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1005" windowWidth="15600" windowHeight="9900" tabRatio="950" activeTab="1"/>
  </bookViews>
  <sheets>
    <sheet name="تجميعي مقبولين -م-ت (2)" sheetId="116" r:id="rId1"/>
    <sheet name="تجميعي مقبولين -م-ت" sheetId="27" r:id="rId2"/>
    <sheet name="تجميعي راسبين " sheetId="28" r:id="rId3"/>
    <sheet name="مشتركين وناجحين " sheetId="29" r:id="rId4"/>
    <sheet name=",وزارة" sheetId="30" r:id="rId5"/>
    <sheet name="بغداد" sheetId="31" r:id="rId6"/>
    <sheet name="بغداد راسبين" sheetId="32" r:id="rId7"/>
    <sheet name="بغداد مشتركين" sheetId="33" r:id="rId8"/>
    <sheet name="مستنصرية" sheetId="13" r:id="rId9"/>
    <sheet name="مستنصرية راسبين" sheetId="15" r:id="rId10"/>
    <sheet name="مشتركين" sheetId="17" r:id="rId11"/>
    <sheet name="تكنلوجية" sheetId="46" r:id="rId12"/>
    <sheet name="تكنلوجية راسبين" sheetId="47" r:id="rId13"/>
    <sheet name="تكنلوجية مشتركين" sheetId="48" r:id="rId14"/>
    <sheet name="النهرين" sheetId="91" r:id="rId15"/>
    <sheet name="النهرين2" sheetId="92" r:id="rId16"/>
    <sheet name="37-38" sheetId="93" r:id="rId17"/>
    <sheet name="العراقية " sheetId="40" r:id="rId18"/>
    <sheet name="42 الجامعة العراقية" sheetId="41" r:id="rId19"/>
    <sheet name="44 مشتركون الجامعة" sheetId="42" r:id="rId20"/>
    <sheet name="الموصل" sheetId="61" r:id="rId21"/>
    <sheet name="راسبين موصل" sheetId="62" r:id="rId22"/>
    <sheet name="ناجحين موصل" sheetId="63" r:id="rId23"/>
    <sheet name="نينوى" sheetId="55" r:id="rId24"/>
    <sheet name="راسبين نينوى" sheetId="56" r:id="rId25"/>
    <sheet name="مشتركين (2)" sheetId="57" r:id="rId26"/>
    <sheet name="حمدانية" sheetId="49" r:id="rId27"/>
    <sheet name="راسبين حمدانية" sheetId="50" r:id="rId28"/>
    <sheet name="ناجحين حمدانية" sheetId="51" r:id="rId29"/>
    <sheet name="  تلعفر  " sheetId="52" r:id="rId30"/>
    <sheet name="راسبين تلعفر" sheetId="53" r:id="rId31"/>
    <sheet name="تلعفر" sheetId="54" r:id="rId32"/>
    <sheet name="بصرة" sheetId="73" r:id="rId33"/>
    <sheet name="راسبين بصرة" sheetId="74" r:id="rId34"/>
    <sheet name="مشتركين بصرة" sheetId="75" r:id="rId35"/>
    <sheet name=" البصرة للنفط والغاز " sheetId="34" r:id="rId36"/>
    <sheet name="نفط راسبين" sheetId="35" r:id="rId37"/>
    <sheet name="نفط المشتركين" sheetId="36" r:id="rId38"/>
    <sheet name="كوفة" sheetId="64" r:id="rId39"/>
    <sheet name="كوفة راسبين" sheetId="65" r:id="rId40"/>
    <sheet name="كوفة مشتركين" sheetId="66" r:id="rId41"/>
    <sheet name="جابر بن حيان" sheetId="103" r:id="rId42"/>
    <sheet name="راسبين جابر" sheetId="104" r:id="rId43"/>
    <sheet name="مشتركين (3)" sheetId="105" r:id="rId44"/>
    <sheet name="تكريت" sheetId="67" r:id="rId45"/>
    <sheet name="تكريت راسبين" sheetId="68" r:id="rId46"/>
    <sheet name="تكريت مشتركين" sheetId="69" r:id="rId47"/>
    <sheet name="سامراء" sheetId="82" r:id="rId48"/>
    <sheet name="سامراء راسبين" sheetId="83" r:id="rId49"/>
    <sheet name="سامراء مشتركين" sheetId="84" r:id="rId50"/>
    <sheet name="قادسية" sheetId="70" r:id="rId51"/>
    <sheet name="قادسية راسبين" sheetId="71" r:id="rId52"/>
    <sheet name="قادسية مشتركين" sheetId="72" r:id="rId53"/>
    <sheet name="انبار" sheetId="94" r:id="rId54"/>
    <sheet name="انبار راسبين" sheetId="95" r:id="rId55"/>
    <sheet name="انبار مشتركين" sheetId="96" r:id="rId56"/>
    <sheet name="فلوجة" sheetId="58" r:id="rId57"/>
    <sheet name="راسبين3" sheetId="59" r:id="rId58"/>
    <sheet name="فلوجة مشتركين" sheetId="60" r:id="rId59"/>
    <sheet name="بابل" sheetId="97" r:id="rId60"/>
    <sheet name="بابل راسبين" sheetId="98" r:id="rId61"/>
    <sheet name="بابل مشتركين" sheetId="99" r:id="rId62"/>
    <sheet name="قاسم الخضراء ك" sheetId="85" r:id="rId63"/>
    <sheet name="قاسم الخضراء " sheetId="86" r:id="rId64"/>
    <sheet name="قاسم الخضراءالناجحين" sheetId="87" r:id="rId65"/>
    <sheet name="ديالى" sheetId="100" r:id="rId66"/>
    <sheet name="ديالى راسبين" sheetId="101" r:id="rId67"/>
    <sheet name="ديالى مشتركين" sheetId="102" r:id="rId68"/>
    <sheet name="كربلاء" sheetId="24" r:id="rId69"/>
    <sheet name="كربلاء راسبين" sheetId="25" r:id="rId70"/>
    <sheet name="كربلاء مشتركين" sheetId="26" r:id="rId71"/>
    <sheet name="ذي قار" sheetId="18" r:id="rId72"/>
    <sheet name="ذي قار راسبين" sheetId="19" r:id="rId73"/>
    <sheet name="ذي قار مشتركين" sheetId="20" r:id="rId74"/>
    <sheet name="سومر" sheetId="88" r:id="rId75"/>
    <sheet name="سومر راسبين" sheetId="89" r:id="rId76"/>
    <sheet name="سومر مشتركين" sheetId="90" r:id="rId77"/>
    <sheet name="كركوك" sheetId="21" r:id="rId78"/>
    <sheet name="كركوك راسبين" sheetId="22" r:id="rId79"/>
    <sheet name="كركوك مشتركين" sheetId="23" r:id="rId80"/>
    <sheet name="واسط" sheetId="37" r:id="rId81"/>
    <sheet name="واسط راسبين" sheetId="38" r:id="rId82"/>
    <sheet name="واسط مشتركين" sheetId="39" r:id="rId83"/>
    <sheet name="ميسان" sheetId="76" r:id="rId84"/>
    <sheet name="ميسان راسبين" sheetId="77" r:id="rId85"/>
    <sheet name="ميسان مشتركين" sheetId="78" r:id="rId86"/>
    <sheet name="المثنى" sheetId="79" r:id="rId87"/>
    <sheet name="مثنى راسبين" sheetId="80" r:id="rId88"/>
    <sheet name="مثنى مشتركين" sheetId="81" r:id="rId89"/>
    <sheet name="تكنولوجيا المعلومات" sheetId="106" r:id="rId90"/>
    <sheet name="راسبين 2" sheetId="107" r:id="rId91"/>
    <sheet name="تكنولوجيا المعلومات (مشترك)" sheetId="108" r:id="rId92"/>
    <sheet name="ابن سينا" sheetId="109" r:id="rId93"/>
    <sheet name="ابن سينا - راسبين " sheetId="110" r:id="rId94"/>
    <sheet name="ابن سينا - مشتركين" sheetId="111" r:id="rId95"/>
    <sheet name="الكرخ للعلوم" sheetId="43" r:id="rId96"/>
    <sheet name="راسبين الكرخ للعلوم " sheetId="44" r:id="rId97"/>
    <sheet name="مشتركون الكرخ للعلوم" sheetId="45" r:id="rId98"/>
    <sheet name="الشمالية (2)" sheetId="1" r:id="rId99"/>
    <sheet name="راسبين4 (2)" sheetId="2" r:id="rId100"/>
    <sheet name="الشمالية (مشتركين)" sheetId="3" r:id="rId101"/>
    <sheet name="ت وسطى" sheetId="4" r:id="rId102"/>
    <sheet name="ت وسطى راسبين" sheetId="5" r:id="rId103"/>
    <sheet name="ت وسطى مشتركين" sheetId="6" r:id="rId104"/>
    <sheet name="ت فرات اوسط" sheetId="7" r:id="rId105"/>
    <sheet name="فرات راسبين" sheetId="8" r:id="rId106"/>
    <sheet name="ت فرات مشتركين" sheetId="9" r:id="rId107"/>
    <sheet name="ت جنوبية" sheetId="10" r:id="rId108"/>
    <sheet name="ت جنوبية راسبين (2)" sheetId="11" r:id="rId109"/>
    <sheet name="جنوبية مشتركين " sheetId="12" r:id="rId110"/>
    <sheet name="اهلية (2)" sheetId="115" r:id="rId111"/>
    <sheet name="اهلية راسبين" sheetId="113" r:id="rId112"/>
    <sheet name="اهلية مشتركين" sheetId="114" r:id="rId113"/>
  </sheets>
  <definedNames>
    <definedName name="jgv" localSheetId="35">#REF!</definedName>
    <definedName name="jgv" localSheetId="4">#REF!</definedName>
    <definedName name="jgv" localSheetId="16">#REF!</definedName>
    <definedName name="jgv" localSheetId="18">#REF!</definedName>
    <definedName name="jgv" localSheetId="19">#REF!</definedName>
    <definedName name="jgv" localSheetId="93">#REF!</definedName>
    <definedName name="jgv" localSheetId="94">#REF!</definedName>
    <definedName name="jgv" localSheetId="17">#REF!</definedName>
    <definedName name="jgv" localSheetId="95">#REF!</definedName>
    <definedName name="jgv" localSheetId="110">#REF!</definedName>
    <definedName name="jgv" localSheetId="112">#REF!</definedName>
    <definedName name="jgv" localSheetId="5">#REF!</definedName>
    <definedName name="jgv" localSheetId="6">#REF!</definedName>
    <definedName name="jgv" localSheetId="7">#REF!</definedName>
    <definedName name="jgv" localSheetId="108">#REF!</definedName>
    <definedName name="jgv" localSheetId="2">#REF!</definedName>
    <definedName name="jgv" localSheetId="1">#REF!</definedName>
    <definedName name="jgv" localSheetId="0">#REF!</definedName>
    <definedName name="jgv" localSheetId="91">#REF!</definedName>
    <definedName name="jgv" localSheetId="109">#REF!</definedName>
    <definedName name="jgv" localSheetId="71">#REF!</definedName>
    <definedName name="jgv" localSheetId="72">#REF!</definedName>
    <definedName name="jgv" localSheetId="73">#REF!</definedName>
    <definedName name="jgv" localSheetId="96">#REF!</definedName>
    <definedName name="jgv" localSheetId="68">#REF!</definedName>
    <definedName name="jgv" localSheetId="69">#REF!</definedName>
    <definedName name="jgv" localSheetId="70">#REF!</definedName>
    <definedName name="jgv" localSheetId="77">#REF!</definedName>
    <definedName name="jgv" localSheetId="78">#REF!</definedName>
    <definedName name="jgv" localSheetId="79">#REF!</definedName>
    <definedName name="jgv" localSheetId="8">#REF!</definedName>
    <definedName name="jgv" localSheetId="9">#REF!</definedName>
    <definedName name="jgv" localSheetId="97">#REF!</definedName>
    <definedName name="jgv" localSheetId="10">#REF!</definedName>
    <definedName name="jgv" localSheetId="3">#REF!</definedName>
    <definedName name="jgv" localSheetId="37">#REF!</definedName>
    <definedName name="jgv" localSheetId="36">#REF!</definedName>
    <definedName name="jgv" localSheetId="80">#REF!</definedName>
    <definedName name="jgv" localSheetId="81">#REF!</definedName>
    <definedName name="jgv" localSheetId="82">#REF!</definedName>
    <definedName name="jgv">#REF!</definedName>
    <definedName name="_xlnm.Print_Area" localSheetId="29">'  تلعفر  '!$A$1:$K$45</definedName>
    <definedName name="_xlnm.Print_Area" localSheetId="35">' البصرة للنفط والغاز '!$A$1:$K$55</definedName>
    <definedName name="_xlnm.Print_Area" localSheetId="4">',وزارة'!$A$1:$K$47</definedName>
    <definedName name="_xlnm.Print_Area" localSheetId="16">'37-38'!$A$1:$K$48</definedName>
    <definedName name="_xlnm.Print_Area" localSheetId="18">'42 الجامعة العراقية'!$A$1:$N$55</definedName>
    <definedName name="_xlnm.Print_Area" localSheetId="19">'44 مشتركون الجامعة'!$A$1:$K$68</definedName>
    <definedName name="_xlnm.Print_Area" localSheetId="92">'ابن سينا'!$A$1:$BF$55</definedName>
    <definedName name="_xlnm.Print_Area" localSheetId="93">'ابن سينا - راسبين '!$A$1:$BF$21</definedName>
    <definedName name="_xlnm.Print_Area" localSheetId="94">'ابن سينا - مشتركين'!$A$1:$BF$28</definedName>
    <definedName name="_xlnm.Print_Area" localSheetId="98">'الشمالية (2)'!$A$1:$K$99</definedName>
    <definedName name="_xlnm.Print_Area" localSheetId="100">'الشمالية (مشتركين)'!$A$1:$K$72</definedName>
    <definedName name="_xlnm.Print_Area" localSheetId="17">'العراقية '!$A$1:$K$95</definedName>
    <definedName name="_xlnm.Print_Area" localSheetId="95">'الكرخ للعلوم'!$A$1:$K$74</definedName>
    <definedName name="_xlnm.Print_Area" localSheetId="86">المثنى!$A$1:$K$96</definedName>
    <definedName name="_xlnm.Print_Area" localSheetId="20">الموصل!$A$1:$K$178</definedName>
    <definedName name="_xlnm.Print_Area" localSheetId="14">النهرين!$A$1:$K$77</definedName>
    <definedName name="_xlnm.Print_Area" localSheetId="15">النهرين2!$A$1:$N$19</definedName>
    <definedName name="_xlnm.Print_Area" localSheetId="53">انبار!$A$1:$K$122</definedName>
    <definedName name="_xlnm.Print_Area" localSheetId="54">'انبار راسبين'!$A$1:$N$35</definedName>
    <definedName name="_xlnm.Print_Area" localSheetId="55">'انبار مشتركين'!$A$1:$K$71</definedName>
    <definedName name="_xlnm.Print_Area" localSheetId="110">'اهلية (2)'!$A$1:$K$964</definedName>
    <definedName name="_xlnm.Print_Area" localSheetId="111">'اهلية راسبين'!$A$1:$N$259</definedName>
    <definedName name="_xlnm.Print_Area" localSheetId="112">'اهلية مشتركين'!$A$1:$K$370</definedName>
    <definedName name="_xlnm.Print_Area" localSheetId="59">بابل!$A$1:$K$188</definedName>
    <definedName name="_xlnm.Print_Area" localSheetId="60">'بابل راسبين'!$A$1:$N$61</definedName>
    <definedName name="_xlnm.Print_Area" localSheetId="61">'بابل مشتركين'!$A$1:$K$128</definedName>
    <definedName name="_xlnm.Print_Area" localSheetId="5">بغداد!$A$1:$K$194</definedName>
    <definedName name="_xlnm.Print_Area" localSheetId="6">'بغداد راسبين'!$A$1:$N$92</definedName>
    <definedName name="_xlnm.Print_Area" localSheetId="7">'بغداد مشتركين'!$A$1:$K$140</definedName>
    <definedName name="_xlnm.Print_Area" localSheetId="107">'ت جنوبية'!$A$1:$K$130</definedName>
    <definedName name="_xlnm.Print_Area" localSheetId="108">'ت جنوبية راسبين (2)'!$A$1:$N$33</definedName>
    <definedName name="_xlnm.Print_Area" localSheetId="104">'ت فرات اوسط'!$A$1:$K$163</definedName>
    <definedName name="_xlnm.Print_Area" localSheetId="106">'ت فرات مشتركين'!$A$1:$K$105</definedName>
    <definedName name="_xlnm.Print_Area" localSheetId="101">'ت وسطى'!$A$1:$K$205</definedName>
    <definedName name="_xlnm.Print_Area" localSheetId="102">'ت وسطى راسبين'!$A$1:$N$90</definedName>
    <definedName name="_xlnm.Print_Area" localSheetId="103">'ت وسطى مشتركين'!$A$1:$K$135</definedName>
    <definedName name="_xlnm.Print_Area" localSheetId="2">'تجميعي راسبين '!$A$1:$N$121</definedName>
    <definedName name="_xlnm.Print_Area" localSheetId="1">'تجميعي مقبولين -م-ت'!$A$1:$N$264</definedName>
    <definedName name="_xlnm.Print_Area" localSheetId="0">'تجميعي مقبولين -م-ت (2)'!$A$1:$N$51</definedName>
    <definedName name="_xlnm.Print_Area" localSheetId="44">تكريت!$A$1:$CF$159</definedName>
    <definedName name="_xlnm.Print_Area" localSheetId="45">'تكريت راسبين'!$A$1:$N$59</definedName>
    <definedName name="_xlnm.Print_Area" localSheetId="46">'تكريت مشتركين'!$A$1:$K$122</definedName>
    <definedName name="_xlnm.Print_Area" localSheetId="11">تكنلوجية!$A$1:$K$160</definedName>
    <definedName name="_xlnm.Print_Area" localSheetId="12">'تكنلوجية راسبين'!$A$1:$N$62</definedName>
    <definedName name="_xlnm.Print_Area" localSheetId="13">'تكنلوجية مشتركين'!$A$1:$K$116</definedName>
    <definedName name="_xlnm.Print_Area" localSheetId="89">'تكنولوجيا المعلومات'!$A$1:$K$72</definedName>
    <definedName name="_xlnm.Print_Area" localSheetId="91">'تكنولوجيا المعلومات (مشترك)'!$A$1:$K$30</definedName>
    <definedName name="_xlnm.Print_Area" localSheetId="31">تلعفر!$A$1:$K$25</definedName>
    <definedName name="_xlnm.Print_Area" localSheetId="41">'جابر بن حيان'!$A$1:$K$37</definedName>
    <definedName name="_xlnm.Print_Area" localSheetId="109">'جنوبية مشتركين '!$A$1:$K$104</definedName>
    <definedName name="_xlnm.Print_Area" localSheetId="26">حمدانية!$A$1:$K$65</definedName>
    <definedName name="_xlnm.Print_Area" localSheetId="65">ديالى!$A$1:$K$108</definedName>
    <definedName name="_xlnm.Print_Area" localSheetId="66">'ديالى راسبين'!$A$1:$N$36</definedName>
    <definedName name="_xlnm.Print_Area" localSheetId="67">'ديالى مشتركين'!$A$1:$K$75</definedName>
    <definedName name="_xlnm.Print_Area" localSheetId="71">'ذي قار'!$A$1:$K$186</definedName>
    <definedName name="_xlnm.Print_Area" localSheetId="72">'ذي قار راسبين'!$A$1:$N$60</definedName>
    <definedName name="_xlnm.Print_Area" localSheetId="73">'ذي قار مشتركين'!$A$1:$K$139</definedName>
    <definedName name="_xlnm.Print_Area" localSheetId="90">'راسبين 2'!$A$1:$N$23</definedName>
    <definedName name="_xlnm.Print_Area" localSheetId="96">'راسبين الكرخ للعلوم '!$A$1:$N$13</definedName>
    <definedName name="_xlnm.Print_Area" localSheetId="33">'راسبين بصرة'!$A$1:$N$57</definedName>
    <definedName name="_xlnm.Print_Area" localSheetId="30">'راسبين تلعفر'!$A$1:$N$18</definedName>
    <definedName name="_xlnm.Print_Area" localSheetId="42">'راسبين جابر'!$A$1:$N$15</definedName>
    <definedName name="_xlnm.Print_Area" localSheetId="27">'راسبين حمدانية'!$A$1:$N$12</definedName>
    <definedName name="_xlnm.Print_Area" localSheetId="21">'راسبين موصل'!$A$1:$N$49</definedName>
    <definedName name="_xlnm.Print_Area" localSheetId="24">'راسبين نينوى'!$A$1:$N$16</definedName>
    <definedName name="_xlnm.Print_Area" localSheetId="57">راسبين3!$A$1:$N$27</definedName>
    <definedName name="_xlnm.Print_Area" localSheetId="99">'راسبين4 (2)'!$A$1:$N$29</definedName>
    <definedName name="_xlnm.Print_Area" localSheetId="47">سامراء!$A$1:$K$80</definedName>
    <definedName name="_xlnm.Print_Area" localSheetId="48">'سامراء راسبين'!$A$1:$N$25</definedName>
    <definedName name="_xlnm.Print_Area" localSheetId="49">'سامراء مشتركين'!$A$1:$K$54</definedName>
    <definedName name="_xlnm.Print_Area" localSheetId="74">سومر!$A$1:$K$73</definedName>
    <definedName name="_xlnm.Print_Area" localSheetId="75">'سومر راسبين'!$A$1:$N$25</definedName>
    <definedName name="_xlnm.Print_Area" localSheetId="76">'سومر مشتركين'!$A$1:$K$48</definedName>
    <definedName name="_xlnm.Print_Area" localSheetId="105">'فرات راسبين'!$A$1:$N$44</definedName>
    <definedName name="_xlnm.Print_Area" localSheetId="56">فلوجة!$A$1:$K$84</definedName>
    <definedName name="_xlnm.Print_Area" localSheetId="58">'فلوجة مشتركين'!$A$1:$K$57</definedName>
    <definedName name="_xlnm.Print_Area" localSheetId="50">قادسية!$A$1:$K$167</definedName>
    <definedName name="_xlnm.Print_Area" localSheetId="51">'قادسية راسبين'!$A$1:$N$37</definedName>
    <definedName name="_xlnm.Print_Area" localSheetId="52">'قادسية مشتركين'!$A$1:$K$75</definedName>
    <definedName name="_xlnm.Print_Area" localSheetId="63">'قاسم الخضراء '!$A$1:$N$18</definedName>
    <definedName name="_xlnm.Print_Area" localSheetId="62">'قاسم الخضراء ك'!$A$1:$K$75</definedName>
    <definedName name="_xlnm.Print_Area" localSheetId="64">'قاسم الخضراءالناجحين'!$A$1:$K$41</definedName>
    <definedName name="_xlnm.Print_Area" localSheetId="68">كربلاء!$A$1:$K$186</definedName>
    <definedName name="_xlnm.Print_Area" localSheetId="69">'كربلاء راسبين'!$A$1:$N$37</definedName>
    <definedName name="_xlnm.Print_Area" localSheetId="70">'كربلاء مشتركين'!$A$1:$K$134</definedName>
    <definedName name="_xlnm.Print_Area" localSheetId="77">كركوك!$A$1:$K$116</definedName>
    <definedName name="_xlnm.Print_Area" localSheetId="78">'كركوك راسبين'!$A$1:$N$38</definedName>
    <definedName name="_xlnm.Print_Area" localSheetId="79">'كركوك مشتركين'!$A$1:$K$87</definedName>
    <definedName name="_xlnm.Print_Area" localSheetId="38">كوفة!$A$1:$K$204</definedName>
    <definedName name="_xlnm.Print_Area" localSheetId="39">'كوفة راسبين'!$A$1:$N$56</definedName>
    <definedName name="_xlnm.Print_Area" localSheetId="40">'كوفة مشتركين'!$A$1:$K$131</definedName>
    <definedName name="_xlnm.Print_Area" localSheetId="87">'مثنى راسبين'!$A$1:$N$34</definedName>
    <definedName name="_xlnm.Print_Area" localSheetId="88">'مثنى مشتركين'!$A$1:$K$69</definedName>
    <definedName name="_xlnm.Print_Area" localSheetId="8">مستنصرية!$A$1:$K$106</definedName>
    <definedName name="_xlnm.Print_Area" localSheetId="9">'مستنصرية راسبين'!$A$1:$N$33</definedName>
    <definedName name="_xlnm.Print_Area" localSheetId="97">'مشتركون الكرخ للعلوم'!$A$1:$M$24</definedName>
    <definedName name="_xlnm.Print_Area" localSheetId="10">مشتركين!$A$1:$K$70</definedName>
    <definedName name="_xlnm.Print_Area" localSheetId="25">'مشتركين (2)'!$A$1:$K$30</definedName>
    <definedName name="_xlnm.Print_Area" localSheetId="43">'مشتركين (3)'!$A$1:$K$23</definedName>
    <definedName name="_xlnm.Print_Area" localSheetId="34">'مشتركين بصرة'!$A$1:$K$112</definedName>
    <definedName name="_xlnm.Print_Area" localSheetId="3">'مشتركين وناجحين '!$A$1:$N$209</definedName>
    <definedName name="_xlnm.Print_Area" localSheetId="83">ميسان!$A$1:$K$93</definedName>
    <definedName name="_xlnm.Print_Area" localSheetId="84">'ميسان راسبين'!$A$1:$N$32</definedName>
    <definedName name="_xlnm.Print_Area" localSheetId="85">'ميسان مشتركين'!$A$1:$K$63</definedName>
    <definedName name="_xlnm.Print_Area" localSheetId="28">'ناجحين حمدانية'!$A$1:$K$24</definedName>
    <definedName name="_xlnm.Print_Area" localSheetId="22">'ناجحين موصل'!$A$1:$K$136</definedName>
    <definedName name="_xlnm.Print_Area" localSheetId="37">'نفط المشتركين'!$A$1:$M$24</definedName>
    <definedName name="_xlnm.Print_Area" localSheetId="36">'نفط راسبين'!$A$1:$N$13</definedName>
    <definedName name="_xlnm.Print_Area" localSheetId="23">نينوى!$A$1:$K$52</definedName>
    <definedName name="_xlnm.Print_Area" localSheetId="80">واسط!$A$1:$K$146</definedName>
    <definedName name="_xlnm.Print_Area" localSheetId="81">'واسط راسبين'!$A$1:$N$52</definedName>
    <definedName name="_xlnm.Print_Area" localSheetId="82">'واسط مشتركين'!$A$1:$K$124</definedName>
    <definedName name="vv" localSheetId="93">#REF!</definedName>
    <definedName name="vv" localSheetId="94">#REF!</definedName>
    <definedName name="vv" localSheetId="0">#REF!</definedName>
    <definedName name="vv">#REF!</definedName>
    <definedName name="تدريسيين" localSheetId="4">#REF!</definedName>
    <definedName name="تدريسيين" localSheetId="16">#REF!</definedName>
    <definedName name="تدريسيين" localSheetId="18">#REF!</definedName>
    <definedName name="تدريسيين" localSheetId="19">#REF!</definedName>
    <definedName name="تدريسيين" localSheetId="92">#REF!</definedName>
    <definedName name="تدريسيين" localSheetId="93">#REF!</definedName>
    <definedName name="تدريسيين" localSheetId="94">#REF!</definedName>
    <definedName name="تدريسيين" localSheetId="100">#REF!</definedName>
    <definedName name="تدريسيين" localSheetId="17">#REF!</definedName>
    <definedName name="تدريسيين" localSheetId="14">#REF!</definedName>
    <definedName name="تدريسيين" localSheetId="15">#REF!</definedName>
    <definedName name="تدريسيين" localSheetId="110">#REF!</definedName>
    <definedName name="تدريسيين" localSheetId="112">#REF!</definedName>
    <definedName name="تدريسيين" localSheetId="5">بغداد!$A$139</definedName>
    <definedName name="تدريسيين" localSheetId="6">'بغداد راسبين'!#REF!</definedName>
    <definedName name="تدريسيين" localSheetId="7">'بغداد مشتركين'!#REF!</definedName>
    <definedName name="تدريسيين" localSheetId="108">#REF!</definedName>
    <definedName name="تدريسيين" localSheetId="2">#REF!</definedName>
    <definedName name="تدريسيين" localSheetId="1">#REF!</definedName>
    <definedName name="تدريسيين" localSheetId="0">#REF!</definedName>
    <definedName name="تدريسيين" localSheetId="91">#REF!</definedName>
    <definedName name="تدريسيين" localSheetId="109">#REF!</definedName>
    <definedName name="تدريسيين" localSheetId="71">#REF!</definedName>
    <definedName name="تدريسيين" localSheetId="72">#REF!</definedName>
    <definedName name="تدريسيين" localSheetId="73">#REF!</definedName>
    <definedName name="تدريسيين" localSheetId="96">#REF!</definedName>
    <definedName name="تدريسيين" localSheetId="58">#REF!</definedName>
    <definedName name="تدريسيين" localSheetId="68">#REF!</definedName>
    <definedName name="تدريسيين" localSheetId="69">#REF!</definedName>
    <definedName name="تدريسيين" localSheetId="70">#REF!</definedName>
    <definedName name="تدريسيين" localSheetId="77">#REF!</definedName>
    <definedName name="تدريسيين" localSheetId="78">#REF!</definedName>
    <definedName name="تدريسيين" localSheetId="79">#REF!</definedName>
    <definedName name="تدريسيين" localSheetId="8">#REF!</definedName>
    <definedName name="تدريسيين" localSheetId="9">#REF!</definedName>
    <definedName name="تدريسيين" localSheetId="97">#REF!</definedName>
    <definedName name="تدريسيين" localSheetId="10">#REF!</definedName>
    <definedName name="تدريسيين" localSheetId="3">#REF!</definedName>
    <definedName name="تدريسيين">#REF!</definedName>
    <definedName name="تربيت" localSheetId="4">#REF!</definedName>
    <definedName name="تربيت" localSheetId="16">#REF!</definedName>
    <definedName name="تربيت" localSheetId="18">#REF!</definedName>
    <definedName name="تربيت" localSheetId="19">#REF!</definedName>
    <definedName name="تربيت" localSheetId="92">#REF!</definedName>
    <definedName name="تربيت" localSheetId="93">#REF!</definedName>
    <definedName name="تربيت" localSheetId="94">#REF!</definedName>
    <definedName name="تربيت" localSheetId="100">#REF!</definedName>
    <definedName name="تربيت" localSheetId="17">#REF!</definedName>
    <definedName name="تربيت" localSheetId="14">#REF!</definedName>
    <definedName name="تربيت" localSheetId="15">#REF!</definedName>
    <definedName name="تربيت" localSheetId="112">#REF!</definedName>
    <definedName name="تربيت" localSheetId="5">بغداد!#REF!</definedName>
    <definedName name="تربيت" localSheetId="6">'بغداد راسبين'!#REF!</definedName>
    <definedName name="تربيت" localSheetId="7">'بغداد مشتركين'!#REF!</definedName>
    <definedName name="تربيت" localSheetId="108">#REF!</definedName>
    <definedName name="تربيت" localSheetId="2">#REF!</definedName>
    <definedName name="تربيت" localSheetId="1">#REF!</definedName>
    <definedName name="تربيت" localSheetId="0">#REF!</definedName>
    <definedName name="تربيت" localSheetId="91">#REF!</definedName>
    <definedName name="تربيت" localSheetId="109">#REF!</definedName>
    <definedName name="تربيت" localSheetId="71">#REF!</definedName>
    <definedName name="تربيت" localSheetId="72">#REF!</definedName>
    <definedName name="تربيت" localSheetId="73">#REF!</definedName>
    <definedName name="تربيت" localSheetId="96">#REF!</definedName>
    <definedName name="تربيت" localSheetId="58">#REF!</definedName>
    <definedName name="تربيت" localSheetId="68">#REF!</definedName>
    <definedName name="تربيت" localSheetId="69">#REF!</definedName>
    <definedName name="تربيت" localSheetId="70">#REF!</definedName>
    <definedName name="تربيت" localSheetId="77">#REF!</definedName>
    <definedName name="تربيت" localSheetId="78">#REF!</definedName>
    <definedName name="تربيت" localSheetId="79">#REF!</definedName>
    <definedName name="تربيت" localSheetId="9">#REF!</definedName>
    <definedName name="تربيت" localSheetId="97">#REF!</definedName>
    <definedName name="تربيت" localSheetId="10">#REF!</definedName>
    <definedName name="تربيت" localSheetId="3">#REF!</definedName>
    <definedName name="تربيت">#REF!</definedName>
    <definedName name="رياموجود" localSheetId="4">#REF!</definedName>
    <definedName name="رياموجود" localSheetId="16">#REF!</definedName>
    <definedName name="رياموجود" localSheetId="18">#REF!</definedName>
    <definedName name="رياموجود" localSheetId="19">#REF!</definedName>
    <definedName name="رياموجود" localSheetId="92">#REF!</definedName>
    <definedName name="رياموجود" localSheetId="93">#REF!</definedName>
    <definedName name="رياموجود" localSheetId="94">#REF!</definedName>
    <definedName name="رياموجود" localSheetId="100">#REF!</definedName>
    <definedName name="رياموجود" localSheetId="17">#REF!</definedName>
    <definedName name="رياموجود" localSheetId="14">#REF!</definedName>
    <definedName name="رياموجود" localSheetId="15">#REF!</definedName>
    <definedName name="رياموجود" localSheetId="112">#REF!</definedName>
    <definedName name="رياموجود" localSheetId="5">بغداد!#REF!</definedName>
    <definedName name="رياموجود" localSheetId="6">'بغداد راسبين'!#REF!</definedName>
    <definedName name="رياموجود" localSheetId="7">'بغداد مشتركين'!#REF!</definedName>
    <definedName name="رياموجود" localSheetId="108">#REF!</definedName>
    <definedName name="رياموجود" localSheetId="2">#REF!</definedName>
    <definedName name="رياموجود" localSheetId="1">#REF!</definedName>
    <definedName name="رياموجود" localSheetId="0">#REF!</definedName>
    <definedName name="رياموجود" localSheetId="91">#REF!</definedName>
    <definedName name="رياموجود" localSheetId="109">#REF!</definedName>
    <definedName name="رياموجود" localSheetId="71">#REF!</definedName>
    <definedName name="رياموجود" localSheetId="72">#REF!</definedName>
    <definedName name="رياموجود" localSheetId="73">#REF!</definedName>
    <definedName name="رياموجود" localSheetId="96">#REF!</definedName>
    <definedName name="رياموجود" localSheetId="58">#REF!</definedName>
    <definedName name="رياموجود" localSheetId="68">#REF!</definedName>
    <definedName name="رياموجود" localSheetId="69">#REF!</definedName>
    <definedName name="رياموجود" localSheetId="70">#REF!</definedName>
    <definedName name="رياموجود" localSheetId="77">#REF!</definedName>
    <definedName name="رياموجود" localSheetId="78">#REF!</definedName>
    <definedName name="رياموجود" localSheetId="79">#REF!</definedName>
    <definedName name="رياموجود" localSheetId="9">#REF!</definedName>
    <definedName name="رياموجود" localSheetId="97">#REF!</definedName>
    <definedName name="رياموجود" localSheetId="10">#REF!</definedName>
    <definedName name="رياموجود" localSheetId="3">#REF!</definedName>
    <definedName name="رياموجود">#REF!</definedName>
    <definedName name="سسسسسسسسسسس" localSheetId="0">#REF!</definedName>
    <definedName name="سسسسسسسسسسس">#REF!</definedName>
    <definedName name="سسسسسسسسسسسسس" localSheetId="0">#REF!</definedName>
    <definedName name="سسسسسسسسسسسسس">#REF!</definedName>
    <definedName name="عراق" localSheetId="4">#REF!</definedName>
    <definedName name="عراق" localSheetId="16">#REF!</definedName>
    <definedName name="عراق" localSheetId="18">#REF!</definedName>
    <definedName name="عراق" localSheetId="19">#REF!</definedName>
    <definedName name="عراق" localSheetId="92">#REF!</definedName>
    <definedName name="عراق" localSheetId="93">#REF!</definedName>
    <definedName name="عراق" localSheetId="94">#REF!</definedName>
    <definedName name="عراق" localSheetId="100">#REF!</definedName>
    <definedName name="عراق" localSheetId="17">#REF!</definedName>
    <definedName name="عراق" localSheetId="14">#REF!</definedName>
    <definedName name="عراق" localSheetId="15">#REF!</definedName>
    <definedName name="عراق" localSheetId="5">بغداد!#REF!</definedName>
    <definedName name="عراق" localSheetId="6">'بغداد راسبين'!#REF!</definedName>
    <definedName name="عراق" localSheetId="7">'بغداد مشتركين'!#REF!</definedName>
    <definedName name="عراق" localSheetId="108">#REF!</definedName>
    <definedName name="عراق" localSheetId="2">#REF!</definedName>
    <definedName name="عراق" localSheetId="1">#REF!</definedName>
    <definedName name="عراق" localSheetId="0">#REF!</definedName>
    <definedName name="عراق" localSheetId="91">#REF!</definedName>
    <definedName name="عراق" localSheetId="109">#REF!</definedName>
    <definedName name="عراق" localSheetId="96">#REF!</definedName>
    <definedName name="عراق" localSheetId="58">#REF!</definedName>
    <definedName name="عراق" localSheetId="97">#REF!</definedName>
    <definedName name="عراق" localSheetId="10">#REF!</definedName>
    <definedName name="عراق" localSheetId="3">#REF!</definedName>
    <definedName name="عراق">#REF!</definedName>
    <definedName name="عراقيين" localSheetId="4">#REF!</definedName>
    <definedName name="عراقيين" localSheetId="16">#REF!</definedName>
    <definedName name="عراقيين" localSheetId="18">#REF!</definedName>
    <definedName name="عراقيين" localSheetId="19">#REF!</definedName>
    <definedName name="عراقيين" localSheetId="92">#REF!</definedName>
    <definedName name="عراقيين" localSheetId="93">#REF!</definedName>
    <definedName name="عراقيين" localSheetId="94">#REF!</definedName>
    <definedName name="عراقيين" localSheetId="100">#REF!</definedName>
    <definedName name="عراقيين" localSheetId="17">#REF!</definedName>
    <definedName name="عراقيين" localSheetId="14">#REF!</definedName>
    <definedName name="عراقيين" localSheetId="15">#REF!</definedName>
    <definedName name="عراقيين" localSheetId="5">بغداد!#REF!</definedName>
    <definedName name="عراقيين" localSheetId="6">'بغداد راسبين'!$A$1</definedName>
    <definedName name="عراقيين" localSheetId="7">'بغداد مشتركين'!#REF!</definedName>
    <definedName name="عراقيين" localSheetId="108">#REF!</definedName>
    <definedName name="عراقيين" localSheetId="2">#REF!</definedName>
    <definedName name="عراقيين" localSheetId="1">#REF!</definedName>
    <definedName name="عراقيين" localSheetId="0">#REF!</definedName>
    <definedName name="عراقيين" localSheetId="91">#REF!</definedName>
    <definedName name="عراقيين" localSheetId="109">#REF!</definedName>
    <definedName name="عراقيين" localSheetId="96">#REF!</definedName>
    <definedName name="عراقيين" localSheetId="58">#REF!</definedName>
    <definedName name="عراقيين" localSheetId="97">#REF!</definedName>
    <definedName name="عراقيين" localSheetId="10">#REF!</definedName>
    <definedName name="عراقيين" localSheetId="3">#REF!</definedName>
    <definedName name="عراقيين">#REF!</definedName>
    <definedName name="عرب" localSheetId="4">#REF!</definedName>
    <definedName name="عرب" localSheetId="16">#REF!</definedName>
    <definedName name="عرب" localSheetId="18">#REF!</definedName>
    <definedName name="عرب" localSheetId="19">#REF!</definedName>
    <definedName name="عرب" localSheetId="92">#REF!</definedName>
    <definedName name="عرب" localSheetId="93">#REF!</definedName>
    <definedName name="عرب" localSheetId="94">#REF!</definedName>
    <definedName name="عرب" localSheetId="100">#REF!</definedName>
    <definedName name="عرب" localSheetId="17">#REF!</definedName>
    <definedName name="عرب" localSheetId="14">#REF!</definedName>
    <definedName name="عرب" localSheetId="15">#REF!</definedName>
    <definedName name="عرب" localSheetId="5">بغداد!#REF!</definedName>
    <definedName name="عرب" localSheetId="6">'بغداد راسبين'!$A$76</definedName>
    <definedName name="عرب" localSheetId="7">'بغداد مشتركين'!#REF!</definedName>
    <definedName name="عرب" localSheetId="108">#REF!</definedName>
    <definedName name="عرب" localSheetId="2">#REF!</definedName>
    <definedName name="عرب" localSheetId="1">#REF!</definedName>
    <definedName name="عرب" localSheetId="0">#REF!</definedName>
    <definedName name="عرب" localSheetId="91">#REF!</definedName>
    <definedName name="عرب" localSheetId="109">#REF!</definedName>
    <definedName name="عرب" localSheetId="96">#REF!</definedName>
    <definedName name="عرب" localSheetId="58">#REF!</definedName>
    <definedName name="عرب" localSheetId="97">#REF!</definedName>
    <definedName name="عرب" localSheetId="10">#REF!</definedName>
    <definedName name="عرب" localSheetId="3">#REF!</definedName>
    <definedName name="عرب">#REF!</definedName>
    <definedName name="فلق" localSheetId="0">#REF!</definedName>
    <definedName name="فلق">#REF!</definedName>
    <definedName name="قق" localSheetId="94">#REF!</definedName>
    <definedName name="قق" localSheetId="0">#REF!</definedName>
    <definedName name="قق">#REF!</definedName>
    <definedName name="ققق" localSheetId="0">#REF!</definedName>
    <definedName name="ققق">#REF!</definedName>
    <definedName name="مقبولين" localSheetId="4">#REF!</definedName>
    <definedName name="مقبولين" localSheetId="16">#REF!</definedName>
    <definedName name="مقبولين" localSheetId="18">#REF!</definedName>
    <definedName name="مقبولين" localSheetId="19">#REF!</definedName>
    <definedName name="مقبولين" localSheetId="92">#REF!</definedName>
    <definedName name="مقبولين" localSheetId="93">#REF!</definedName>
    <definedName name="مقبولين" localSheetId="94">#REF!</definedName>
    <definedName name="مقبولين" localSheetId="100">#REF!</definedName>
    <definedName name="مقبولين" localSheetId="17">#REF!</definedName>
    <definedName name="مقبولين" localSheetId="14">#REF!</definedName>
    <definedName name="مقبولين" localSheetId="15">#REF!</definedName>
    <definedName name="مقبولين" localSheetId="5">بغداد!$A$1</definedName>
    <definedName name="مقبولين" localSheetId="6">'بغداد راسبين'!#REF!</definedName>
    <definedName name="مقبولين" localSheetId="7">'بغداد مشتركين'!#REF!</definedName>
    <definedName name="مقبولين" localSheetId="108">#REF!</definedName>
    <definedName name="مقبولين" localSheetId="2">#REF!</definedName>
    <definedName name="مقبولين" localSheetId="1">#REF!</definedName>
    <definedName name="مقبولين" localSheetId="0">#REF!</definedName>
    <definedName name="مقبولين" localSheetId="91">#REF!</definedName>
    <definedName name="مقبولين" localSheetId="109">#REF!</definedName>
    <definedName name="مقبولين" localSheetId="96">#REF!</definedName>
    <definedName name="مقبولين" localSheetId="58">#REF!</definedName>
    <definedName name="مقبولين" localSheetId="97">#REF!</definedName>
    <definedName name="مقبولين" localSheetId="10">#REF!</definedName>
    <definedName name="مقبولين" localSheetId="3">#REF!</definedName>
    <definedName name="مقبولين">#REF!</definedName>
    <definedName name="موجودون" localSheetId="4">#REF!</definedName>
    <definedName name="موجودون" localSheetId="16">#REF!</definedName>
    <definedName name="موجودون" localSheetId="18">#REF!</definedName>
    <definedName name="موجودون" localSheetId="19">#REF!</definedName>
    <definedName name="موجودون" localSheetId="92">#REF!</definedName>
    <definedName name="موجودون" localSheetId="93">#REF!</definedName>
    <definedName name="موجودون" localSheetId="94">#REF!</definedName>
    <definedName name="موجودون" localSheetId="100">#REF!</definedName>
    <definedName name="موجودون" localSheetId="17">#REF!</definedName>
    <definedName name="موجودون" localSheetId="14">#REF!</definedName>
    <definedName name="موجودون" localSheetId="15">#REF!</definedName>
    <definedName name="موجودون" localSheetId="5">بغداد!$A$68</definedName>
    <definedName name="موجودون" localSheetId="6">'بغداد راسبين'!#REF!</definedName>
    <definedName name="موجودون" localSheetId="7">'بغداد مشتركين'!#REF!</definedName>
    <definedName name="موجودون" localSheetId="108">#REF!</definedName>
    <definedName name="موجودون" localSheetId="2">#REF!</definedName>
    <definedName name="موجودون" localSheetId="1">#REF!</definedName>
    <definedName name="موجودون" localSheetId="0">#REF!</definedName>
    <definedName name="موجودون" localSheetId="91">#REF!</definedName>
    <definedName name="موجودون" localSheetId="109">#REF!</definedName>
    <definedName name="موجودون" localSheetId="96">#REF!</definedName>
    <definedName name="موجودون" localSheetId="58">#REF!</definedName>
    <definedName name="موجودون" localSheetId="97">#REF!</definedName>
    <definedName name="موجودون" localSheetId="10">#REF!</definedName>
    <definedName name="موجودون" localSheetId="3">#REF!</definedName>
    <definedName name="موجودون">#REF!</definedName>
    <definedName name="موجودين" localSheetId="4">#REF!</definedName>
    <definedName name="موجودين" localSheetId="16">#REF!</definedName>
    <definedName name="موجودين" localSheetId="18">#REF!</definedName>
    <definedName name="موجودين" localSheetId="19">#REF!</definedName>
    <definedName name="موجودين" localSheetId="92">#REF!</definedName>
    <definedName name="موجودين" localSheetId="93">#REF!</definedName>
    <definedName name="موجودين" localSheetId="94">#REF!</definedName>
    <definedName name="موجودين" localSheetId="100">#REF!</definedName>
    <definedName name="موجودين" localSheetId="17">#REF!</definedName>
    <definedName name="موجودين" localSheetId="14">#REF!</definedName>
    <definedName name="موجودين" localSheetId="15">#REF!</definedName>
    <definedName name="موجودين" localSheetId="5">بغداد!$A$68</definedName>
    <definedName name="موجودين" localSheetId="6">'بغداد راسبين'!#REF!</definedName>
    <definedName name="موجودين" localSheetId="7">'بغداد مشتركين'!#REF!</definedName>
    <definedName name="موجودين" localSheetId="108">#REF!</definedName>
    <definedName name="موجودين" localSheetId="2">#REF!</definedName>
    <definedName name="موجودين" localSheetId="1">#REF!</definedName>
    <definedName name="موجودين" localSheetId="0">#REF!</definedName>
    <definedName name="موجودين" localSheetId="91">#REF!</definedName>
    <definedName name="موجودين" localSheetId="109">#REF!</definedName>
    <definedName name="موجودين" localSheetId="96">#REF!</definedName>
    <definedName name="موجودين" localSheetId="58">#REF!</definedName>
    <definedName name="موجودين" localSheetId="97">#REF!</definedName>
    <definedName name="موجودين" localSheetId="10">#REF!</definedName>
    <definedName name="موجودين" localSheetId="3">#REF!</definedName>
    <definedName name="موجودين">#REF!</definedName>
    <definedName name="ؤب" localSheetId="93">#REF!</definedName>
    <definedName name="ؤب" localSheetId="94">#REF!</definedName>
    <definedName name="ؤب" localSheetId="108">#REF!</definedName>
    <definedName name="ؤب" localSheetId="0">#REF!</definedName>
    <definedName name="ؤب" localSheetId="109">#REF!</definedName>
    <definedName name="ؤب" localSheetId="96">#REF!</definedName>
    <definedName name="ؤب" localSheetId="97">#REF!</definedName>
    <definedName name="ؤب" localSheetId="10">#REF!</definedName>
    <definedName name="ؤب">#REF!</definedName>
  </definedNames>
  <calcPr calcId="144525"/>
  <fileRecoveryPr autoRecover="0"/>
</workbook>
</file>

<file path=xl/calcChain.xml><?xml version="1.0" encoding="utf-8"?>
<calcChain xmlns="http://schemas.openxmlformats.org/spreadsheetml/2006/main">
  <c r="O262" i="27" l="1"/>
  <c r="O261" i="27"/>
  <c r="O260" i="27"/>
  <c r="M196" i="27"/>
  <c r="O153" i="27"/>
  <c r="O152" i="27"/>
  <c r="O151" i="27"/>
  <c r="M264" i="27" l="1"/>
  <c r="B264" i="27"/>
  <c r="B256" i="27"/>
  <c r="D220" i="27"/>
  <c r="D49" i="34"/>
  <c r="J40" i="91" l="1"/>
  <c r="J41" i="91"/>
  <c r="J42" i="91"/>
  <c r="J43" i="91"/>
  <c r="J44" i="91"/>
  <c r="J45" i="91"/>
  <c r="J46" i="91"/>
  <c r="J47" i="91"/>
  <c r="J39" i="91"/>
  <c r="H40" i="91"/>
  <c r="I40" i="91"/>
  <c r="H41" i="91"/>
  <c r="I41" i="91"/>
  <c r="H42" i="91"/>
  <c r="I42" i="91"/>
  <c r="H43" i="91"/>
  <c r="I43" i="91"/>
  <c r="H44" i="91"/>
  <c r="I44" i="91"/>
  <c r="H45" i="91"/>
  <c r="H48" i="91" s="1"/>
  <c r="I45" i="91"/>
  <c r="H46" i="91"/>
  <c r="I46" i="91"/>
  <c r="H47" i="91"/>
  <c r="I47" i="91"/>
  <c r="I39" i="91"/>
  <c r="H39" i="91"/>
  <c r="C48" i="91"/>
  <c r="D48" i="91"/>
  <c r="E48" i="91"/>
  <c r="F48" i="91"/>
  <c r="G48" i="91"/>
  <c r="I48" i="91"/>
  <c r="G40" i="91"/>
  <c r="G41" i="91"/>
  <c r="G42" i="91"/>
  <c r="G43" i="91"/>
  <c r="G44" i="91"/>
  <c r="G45" i="91"/>
  <c r="G46" i="91"/>
  <c r="G47" i="91"/>
  <c r="G39" i="91"/>
  <c r="D40" i="91"/>
  <c r="D41" i="91"/>
  <c r="D42" i="91"/>
  <c r="D43" i="91"/>
  <c r="D44" i="91"/>
  <c r="D45" i="91"/>
  <c r="D46" i="91"/>
  <c r="D47" i="91"/>
  <c r="B48" i="91"/>
  <c r="D39" i="91"/>
  <c r="C18" i="91"/>
  <c r="D18" i="91"/>
  <c r="E18" i="91"/>
  <c r="F18" i="91"/>
  <c r="G18" i="91"/>
  <c r="H18" i="91"/>
  <c r="I18" i="91"/>
  <c r="J18" i="91"/>
  <c r="B18" i="91"/>
  <c r="D10" i="91"/>
  <c r="D11" i="91"/>
  <c r="D12" i="91"/>
  <c r="D13" i="91"/>
  <c r="D14" i="91"/>
  <c r="D15" i="91"/>
  <c r="D16" i="91"/>
  <c r="D17" i="91"/>
  <c r="D9" i="91"/>
  <c r="C116" i="48"/>
  <c r="D116" i="48"/>
  <c r="E116" i="48"/>
  <c r="F116" i="48"/>
  <c r="G116" i="48"/>
  <c r="H116" i="48"/>
  <c r="I116" i="48"/>
  <c r="J116" i="48"/>
  <c r="J114" i="48"/>
  <c r="J115" i="48"/>
  <c r="J98" i="48"/>
  <c r="J99" i="48"/>
  <c r="J100" i="48"/>
  <c r="J101" i="48"/>
  <c r="J102" i="48"/>
  <c r="J103" i="48"/>
  <c r="J104" i="48"/>
  <c r="J105" i="48"/>
  <c r="J106" i="48"/>
  <c r="J107" i="48"/>
  <c r="J108" i="48"/>
  <c r="J109" i="48"/>
  <c r="J110" i="48"/>
  <c r="J111" i="48"/>
  <c r="J112" i="48"/>
  <c r="J113" i="48"/>
  <c r="H98" i="48"/>
  <c r="I98" i="48"/>
  <c r="H99" i="48"/>
  <c r="I99" i="48"/>
  <c r="H100" i="48"/>
  <c r="I100" i="48"/>
  <c r="H101" i="48"/>
  <c r="I101" i="48"/>
  <c r="H102" i="48"/>
  <c r="I102" i="48"/>
  <c r="H103" i="48"/>
  <c r="I103" i="48"/>
  <c r="H104" i="48"/>
  <c r="I104" i="48"/>
  <c r="H105" i="48"/>
  <c r="I105" i="48"/>
  <c r="H106" i="48"/>
  <c r="I106" i="48"/>
  <c r="H107" i="48"/>
  <c r="I107" i="48"/>
  <c r="H108" i="48"/>
  <c r="I108" i="48"/>
  <c r="H109" i="48"/>
  <c r="I109" i="48"/>
  <c r="H110" i="48"/>
  <c r="I110" i="48"/>
  <c r="H111" i="48"/>
  <c r="I111" i="48"/>
  <c r="H112" i="48"/>
  <c r="I112" i="48"/>
  <c r="H113" i="48"/>
  <c r="I113" i="48"/>
  <c r="H114" i="48"/>
  <c r="I114" i="48"/>
  <c r="J97" i="48"/>
  <c r="I97" i="48"/>
  <c r="H97" i="48"/>
  <c r="J48" i="91" l="1"/>
  <c r="K3" i="116"/>
  <c r="L156" i="4"/>
  <c r="L155" i="4"/>
  <c r="L145" i="4"/>
  <c r="L154" i="4"/>
  <c r="N154" i="4"/>
  <c r="M154" i="4"/>
  <c r="N145" i="4"/>
  <c r="M145" i="4"/>
  <c r="L130" i="4"/>
  <c r="L119" i="4"/>
  <c r="N127" i="4"/>
  <c r="M127" i="4"/>
  <c r="L127" i="4"/>
  <c r="N124" i="4"/>
  <c r="M124" i="4"/>
  <c r="N119" i="4"/>
  <c r="M119" i="4"/>
  <c r="L110" i="7"/>
  <c r="N108" i="7"/>
  <c r="M108" i="7"/>
  <c r="L108" i="7"/>
  <c r="L85" i="7"/>
  <c r="N84" i="7"/>
  <c r="M84" i="7"/>
  <c r="L84" i="7"/>
  <c r="N77" i="7"/>
  <c r="M77" i="7"/>
  <c r="L77" i="7"/>
  <c r="N76" i="7"/>
  <c r="M76" i="7"/>
  <c r="L76" i="7"/>
  <c r="L100" i="10"/>
  <c r="N100" i="10"/>
  <c r="M100" i="10"/>
  <c r="L88" i="10"/>
  <c r="N88" i="10"/>
  <c r="M88" i="10"/>
  <c r="M85" i="10" l="1"/>
  <c r="L85" i="10"/>
  <c r="N85" i="10" s="1"/>
  <c r="M84" i="10"/>
  <c r="L84" i="10"/>
  <c r="N84" i="10" s="1"/>
  <c r="M60" i="1"/>
  <c r="L60" i="1"/>
  <c r="N60" i="1" s="1"/>
  <c r="M54" i="1"/>
  <c r="L54" i="1"/>
  <c r="N54" i="1" s="1"/>
  <c r="M50" i="1"/>
  <c r="L50" i="1"/>
  <c r="N50" i="1" s="1"/>
  <c r="M49" i="1"/>
  <c r="L49" i="1"/>
  <c r="L51" i="1" s="1"/>
  <c r="N49" i="1" l="1"/>
  <c r="L56" i="1"/>
  <c r="L62" i="1"/>
  <c r="G59" i="102"/>
  <c r="D255" i="27" l="1"/>
  <c r="I366" i="114" l="1"/>
  <c r="H366" i="114"/>
  <c r="G366" i="114"/>
  <c r="D366" i="114"/>
  <c r="I365" i="114"/>
  <c r="H365" i="114"/>
  <c r="G365" i="114"/>
  <c r="D365" i="114"/>
  <c r="I364" i="114"/>
  <c r="H364" i="114"/>
  <c r="G364" i="114"/>
  <c r="D364" i="114"/>
  <c r="I363" i="114"/>
  <c r="H363" i="114"/>
  <c r="G363" i="114"/>
  <c r="D363" i="114"/>
  <c r="J363" i="114" s="1"/>
  <c r="I362" i="114"/>
  <c r="H362" i="114"/>
  <c r="G362" i="114"/>
  <c r="D362" i="114"/>
  <c r="I361" i="114"/>
  <c r="H361" i="114"/>
  <c r="G361" i="114"/>
  <c r="D361" i="114"/>
  <c r="J361" i="114" s="1"/>
  <c r="I360" i="114"/>
  <c r="H360" i="114"/>
  <c r="G360" i="114"/>
  <c r="D360" i="114"/>
  <c r="I359" i="114"/>
  <c r="H359" i="114"/>
  <c r="G359" i="114"/>
  <c r="D359" i="114"/>
  <c r="J359" i="114" s="1"/>
  <c r="I358" i="114"/>
  <c r="H358" i="114"/>
  <c r="G358" i="114"/>
  <c r="D358" i="114"/>
  <c r="I357" i="114"/>
  <c r="H357" i="114"/>
  <c r="G357" i="114"/>
  <c r="D357" i="114"/>
  <c r="J357" i="114" s="1"/>
  <c r="I356" i="114"/>
  <c r="H356" i="114"/>
  <c r="G356" i="114"/>
  <c r="D356" i="114"/>
  <c r="I355" i="114"/>
  <c r="H355" i="114"/>
  <c r="G355" i="114"/>
  <c r="D355" i="114"/>
  <c r="J355" i="114" s="1"/>
  <c r="I354" i="114"/>
  <c r="H354" i="114"/>
  <c r="G354" i="114"/>
  <c r="D354" i="114"/>
  <c r="I353" i="114"/>
  <c r="H353" i="114"/>
  <c r="G353" i="114"/>
  <c r="D353" i="114"/>
  <c r="J353" i="114" s="1"/>
  <c r="I352" i="114"/>
  <c r="H352" i="114"/>
  <c r="G352" i="114"/>
  <c r="D352" i="114"/>
  <c r="I351" i="114"/>
  <c r="H351" i="114"/>
  <c r="G351" i="114"/>
  <c r="D351" i="114"/>
  <c r="J351" i="114" s="1"/>
  <c r="I350" i="114"/>
  <c r="H350" i="114"/>
  <c r="G350" i="114"/>
  <c r="D350" i="114"/>
  <c r="I349" i="114"/>
  <c r="H349" i="114"/>
  <c r="G349" i="114"/>
  <c r="D349" i="114"/>
  <c r="J349" i="114" s="1"/>
  <c r="I348" i="114"/>
  <c r="H348" i="114"/>
  <c r="G348" i="114"/>
  <c r="D348" i="114"/>
  <c r="I347" i="114"/>
  <c r="H347" i="114"/>
  <c r="G347" i="114"/>
  <c r="D347" i="114"/>
  <c r="J347" i="114" s="1"/>
  <c r="I346" i="114"/>
  <c r="H346" i="114"/>
  <c r="G346" i="114"/>
  <c r="D346" i="114"/>
  <c r="I345" i="114"/>
  <c r="H345" i="114"/>
  <c r="G345" i="114"/>
  <c r="D345" i="114"/>
  <c r="J345" i="114" s="1"/>
  <c r="I344" i="114"/>
  <c r="H344" i="114"/>
  <c r="G344" i="114"/>
  <c r="D344" i="114"/>
  <c r="I343" i="114"/>
  <c r="H343" i="114"/>
  <c r="G343" i="114"/>
  <c r="D343" i="114"/>
  <c r="J343" i="114" s="1"/>
  <c r="I342" i="114"/>
  <c r="H342" i="114"/>
  <c r="G342" i="114"/>
  <c r="D342" i="114"/>
  <c r="I341" i="114"/>
  <c r="H341" i="114"/>
  <c r="G341" i="114"/>
  <c r="D341" i="114"/>
  <c r="J341" i="114" s="1"/>
  <c r="I340" i="114"/>
  <c r="H340" i="114"/>
  <c r="G340" i="114"/>
  <c r="D340" i="114"/>
  <c r="I339" i="114"/>
  <c r="H339" i="114"/>
  <c r="G339" i="114"/>
  <c r="D339" i="114"/>
  <c r="J339" i="114" s="1"/>
  <c r="I338" i="114"/>
  <c r="H338" i="114"/>
  <c r="G338" i="114"/>
  <c r="D338" i="114"/>
  <c r="I337" i="114"/>
  <c r="H337" i="114"/>
  <c r="G337" i="114"/>
  <c r="D337" i="114"/>
  <c r="F329" i="114"/>
  <c r="E329" i="114"/>
  <c r="C329" i="114"/>
  <c r="B329" i="114"/>
  <c r="I328" i="114"/>
  <c r="H328" i="114"/>
  <c r="G328" i="114"/>
  <c r="D328" i="114"/>
  <c r="J328" i="114" s="1"/>
  <c r="I327" i="114"/>
  <c r="H327" i="114"/>
  <c r="G327" i="114"/>
  <c r="D327" i="114"/>
  <c r="I326" i="114"/>
  <c r="H326" i="114"/>
  <c r="H329" i="114" s="1"/>
  <c r="G326" i="114"/>
  <c r="D326" i="114"/>
  <c r="D329" i="114" s="1"/>
  <c r="I324" i="114"/>
  <c r="H324" i="114"/>
  <c r="G324" i="114"/>
  <c r="D324" i="114"/>
  <c r="F323" i="114"/>
  <c r="E323" i="114"/>
  <c r="C323" i="114"/>
  <c r="B323" i="114"/>
  <c r="I322" i="114"/>
  <c r="H322" i="114"/>
  <c r="G322" i="114"/>
  <c r="D322" i="114"/>
  <c r="I321" i="114"/>
  <c r="I323" i="114" s="1"/>
  <c r="H321" i="114"/>
  <c r="H323" i="114" s="1"/>
  <c r="G321" i="114"/>
  <c r="G323" i="114" s="1"/>
  <c r="D321" i="114"/>
  <c r="D323" i="114" s="1"/>
  <c r="I319" i="114"/>
  <c r="H319" i="114"/>
  <c r="G319" i="114"/>
  <c r="D319" i="114"/>
  <c r="I318" i="114"/>
  <c r="H318" i="114"/>
  <c r="G318" i="114"/>
  <c r="D318" i="114"/>
  <c r="J318" i="114" s="1"/>
  <c r="I317" i="114"/>
  <c r="H317" i="114"/>
  <c r="G317" i="114"/>
  <c r="D317" i="114"/>
  <c r="C316" i="114"/>
  <c r="B316" i="114"/>
  <c r="I315" i="114"/>
  <c r="H315" i="114"/>
  <c r="G315" i="114"/>
  <c r="D315" i="114"/>
  <c r="J315" i="114" s="1"/>
  <c r="I314" i="114"/>
  <c r="H314" i="114"/>
  <c r="G314" i="114"/>
  <c r="D314" i="114"/>
  <c r="I313" i="114"/>
  <c r="H313" i="114"/>
  <c r="G313" i="114"/>
  <c r="D313" i="114"/>
  <c r="J313" i="114" s="1"/>
  <c r="I312" i="114"/>
  <c r="H312" i="114"/>
  <c r="G312" i="114"/>
  <c r="D312" i="114"/>
  <c r="I311" i="114"/>
  <c r="I316" i="114" s="1"/>
  <c r="H311" i="114"/>
  <c r="H316" i="114" s="1"/>
  <c r="G311" i="114"/>
  <c r="D311" i="114"/>
  <c r="D316" i="114" s="1"/>
  <c r="I309" i="114"/>
  <c r="H309" i="114"/>
  <c r="G309" i="114"/>
  <c r="D309" i="114"/>
  <c r="I308" i="114"/>
  <c r="H308" i="114"/>
  <c r="G308" i="114"/>
  <c r="D308" i="114"/>
  <c r="I307" i="114"/>
  <c r="H307" i="114"/>
  <c r="G307" i="114"/>
  <c r="D307" i="114"/>
  <c r="I306" i="114"/>
  <c r="H306" i="114"/>
  <c r="G306" i="114"/>
  <c r="D306" i="114"/>
  <c r="J306" i="114" s="1"/>
  <c r="I305" i="114"/>
  <c r="H305" i="114"/>
  <c r="G305" i="114"/>
  <c r="D305" i="114"/>
  <c r="I304" i="114"/>
  <c r="H304" i="114"/>
  <c r="G304" i="114"/>
  <c r="D304" i="114"/>
  <c r="J304" i="114" s="1"/>
  <c r="I303" i="114"/>
  <c r="H303" i="114"/>
  <c r="G303" i="114"/>
  <c r="D303" i="114"/>
  <c r="I302" i="114"/>
  <c r="H302" i="114"/>
  <c r="G302" i="114"/>
  <c r="D302" i="114"/>
  <c r="J302" i="114" s="1"/>
  <c r="I301" i="114"/>
  <c r="H301" i="114"/>
  <c r="G301" i="114"/>
  <c r="D301" i="114"/>
  <c r="I300" i="114"/>
  <c r="H300" i="114"/>
  <c r="G300" i="114"/>
  <c r="D300" i="114"/>
  <c r="J300" i="114" s="1"/>
  <c r="F290" i="114"/>
  <c r="E290" i="114"/>
  <c r="C290" i="114"/>
  <c r="B290" i="114"/>
  <c r="I289" i="114"/>
  <c r="H289" i="114"/>
  <c r="G289" i="114"/>
  <c r="D289" i="114"/>
  <c r="I288" i="114"/>
  <c r="H288" i="114"/>
  <c r="G288" i="114"/>
  <c r="D288" i="114"/>
  <c r="J288" i="114" s="1"/>
  <c r="I287" i="114"/>
  <c r="H287" i="114"/>
  <c r="G287" i="114"/>
  <c r="D287" i="114"/>
  <c r="I286" i="114"/>
  <c r="I290" i="114" s="1"/>
  <c r="H286" i="114"/>
  <c r="H290" i="114" s="1"/>
  <c r="G286" i="114"/>
  <c r="G290" i="114" s="1"/>
  <c r="D286" i="114"/>
  <c r="D290" i="114" s="1"/>
  <c r="F284" i="114"/>
  <c r="E284" i="114"/>
  <c r="C284" i="114"/>
  <c r="B284" i="114"/>
  <c r="I283" i="114"/>
  <c r="H283" i="114"/>
  <c r="G283" i="114"/>
  <c r="D283" i="114"/>
  <c r="J283" i="114" s="1"/>
  <c r="I282" i="114"/>
  <c r="H282" i="114"/>
  <c r="G282" i="114"/>
  <c r="D282" i="114"/>
  <c r="I281" i="114"/>
  <c r="H281" i="114"/>
  <c r="G281" i="114"/>
  <c r="D281" i="114"/>
  <c r="J281" i="114" s="1"/>
  <c r="I280" i="114"/>
  <c r="I284" i="114" s="1"/>
  <c r="H280" i="114"/>
  <c r="H284" i="114" s="1"/>
  <c r="G280" i="114"/>
  <c r="D280" i="114"/>
  <c r="D284" i="114" s="1"/>
  <c r="I278" i="114"/>
  <c r="H278" i="114"/>
  <c r="G278" i="114"/>
  <c r="D278" i="114"/>
  <c r="J278" i="114" s="1"/>
  <c r="I277" i="114"/>
  <c r="H277" i="114"/>
  <c r="G277" i="114"/>
  <c r="D277" i="114"/>
  <c r="F276" i="114"/>
  <c r="E276" i="114"/>
  <c r="C276" i="114"/>
  <c r="B276" i="114"/>
  <c r="H276" i="114" s="1"/>
  <c r="I275" i="114"/>
  <c r="H275" i="114"/>
  <c r="G275" i="114"/>
  <c r="D275" i="114"/>
  <c r="I274" i="114"/>
  <c r="H274" i="114"/>
  <c r="G274" i="114"/>
  <c r="D274" i="114"/>
  <c r="I273" i="114"/>
  <c r="H273" i="114"/>
  <c r="G273" i="114"/>
  <c r="G276" i="114" s="1"/>
  <c r="D273" i="114"/>
  <c r="I271" i="114"/>
  <c r="H271" i="114"/>
  <c r="G271" i="114"/>
  <c r="D271" i="114"/>
  <c r="J271" i="114" s="1"/>
  <c r="I270" i="114"/>
  <c r="H270" i="114"/>
  <c r="G270" i="114"/>
  <c r="D270" i="114"/>
  <c r="I269" i="114"/>
  <c r="H269" i="114"/>
  <c r="G269" i="114"/>
  <c r="D269" i="114"/>
  <c r="J269" i="114" s="1"/>
  <c r="I268" i="114"/>
  <c r="H268" i="114"/>
  <c r="G268" i="114"/>
  <c r="D268" i="114"/>
  <c r="I267" i="114"/>
  <c r="H267" i="114"/>
  <c r="G267" i="114"/>
  <c r="D267" i="114"/>
  <c r="J267" i="114" s="1"/>
  <c r="I266" i="114"/>
  <c r="H266" i="114"/>
  <c r="G266" i="114"/>
  <c r="D266" i="114"/>
  <c r="I265" i="114"/>
  <c r="H265" i="114"/>
  <c r="G265" i="114"/>
  <c r="D265" i="114"/>
  <c r="J265" i="114" s="1"/>
  <c r="I264" i="114"/>
  <c r="H264" i="114"/>
  <c r="G264" i="114"/>
  <c r="D264" i="114"/>
  <c r="I263" i="114"/>
  <c r="H263" i="114"/>
  <c r="G263" i="114"/>
  <c r="D263" i="114"/>
  <c r="J263" i="114" s="1"/>
  <c r="I253" i="114"/>
  <c r="H253" i="114"/>
  <c r="G253" i="114"/>
  <c r="D253" i="114"/>
  <c r="I252" i="114"/>
  <c r="H252" i="114"/>
  <c r="G252" i="114"/>
  <c r="D252" i="114"/>
  <c r="J252" i="114" s="1"/>
  <c r="I251" i="114"/>
  <c r="H251" i="114"/>
  <c r="G251" i="114"/>
  <c r="D251" i="114"/>
  <c r="I250" i="114"/>
  <c r="H250" i="114"/>
  <c r="G250" i="114"/>
  <c r="D250" i="114"/>
  <c r="J250" i="114" s="1"/>
  <c r="I249" i="114"/>
  <c r="H249" i="114"/>
  <c r="G249" i="114"/>
  <c r="D249" i="114"/>
  <c r="I248" i="114"/>
  <c r="H248" i="114"/>
  <c r="G248" i="114"/>
  <c r="D248" i="114"/>
  <c r="J248" i="114" s="1"/>
  <c r="I247" i="114"/>
  <c r="H247" i="114"/>
  <c r="G247" i="114"/>
  <c r="D247" i="114"/>
  <c r="I246" i="114"/>
  <c r="H246" i="114"/>
  <c r="G246" i="114"/>
  <c r="D246" i="114"/>
  <c r="J246" i="114" s="1"/>
  <c r="I245" i="114"/>
  <c r="H245" i="114"/>
  <c r="G245" i="114"/>
  <c r="D245" i="114"/>
  <c r="I244" i="114"/>
  <c r="H244" i="114"/>
  <c r="G244" i="114"/>
  <c r="D244" i="114"/>
  <c r="J244" i="114" s="1"/>
  <c r="I243" i="114"/>
  <c r="H243" i="114"/>
  <c r="G243" i="114"/>
  <c r="D243" i="114"/>
  <c r="I242" i="114"/>
  <c r="H242" i="114"/>
  <c r="G242" i="114"/>
  <c r="D242" i="114"/>
  <c r="J242" i="114" s="1"/>
  <c r="I241" i="114"/>
  <c r="H241" i="114"/>
  <c r="G241" i="114"/>
  <c r="D241" i="114"/>
  <c r="I240" i="114"/>
  <c r="H240" i="114"/>
  <c r="G240" i="114"/>
  <c r="D240" i="114"/>
  <c r="J240" i="114" s="1"/>
  <c r="I239" i="114"/>
  <c r="H239" i="114"/>
  <c r="G239" i="114"/>
  <c r="D239" i="114"/>
  <c r="I238" i="114"/>
  <c r="H238" i="114"/>
  <c r="G238" i="114"/>
  <c r="D238" i="114"/>
  <c r="J238" i="114" s="1"/>
  <c r="I237" i="114"/>
  <c r="H237" i="114"/>
  <c r="G237" i="114"/>
  <c r="D237" i="114"/>
  <c r="I236" i="114"/>
  <c r="H236" i="114"/>
  <c r="G236" i="114"/>
  <c r="D236" i="114"/>
  <c r="J236" i="114" s="1"/>
  <c r="F235" i="114"/>
  <c r="E235" i="114"/>
  <c r="C235" i="114"/>
  <c r="B235" i="114"/>
  <c r="I234" i="114"/>
  <c r="H234" i="114"/>
  <c r="G234" i="114"/>
  <c r="D234" i="114"/>
  <c r="J234" i="114" s="1"/>
  <c r="I233" i="114"/>
  <c r="H233" i="114"/>
  <c r="G233" i="114"/>
  <c r="D233" i="114"/>
  <c r="I232" i="114"/>
  <c r="H232" i="114"/>
  <c r="G232" i="114"/>
  <c r="D232" i="114"/>
  <c r="J232" i="114" s="1"/>
  <c r="I231" i="114"/>
  <c r="I235" i="114" s="1"/>
  <c r="H231" i="114"/>
  <c r="H235" i="114" s="1"/>
  <c r="G231" i="114"/>
  <c r="D231" i="114"/>
  <c r="D235" i="114" s="1"/>
  <c r="I229" i="114"/>
  <c r="H229" i="114"/>
  <c r="G229" i="114"/>
  <c r="D229" i="114"/>
  <c r="J229" i="114" s="1"/>
  <c r="F220" i="114"/>
  <c r="E220" i="114"/>
  <c r="C220" i="114"/>
  <c r="B220" i="114"/>
  <c r="I219" i="114"/>
  <c r="H219" i="114"/>
  <c r="G219" i="114"/>
  <c r="D219" i="114"/>
  <c r="J219" i="114" s="1"/>
  <c r="I218" i="114"/>
  <c r="H218" i="114"/>
  <c r="G218" i="114"/>
  <c r="D218" i="114"/>
  <c r="I217" i="114"/>
  <c r="H217" i="114"/>
  <c r="G217" i="114"/>
  <c r="D217" i="114"/>
  <c r="J217" i="114" s="1"/>
  <c r="I216" i="114"/>
  <c r="I220" i="114" s="1"/>
  <c r="H216" i="114"/>
  <c r="H220" i="114" s="1"/>
  <c r="G216" i="114"/>
  <c r="D216" i="114"/>
  <c r="D220" i="114" s="1"/>
  <c r="I214" i="114"/>
  <c r="H214" i="114"/>
  <c r="G214" i="114"/>
  <c r="D214" i="114"/>
  <c r="I213" i="114"/>
  <c r="H213" i="114"/>
  <c r="G213" i="114"/>
  <c r="D213" i="114"/>
  <c r="J213" i="114" s="1"/>
  <c r="I212" i="114"/>
  <c r="H212" i="114"/>
  <c r="G212" i="114"/>
  <c r="D212" i="114"/>
  <c r="F211" i="114"/>
  <c r="E211" i="114"/>
  <c r="C211" i="114"/>
  <c r="B211" i="114"/>
  <c r="I210" i="114"/>
  <c r="H210" i="114"/>
  <c r="G210" i="114"/>
  <c r="D210" i="114"/>
  <c r="I209" i="114"/>
  <c r="H209" i="114"/>
  <c r="G209" i="114"/>
  <c r="D209" i="114"/>
  <c r="J209" i="114" s="1"/>
  <c r="I208" i="114"/>
  <c r="H208" i="114"/>
  <c r="G208" i="114"/>
  <c r="D208" i="114"/>
  <c r="I207" i="114"/>
  <c r="H207" i="114"/>
  <c r="G207" i="114"/>
  <c r="D207" i="114"/>
  <c r="J207" i="114" s="1"/>
  <c r="I206" i="114"/>
  <c r="H206" i="114"/>
  <c r="G206" i="114"/>
  <c r="D206" i="114"/>
  <c r="I205" i="114"/>
  <c r="I211" i="114" s="1"/>
  <c r="H205" i="114"/>
  <c r="H211" i="114" s="1"/>
  <c r="G205" i="114"/>
  <c r="G211" i="114" s="1"/>
  <c r="D205" i="114"/>
  <c r="D211" i="114" s="1"/>
  <c r="I203" i="114"/>
  <c r="H203" i="114"/>
  <c r="G203" i="114"/>
  <c r="D203" i="114"/>
  <c r="I202" i="114"/>
  <c r="H202" i="114"/>
  <c r="G202" i="114"/>
  <c r="D202" i="114"/>
  <c r="J202" i="114" s="1"/>
  <c r="I201" i="114"/>
  <c r="H201" i="114"/>
  <c r="G201" i="114"/>
  <c r="D201" i="114"/>
  <c r="I200" i="114"/>
  <c r="H200" i="114"/>
  <c r="G200" i="114"/>
  <c r="D200" i="114"/>
  <c r="J200" i="114" s="1"/>
  <c r="I199" i="114"/>
  <c r="H199" i="114"/>
  <c r="G199" i="114"/>
  <c r="D199" i="114"/>
  <c r="I198" i="114"/>
  <c r="H198" i="114"/>
  <c r="G198" i="114"/>
  <c r="D198" i="114"/>
  <c r="J198" i="114" s="1"/>
  <c r="I197" i="114"/>
  <c r="H197" i="114"/>
  <c r="G197" i="114"/>
  <c r="D197" i="114"/>
  <c r="I196" i="114"/>
  <c r="H196" i="114"/>
  <c r="G196" i="114"/>
  <c r="D196" i="114"/>
  <c r="J196" i="114" s="1"/>
  <c r="I195" i="114"/>
  <c r="H195" i="114"/>
  <c r="G195" i="114"/>
  <c r="D195" i="114"/>
  <c r="I194" i="114"/>
  <c r="H194" i="114"/>
  <c r="G194" i="114"/>
  <c r="D194" i="114"/>
  <c r="J194" i="114" s="1"/>
  <c r="I193" i="114"/>
  <c r="H193" i="114"/>
  <c r="G193" i="114"/>
  <c r="D193" i="114"/>
  <c r="I178" i="114"/>
  <c r="H178" i="114"/>
  <c r="J178" i="114" s="1"/>
  <c r="D178" i="114"/>
  <c r="I177" i="114"/>
  <c r="H177" i="114"/>
  <c r="D177" i="114"/>
  <c r="I176" i="114"/>
  <c r="H176" i="114"/>
  <c r="J176" i="114" s="1"/>
  <c r="D176" i="114"/>
  <c r="I175" i="114"/>
  <c r="H175" i="114"/>
  <c r="D175" i="114"/>
  <c r="I174" i="114"/>
  <c r="H174" i="114"/>
  <c r="J174" i="114" s="1"/>
  <c r="D174" i="114"/>
  <c r="I173" i="114"/>
  <c r="H173" i="114"/>
  <c r="D173" i="114"/>
  <c r="I172" i="114"/>
  <c r="H172" i="114"/>
  <c r="J172" i="114" s="1"/>
  <c r="D172" i="114"/>
  <c r="I171" i="114"/>
  <c r="H171" i="114"/>
  <c r="D171" i="114"/>
  <c r="J171" i="114" s="1"/>
  <c r="I170" i="114"/>
  <c r="H170" i="114"/>
  <c r="D170" i="114"/>
  <c r="J170" i="114" s="1"/>
  <c r="I169" i="114"/>
  <c r="H169" i="114"/>
  <c r="D169" i="114"/>
  <c r="J169" i="114" s="1"/>
  <c r="I168" i="114"/>
  <c r="H168" i="114"/>
  <c r="D168" i="114"/>
  <c r="J168" i="114" s="1"/>
  <c r="I167" i="114"/>
  <c r="H167" i="114"/>
  <c r="D167" i="114"/>
  <c r="J167" i="114" s="1"/>
  <c r="I166" i="114"/>
  <c r="H166" i="114"/>
  <c r="D166" i="114"/>
  <c r="J166" i="114" s="1"/>
  <c r="I165" i="114"/>
  <c r="H165" i="114"/>
  <c r="D165" i="114"/>
  <c r="J165" i="114" s="1"/>
  <c r="I164" i="114"/>
  <c r="H164" i="114"/>
  <c r="D164" i="114"/>
  <c r="J164" i="114" s="1"/>
  <c r="I163" i="114"/>
  <c r="H163" i="114"/>
  <c r="D163" i="114"/>
  <c r="J163" i="114" s="1"/>
  <c r="I162" i="114"/>
  <c r="H162" i="114"/>
  <c r="D162" i="114"/>
  <c r="J162" i="114" s="1"/>
  <c r="I161" i="114"/>
  <c r="H161" i="114"/>
  <c r="D161" i="114"/>
  <c r="J161" i="114" s="1"/>
  <c r="I160" i="114"/>
  <c r="H160" i="114"/>
  <c r="D160" i="114"/>
  <c r="J160" i="114" s="1"/>
  <c r="I159" i="114"/>
  <c r="H159" i="114"/>
  <c r="D159" i="114"/>
  <c r="J159" i="114" s="1"/>
  <c r="I158" i="114"/>
  <c r="H158" i="114"/>
  <c r="D158" i="114"/>
  <c r="J158" i="114" s="1"/>
  <c r="I157" i="114"/>
  <c r="H157" i="114"/>
  <c r="D157" i="114"/>
  <c r="J157" i="114" s="1"/>
  <c r="I156" i="114"/>
  <c r="H156" i="114"/>
  <c r="D156" i="114"/>
  <c r="J156" i="114" s="1"/>
  <c r="I155" i="114"/>
  <c r="H155" i="114"/>
  <c r="D155" i="114"/>
  <c r="J155" i="114" s="1"/>
  <c r="I154" i="114"/>
  <c r="H154" i="114"/>
  <c r="D154" i="114"/>
  <c r="J154" i="114" s="1"/>
  <c r="I153" i="114"/>
  <c r="H153" i="114"/>
  <c r="D153" i="114"/>
  <c r="J153" i="114" s="1"/>
  <c r="I152" i="114"/>
  <c r="H152" i="114"/>
  <c r="D152" i="114"/>
  <c r="J152" i="114" s="1"/>
  <c r="I151" i="114"/>
  <c r="H151" i="114"/>
  <c r="D151" i="114"/>
  <c r="J151" i="114" s="1"/>
  <c r="I150" i="114"/>
  <c r="H150" i="114"/>
  <c r="D150" i="114"/>
  <c r="J150" i="114" s="1"/>
  <c r="G142" i="114"/>
  <c r="F142" i="114"/>
  <c r="F179" i="114" s="1"/>
  <c r="E142" i="114"/>
  <c r="C142" i="114"/>
  <c r="B142" i="114"/>
  <c r="I141" i="114"/>
  <c r="H141" i="114"/>
  <c r="D141" i="114"/>
  <c r="J141" i="114" s="1"/>
  <c r="I140" i="114"/>
  <c r="H140" i="114"/>
  <c r="D140" i="114"/>
  <c r="J140" i="114" s="1"/>
  <c r="I139" i="114"/>
  <c r="H139" i="114"/>
  <c r="D139" i="114"/>
  <c r="D142" i="114" s="1"/>
  <c r="I137" i="114"/>
  <c r="H137" i="114"/>
  <c r="J137" i="114" s="1"/>
  <c r="G137" i="114"/>
  <c r="D137" i="114"/>
  <c r="F136" i="114"/>
  <c r="E136" i="114"/>
  <c r="G136" i="114" s="1"/>
  <c r="C136" i="114"/>
  <c r="B136" i="114"/>
  <c r="D136" i="114" s="1"/>
  <c r="I135" i="114"/>
  <c r="H135" i="114"/>
  <c r="J135" i="114" s="1"/>
  <c r="G135" i="114"/>
  <c r="D135" i="114"/>
  <c r="I134" i="114"/>
  <c r="I136" i="114" s="1"/>
  <c r="H134" i="114"/>
  <c r="H136" i="114" s="1"/>
  <c r="G134" i="114"/>
  <c r="D134" i="114"/>
  <c r="I132" i="114"/>
  <c r="H132" i="114"/>
  <c r="D132" i="114"/>
  <c r="I131" i="114"/>
  <c r="H131" i="114"/>
  <c r="D131" i="114"/>
  <c r="I130" i="114"/>
  <c r="H130" i="114"/>
  <c r="D130" i="114"/>
  <c r="C129" i="114"/>
  <c r="B129" i="114"/>
  <c r="I128" i="114"/>
  <c r="H128" i="114"/>
  <c r="D128" i="114"/>
  <c r="J128" i="114" s="1"/>
  <c r="I127" i="114"/>
  <c r="H127" i="114"/>
  <c r="D127" i="114"/>
  <c r="J127" i="114" s="1"/>
  <c r="I126" i="114"/>
  <c r="H126" i="114"/>
  <c r="D126" i="114"/>
  <c r="J126" i="114" s="1"/>
  <c r="I125" i="114"/>
  <c r="H125" i="114"/>
  <c r="D125" i="114"/>
  <c r="J125" i="114" s="1"/>
  <c r="I124" i="114"/>
  <c r="H124" i="114"/>
  <c r="D124" i="114"/>
  <c r="J124" i="114" s="1"/>
  <c r="I122" i="114"/>
  <c r="H122" i="114"/>
  <c r="G122" i="114"/>
  <c r="D122" i="114"/>
  <c r="I121" i="114"/>
  <c r="H121" i="114"/>
  <c r="G121" i="114"/>
  <c r="D121" i="114"/>
  <c r="I120" i="114"/>
  <c r="H120" i="114"/>
  <c r="G120" i="114"/>
  <c r="D120" i="114"/>
  <c r="I119" i="114"/>
  <c r="H119" i="114"/>
  <c r="G119" i="114"/>
  <c r="D119" i="114"/>
  <c r="I118" i="114"/>
  <c r="H118" i="114"/>
  <c r="G118" i="114"/>
  <c r="D118" i="114"/>
  <c r="I117" i="114"/>
  <c r="H117" i="114"/>
  <c r="G117" i="114"/>
  <c r="D117" i="114"/>
  <c r="I116" i="114"/>
  <c r="H116" i="114"/>
  <c r="G116" i="114"/>
  <c r="D116" i="114"/>
  <c r="I115" i="114"/>
  <c r="H115" i="114"/>
  <c r="G115" i="114"/>
  <c r="D115" i="114"/>
  <c r="I114" i="114"/>
  <c r="H114" i="114"/>
  <c r="J114" i="114" s="1"/>
  <c r="G114" i="114"/>
  <c r="D114" i="114"/>
  <c r="G102" i="114"/>
  <c r="F102" i="114"/>
  <c r="E102" i="114"/>
  <c r="C102" i="114"/>
  <c r="B102" i="114"/>
  <c r="I101" i="114"/>
  <c r="H101" i="114"/>
  <c r="D101" i="114"/>
  <c r="J101" i="114" s="1"/>
  <c r="I100" i="114"/>
  <c r="H100" i="114"/>
  <c r="D100" i="114"/>
  <c r="J100" i="114" s="1"/>
  <c r="I99" i="114"/>
  <c r="H99" i="114"/>
  <c r="D99" i="114"/>
  <c r="J99" i="114" s="1"/>
  <c r="I98" i="114"/>
  <c r="H98" i="114"/>
  <c r="H102" i="114" s="1"/>
  <c r="D98" i="114"/>
  <c r="J98" i="114" s="1"/>
  <c r="G96" i="114"/>
  <c r="F96" i="114"/>
  <c r="E96" i="114"/>
  <c r="C96" i="114"/>
  <c r="B96" i="114"/>
  <c r="D96" i="114" s="1"/>
  <c r="I95" i="114"/>
  <c r="H95" i="114"/>
  <c r="D95" i="114"/>
  <c r="J95" i="114" s="1"/>
  <c r="I94" i="114"/>
  <c r="H94" i="114"/>
  <c r="D94" i="114"/>
  <c r="J94" i="114" s="1"/>
  <c r="I93" i="114"/>
  <c r="H93" i="114"/>
  <c r="D93" i="114"/>
  <c r="J93" i="114" s="1"/>
  <c r="I92" i="114"/>
  <c r="H92" i="114"/>
  <c r="D92" i="114"/>
  <c r="J92" i="114" s="1"/>
  <c r="D90" i="114"/>
  <c r="D89" i="114"/>
  <c r="G88" i="114"/>
  <c r="F88" i="114"/>
  <c r="F89" i="114" s="1"/>
  <c r="I89" i="114" s="1"/>
  <c r="E88" i="114"/>
  <c r="C88" i="114"/>
  <c r="B88" i="114"/>
  <c r="H88" i="114" s="1"/>
  <c r="I87" i="114"/>
  <c r="H87" i="114"/>
  <c r="D87" i="114"/>
  <c r="I86" i="114"/>
  <c r="H86" i="114"/>
  <c r="D86" i="114"/>
  <c r="I85" i="114"/>
  <c r="H85" i="114"/>
  <c r="D85" i="114"/>
  <c r="I83" i="114"/>
  <c r="H83" i="114"/>
  <c r="G83" i="114"/>
  <c r="D83" i="114"/>
  <c r="I82" i="114"/>
  <c r="H82" i="114"/>
  <c r="G82" i="114"/>
  <c r="D82" i="114"/>
  <c r="I81" i="114"/>
  <c r="H81" i="114"/>
  <c r="G81" i="114"/>
  <c r="D81" i="114"/>
  <c r="I80" i="114"/>
  <c r="H80" i="114"/>
  <c r="G80" i="114"/>
  <c r="D80" i="114"/>
  <c r="I79" i="114"/>
  <c r="H79" i="114"/>
  <c r="G79" i="114"/>
  <c r="D79" i="114"/>
  <c r="I78" i="114"/>
  <c r="H78" i="114"/>
  <c r="G78" i="114"/>
  <c r="D78" i="114"/>
  <c r="I77" i="114"/>
  <c r="H77" i="114"/>
  <c r="G77" i="114"/>
  <c r="D77" i="114"/>
  <c r="J77" i="114" s="1"/>
  <c r="I76" i="114"/>
  <c r="H76" i="114"/>
  <c r="G76" i="114"/>
  <c r="D76" i="114"/>
  <c r="J76" i="114" s="1"/>
  <c r="I68" i="114"/>
  <c r="H68" i="114"/>
  <c r="D68" i="114"/>
  <c r="I67" i="114"/>
  <c r="H67" i="114"/>
  <c r="D67" i="114"/>
  <c r="I66" i="114"/>
  <c r="H66" i="114"/>
  <c r="J66" i="114" s="1"/>
  <c r="D66" i="114"/>
  <c r="I65" i="114"/>
  <c r="H65" i="114"/>
  <c r="D65" i="114"/>
  <c r="I64" i="114"/>
  <c r="H64" i="114"/>
  <c r="D64" i="114"/>
  <c r="I63" i="114"/>
  <c r="H63" i="114"/>
  <c r="G63" i="114"/>
  <c r="D63" i="114"/>
  <c r="I62" i="114"/>
  <c r="H62" i="114"/>
  <c r="D62" i="114"/>
  <c r="I61" i="114"/>
  <c r="H61" i="114"/>
  <c r="D61" i="114"/>
  <c r="I60" i="114"/>
  <c r="H60" i="114"/>
  <c r="D60" i="114"/>
  <c r="I59" i="114"/>
  <c r="H59" i="114"/>
  <c r="D59" i="114"/>
  <c r="D58" i="114"/>
  <c r="D57" i="114"/>
  <c r="D56" i="114"/>
  <c r="D55" i="114"/>
  <c r="D54" i="114"/>
  <c r="D53" i="114"/>
  <c r="D52" i="114"/>
  <c r="G51" i="114"/>
  <c r="F51" i="114"/>
  <c r="F52" i="114" s="1"/>
  <c r="I52" i="114" s="1"/>
  <c r="E51" i="114"/>
  <c r="C51" i="114"/>
  <c r="B51" i="114"/>
  <c r="I50" i="114"/>
  <c r="H50" i="114"/>
  <c r="D50" i="114"/>
  <c r="I49" i="114"/>
  <c r="H49" i="114"/>
  <c r="D49" i="114"/>
  <c r="I48" i="114"/>
  <c r="H48" i="114"/>
  <c r="D48" i="114"/>
  <c r="I47" i="114"/>
  <c r="H47" i="114"/>
  <c r="D47" i="114"/>
  <c r="I45" i="114"/>
  <c r="H45" i="114"/>
  <c r="G45" i="114"/>
  <c r="D45" i="114"/>
  <c r="G36" i="114"/>
  <c r="F36" i="114"/>
  <c r="E36" i="114"/>
  <c r="C36" i="114"/>
  <c r="B36" i="114"/>
  <c r="J35" i="114"/>
  <c r="I35" i="114"/>
  <c r="H35" i="114"/>
  <c r="D35" i="114"/>
  <c r="J34" i="114"/>
  <c r="I34" i="114"/>
  <c r="H34" i="114"/>
  <c r="D34" i="114"/>
  <c r="J33" i="114"/>
  <c r="I33" i="114"/>
  <c r="I36" i="114" s="1"/>
  <c r="H33" i="114"/>
  <c r="D33" i="114"/>
  <c r="J32" i="114"/>
  <c r="J36" i="114" s="1"/>
  <c r="I32" i="114"/>
  <c r="H32" i="114"/>
  <c r="H36" i="114" s="1"/>
  <c r="D32" i="114"/>
  <c r="D36" i="114" s="1"/>
  <c r="J30" i="114"/>
  <c r="I30" i="114"/>
  <c r="H30" i="114"/>
  <c r="D30" i="114"/>
  <c r="J29" i="114"/>
  <c r="I29" i="114"/>
  <c r="H29" i="114"/>
  <c r="D29" i="114"/>
  <c r="J28" i="114"/>
  <c r="I28" i="114"/>
  <c r="H28" i="114"/>
  <c r="D28" i="114"/>
  <c r="G27" i="114"/>
  <c r="F27" i="114"/>
  <c r="E27" i="114"/>
  <c r="C27" i="114"/>
  <c r="B27" i="114"/>
  <c r="D27" i="114" s="1"/>
  <c r="I26" i="114"/>
  <c r="H26" i="114"/>
  <c r="D26" i="114"/>
  <c r="J26" i="114" s="1"/>
  <c r="I25" i="114"/>
  <c r="H25" i="114"/>
  <c r="D25" i="114"/>
  <c r="J25" i="114" s="1"/>
  <c r="I24" i="114"/>
  <c r="H24" i="114"/>
  <c r="D24" i="114"/>
  <c r="J24" i="114" s="1"/>
  <c r="I23" i="114"/>
  <c r="H23" i="114"/>
  <c r="D23" i="114"/>
  <c r="J23" i="114" s="1"/>
  <c r="I22" i="114"/>
  <c r="H22" i="114"/>
  <c r="D22" i="114"/>
  <c r="J22" i="114" s="1"/>
  <c r="I21" i="114"/>
  <c r="I27" i="114" s="1"/>
  <c r="H21" i="114"/>
  <c r="D21" i="114"/>
  <c r="J21" i="114" s="1"/>
  <c r="J27" i="114" s="1"/>
  <c r="I19" i="114"/>
  <c r="H19" i="114"/>
  <c r="G19" i="114"/>
  <c r="D19" i="114"/>
  <c r="I18" i="114"/>
  <c r="H18" i="114"/>
  <c r="G18" i="114"/>
  <c r="D18" i="114"/>
  <c r="J18" i="114" s="1"/>
  <c r="I17" i="114"/>
  <c r="H17" i="114"/>
  <c r="G17" i="114"/>
  <c r="D17" i="114"/>
  <c r="I16" i="114"/>
  <c r="H16" i="114"/>
  <c r="G16" i="114"/>
  <c r="D16" i="114"/>
  <c r="J16" i="114" s="1"/>
  <c r="I15" i="114"/>
  <c r="H15" i="114"/>
  <c r="G15" i="114"/>
  <c r="D15" i="114"/>
  <c r="I14" i="114"/>
  <c r="H14" i="114"/>
  <c r="G14" i="114"/>
  <c r="D14" i="114"/>
  <c r="J14" i="114" s="1"/>
  <c r="I13" i="114"/>
  <c r="H13" i="114"/>
  <c r="G13" i="114"/>
  <c r="D13" i="114"/>
  <c r="I12" i="114"/>
  <c r="H12" i="114"/>
  <c r="G12" i="114"/>
  <c r="D12" i="114"/>
  <c r="J12" i="114" s="1"/>
  <c r="I11" i="114"/>
  <c r="H11" i="114"/>
  <c r="G11" i="114"/>
  <c r="D11" i="114"/>
  <c r="I10" i="114"/>
  <c r="H10" i="114"/>
  <c r="G10" i="114"/>
  <c r="D10" i="114"/>
  <c r="J10" i="114" s="1"/>
  <c r="I9" i="114"/>
  <c r="H9" i="114"/>
  <c r="G9" i="114"/>
  <c r="D9" i="114"/>
  <c r="I258" i="113"/>
  <c r="I259" i="113" s="1"/>
  <c r="H258" i="113"/>
  <c r="H259" i="113" s="1"/>
  <c r="F258" i="113"/>
  <c r="F259" i="113" s="1"/>
  <c r="E258" i="113"/>
  <c r="E259" i="113" s="1"/>
  <c r="C258" i="113"/>
  <c r="C259" i="113" s="1"/>
  <c r="B258" i="113"/>
  <c r="B259" i="113" s="1"/>
  <c r="L257" i="113"/>
  <c r="K257" i="113"/>
  <c r="M257" i="113" s="1"/>
  <c r="J257" i="113"/>
  <c r="G257" i="113"/>
  <c r="D257" i="113"/>
  <c r="L256" i="113"/>
  <c r="K256" i="113"/>
  <c r="M256" i="113" s="1"/>
  <c r="J256" i="113"/>
  <c r="G256" i="113"/>
  <c r="D256" i="113"/>
  <c r="L255" i="113"/>
  <c r="K255" i="113"/>
  <c r="M255" i="113" s="1"/>
  <c r="J255" i="113"/>
  <c r="G255" i="113"/>
  <c r="D255" i="113"/>
  <c r="L254" i="113"/>
  <c r="K254" i="113"/>
  <c r="M254" i="113" s="1"/>
  <c r="J254" i="113"/>
  <c r="G254" i="113"/>
  <c r="D254" i="113"/>
  <c r="L253" i="113"/>
  <c r="K253" i="113"/>
  <c r="M253" i="113" s="1"/>
  <c r="J253" i="113"/>
  <c r="G253" i="113"/>
  <c r="D253" i="113"/>
  <c r="L252" i="113"/>
  <c r="K252" i="113"/>
  <c r="M252" i="113" s="1"/>
  <c r="J252" i="113"/>
  <c r="G252" i="113"/>
  <c r="D252" i="113"/>
  <c r="I250" i="113"/>
  <c r="L250" i="113" s="1"/>
  <c r="H250" i="113"/>
  <c r="K250" i="113" s="1"/>
  <c r="F250" i="113"/>
  <c r="E250" i="113"/>
  <c r="C250" i="113"/>
  <c r="B250" i="113"/>
  <c r="L249" i="113"/>
  <c r="K249" i="113"/>
  <c r="D249" i="113"/>
  <c r="M249" i="113" s="1"/>
  <c r="L248" i="113"/>
  <c r="K248" i="113"/>
  <c r="M248" i="113" s="1"/>
  <c r="J248" i="113"/>
  <c r="G248" i="113"/>
  <c r="D248" i="113"/>
  <c r="L247" i="113"/>
  <c r="K247" i="113"/>
  <c r="M247" i="113" s="1"/>
  <c r="J247" i="113"/>
  <c r="G247" i="113"/>
  <c r="D247" i="113"/>
  <c r="L246" i="113"/>
  <c r="K246" i="113"/>
  <c r="M246" i="113" s="1"/>
  <c r="J246" i="113"/>
  <c r="G246" i="113"/>
  <c r="G250" i="113" s="1"/>
  <c r="D246" i="113"/>
  <c r="D250" i="113" s="1"/>
  <c r="L245" i="113"/>
  <c r="K245" i="113"/>
  <c r="M245" i="113" s="1"/>
  <c r="L244" i="113"/>
  <c r="K244" i="113"/>
  <c r="M244" i="113" s="1"/>
  <c r="D244" i="113"/>
  <c r="I207" i="113"/>
  <c r="H207" i="113"/>
  <c r="H208" i="113" s="1"/>
  <c r="F207" i="113"/>
  <c r="F208" i="113" s="1"/>
  <c r="E207" i="113"/>
  <c r="C207" i="113"/>
  <c r="B207" i="113"/>
  <c r="B208" i="113" s="1"/>
  <c r="L206" i="113"/>
  <c r="K206" i="113"/>
  <c r="M206" i="113" s="1"/>
  <c r="J206" i="113"/>
  <c r="G206" i="113"/>
  <c r="D206" i="113"/>
  <c r="L205" i="113"/>
  <c r="K205" i="113"/>
  <c r="M205" i="113" s="1"/>
  <c r="J205" i="113"/>
  <c r="G205" i="113"/>
  <c r="D205" i="113"/>
  <c r="L204" i="113"/>
  <c r="L207" i="113" s="1"/>
  <c r="K204" i="113"/>
  <c r="K207" i="113" s="1"/>
  <c r="J204" i="113"/>
  <c r="J207" i="113" s="1"/>
  <c r="G204" i="113"/>
  <c r="G207" i="113" s="1"/>
  <c r="D204" i="113"/>
  <c r="D207" i="113" s="1"/>
  <c r="L203" i="113"/>
  <c r="K203" i="113"/>
  <c r="M203" i="113" s="1"/>
  <c r="J203" i="113"/>
  <c r="G203" i="113"/>
  <c r="D203" i="113"/>
  <c r="L202" i="113"/>
  <c r="K202" i="113"/>
  <c r="M202" i="113" s="1"/>
  <c r="J202" i="113"/>
  <c r="G202" i="113"/>
  <c r="D202" i="113"/>
  <c r="I201" i="113"/>
  <c r="H201" i="113"/>
  <c r="F201" i="113"/>
  <c r="E201" i="113"/>
  <c r="C201" i="113"/>
  <c r="B201" i="113"/>
  <c r="L200" i="113"/>
  <c r="K200" i="113"/>
  <c r="M200" i="113" s="1"/>
  <c r="J200" i="113"/>
  <c r="G200" i="113"/>
  <c r="D200" i="113"/>
  <c r="L199" i="113"/>
  <c r="K199" i="113"/>
  <c r="M199" i="113" s="1"/>
  <c r="J199" i="113"/>
  <c r="G199" i="113"/>
  <c r="D199" i="113"/>
  <c r="L198" i="113"/>
  <c r="K198" i="113"/>
  <c r="M198" i="113" s="1"/>
  <c r="J198" i="113"/>
  <c r="G198" i="113"/>
  <c r="D198" i="113"/>
  <c r="L197" i="113"/>
  <c r="L201" i="113" s="1"/>
  <c r="K197" i="113"/>
  <c r="K201" i="113" s="1"/>
  <c r="J197" i="113"/>
  <c r="J201" i="113" s="1"/>
  <c r="G197" i="113"/>
  <c r="G201" i="113" s="1"/>
  <c r="D197" i="113"/>
  <c r="D201" i="113" s="1"/>
  <c r="L195" i="113"/>
  <c r="K195" i="113"/>
  <c r="M195" i="113" s="1"/>
  <c r="J195" i="113"/>
  <c r="G195" i="113"/>
  <c r="D195" i="113"/>
  <c r="L194" i="113"/>
  <c r="K194" i="113"/>
  <c r="M194" i="113" s="1"/>
  <c r="J194" i="113"/>
  <c r="G194" i="113"/>
  <c r="D194" i="113"/>
  <c r="I193" i="113"/>
  <c r="H193" i="113"/>
  <c r="F193" i="113"/>
  <c r="E193" i="113"/>
  <c r="C193" i="113"/>
  <c r="B193" i="113"/>
  <c r="L192" i="113"/>
  <c r="K192" i="113"/>
  <c r="M192" i="113" s="1"/>
  <c r="J192" i="113"/>
  <c r="G192" i="113"/>
  <c r="D192" i="113"/>
  <c r="L191" i="113"/>
  <c r="K191" i="113"/>
  <c r="M191" i="113" s="1"/>
  <c r="J191" i="113"/>
  <c r="G191" i="113"/>
  <c r="D191" i="113"/>
  <c r="L190" i="113"/>
  <c r="L193" i="113" s="1"/>
  <c r="K190" i="113"/>
  <c r="K193" i="113" s="1"/>
  <c r="J190" i="113"/>
  <c r="J193" i="113" s="1"/>
  <c r="G190" i="113"/>
  <c r="G193" i="113" s="1"/>
  <c r="D190" i="113"/>
  <c r="D193" i="113" s="1"/>
  <c r="L188" i="113"/>
  <c r="K188" i="113"/>
  <c r="M188" i="113" s="1"/>
  <c r="J188" i="113"/>
  <c r="G188" i="113"/>
  <c r="D188" i="113"/>
  <c r="L187" i="113"/>
  <c r="K187" i="113"/>
  <c r="M187" i="113" s="1"/>
  <c r="J187" i="113"/>
  <c r="G187" i="113"/>
  <c r="D187" i="113"/>
  <c r="L186" i="113"/>
  <c r="K186" i="113"/>
  <c r="M186" i="113" s="1"/>
  <c r="J186" i="113"/>
  <c r="G186" i="113"/>
  <c r="D186" i="113"/>
  <c r="L185" i="113"/>
  <c r="K185" i="113"/>
  <c r="M185" i="113" s="1"/>
  <c r="J185" i="113"/>
  <c r="G185" i="113"/>
  <c r="D185" i="113"/>
  <c r="L184" i="113"/>
  <c r="K184" i="113"/>
  <c r="M184" i="113" s="1"/>
  <c r="J184" i="113"/>
  <c r="G184" i="113"/>
  <c r="D184" i="113"/>
  <c r="L183" i="113"/>
  <c r="K183" i="113"/>
  <c r="M183" i="113" s="1"/>
  <c r="J183" i="113"/>
  <c r="G183" i="113"/>
  <c r="D183" i="113"/>
  <c r="L175" i="113"/>
  <c r="K175" i="113"/>
  <c r="M175" i="113" s="1"/>
  <c r="J175" i="113"/>
  <c r="G175" i="113"/>
  <c r="D175" i="113"/>
  <c r="L174" i="113"/>
  <c r="K174" i="113"/>
  <c r="M174" i="113" s="1"/>
  <c r="J174" i="113"/>
  <c r="G174" i="113"/>
  <c r="D174" i="113"/>
  <c r="L173" i="113"/>
  <c r="K173" i="113"/>
  <c r="M173" i="113" s="1"/>
  <c r="J173" i="113"/>
  <c r="G173" i="113"/>
  <c r="D173" i="113"/>
  <c r="L172" i="113"/>
  <c r="K172" i="113"/>
  <c r="M172" i="113" s="1"/>
  <c r="J172" i="113"/>
  <c r="G172" i="113"/>
  <c r="D172" i="113"/>
  <c r="L171" i="113"/>
  <c r="K171" i="113"/>
  <c r="M171" i="113" s="1"/>
  <c r="J171" i="113"/>
  <c r="G171" i="113"/>
  <c r="D171" i="113"/>
  <c r="L170" i="113"/>
  <c r="K170" i="113"/>
  <c r="M170" i="113" s="1"/>
  <c r="J170" i="113"/>
  <c r="G170" i="113"/>
  <c r="D170" i="113"/>
  <c r="L169" i="113"/>
  <c r="K169" i="113"/>
  <c r="M169" i="113" s="1"/>
  <c r="J169" i="113"/>
  <c r="G169" i="113"/>
  <c r="D169" i="113"/>
  <c r="L168" i="113"/>
  <c r="K168" i="113"/>
  <c r="M168" i="113" s="1"/>
  <c r="J168" i="113"/>
  <c r="G168" i="113"/>
  <c r="D168" i="113"/>
  <c r="L167" i="113"/>
  <c r="K167" i="113"/>
  <c r="M167" i="113" s="1"/>
  <c r="J167" i="113"/>
  <c r="G167" i="113"/>
  <c r="D167" i="113"/>
  <c r="L166" i="113"/>
  <c r="K166" i="113"/>
  <c r="M166" i="113" s="1"/>
  <c r="J166" i="113"/>
  <c r="G166" i="113"/>
  <c r="D166" i="113"/>
  <c r="L165" i="113"/>
  <c r="K165" i="113"/>
  <c r="M165" i="113" s="1"/>
  <c r="J165" i="113"/>
  <c r="G165" i="113"/>
  <c r="D165" i="113"/>
  <c r="L164" i="113"/>
  <c r="K164" i="113"/>
  <c r="M164" i="113" s="1"/>
  <c r="J164" i="113"/>
  <c r="G164" i="113"/>
  <c r="D164" i="113"/>
  <c r="L163" i="113"/>
  <c r="K163" i="113"/>
  <c r="M163" i="113" s="1"/>
  <c r="J163" i="113"/>
  <c r="G163" i="113"/>
  <c r="D163" i="113"/>
  <c r="L162" i="113"/>
  <c r="K162" i="113"/>
  <c r="M162" i="113" s="1"/>
  <c r="J162" i="113"/>
  <c r="G162" i="113"/>
  <c r="D162" i="113"/>
  <c r="L161" i="113"/>
  <c r="K161" i="113"/>
  <c r="M161" i="113" s="1"/>
  <c r="J161" i="113"/>
  <c r="G161" i="113"/>
  <c r="D161" i="113"/>
  <c r="L160" i="113"/>
  <c r="K160" i="113"/>
  <c r="M160" i="113" s="1"/>
  <c r="J160" i="113"/>
  <c r="G160" i="113"/>
  <c r="D160" i="113"/>
  <c r="L159" i="113"/>
  <c r="K159" i="113"/>
  <c r="M159" i="113" s="1"/>
  <c r="J159" i="113"/>
  <c r="G159" i="113"/>
  <c r="D159" i="113"/>
  <c r="L158" i="113"/>
  <c r="K158" i="113"/>
  <c r="M158" i="113" s="1"/>
  <c r="J158" i="113"/>
  <c r="G158" i="113"/>
  <c r="D158" i="113"/>
  <c r="L157" i="113"/>
  <c r="K157" i="113"/>
  <c r="M157" i="113" s="1"/>
  <c r="J157" i="113"/>
  <c r="G157" i="113"/>
  <c r="D157" i="113"/>
  <c r="L156" i="113"/>
  <c r="K156" i="113"/>
  <c r="M156" i="113" s="1"/>
  <c r="J156" i="113"/>
  <c r="G156" i="113"/>
  <c r="D156" i="113"/>
  <c r="L155" i="113"/>
  <c r="K155" i="113"/>
  <c r="M155" i="113" s="1"/>
  <c r="J155" i="113"/>
  <c r="G155" i="113"/>
  <c r="D155" i="113"/>
  <c r="I154" i="113"/>
  <c r="H154" i="113"/>
  <c r="F154" i="113"/>
  <c r="E154" i="113"/>
  <c r="C154" i="113"/>
  <c r="B154" i="113"/>
  <c r="L153" i="113"/>
  <c r="K153" i="113"/>
  <c r="M153" i="113" s="1"/>
  <c r="J153" i="113"/>
  <c r="G153" i="113"/>
  <c r="D153" i="113"/>
  <c r="L152" i="113"/>
  <c r="K152" i="113"/>
  <c r="M152" i="113" s="1"/>
  <c r="J152" i="113"/>
  <c r="G152" i="113"/>
  <c r="D152" i="113"/>
  <c r="L151" i="113"/>
  <c r="K151" i="113"/>
  <c r="M151" i="113" s="1"/>
  <c r="J151" i="113"/>
  <c r="G151" i="113"/>
  <c r="D151" i="113"/>
  <c r="L150" i="113"/>
  <c r="L154" i="113" s="1"/>
  <c r="K150" i="113"/>
  <c r="K154" i="113" s="1"/>
  <c r="J150" i="113"/>
  <c r="J154" i="113" s="1"/>
  <c r="G150" i="113"/>
  <c r="G154" i="113" s="1"/>
  <c r="D150" i="113"/>
  <c r="D154" i="113" s="1"/>
  <c r="L141" i="113"/>
  <c r="K141" i="113"/>
  <c r="M141" i="113" s="1"/>
  <c r="J141" i="113"/>
  <c r="G141" i="113"/>
  <c r="D141" i="113"/>
  <c r="I140" i="113"/>
  <c r="H140" i="113"/>
  <c r="F140" i="113"/>
  <c r="E140" i="113"/>
  <c r="K140" i="113" s="1"/>
  <c r="C140" i="113"/>
  <c r="B140" i="113"/>
  <c r="L139" i="113"/>
  <c r="K139" i="113"/>
  <c r="M139" i="113" s="1"/>
  <c r="J139" i="113"/>
  <c r="G139" i="113"/>
  <c r="D139" i="113"/>
  <c r="L138" i="113"/>
  <c r="K138" i="113"/>
  <c r="M138" i="113" s="1"/>
  <c r="J138" i="113"/>
  <c r="G138" i="113"/>
  <c r="D138" i="113"/>
  <c r="L137" i="113"/>
  <c r="K137" i="113"/>
  <c r="M137" i="113" s="1"/>
  <c r="J137" i="113"/>
  <c r="G137" i="113"/>
  <c r="D137" i="113"/>
  <c r="L136" i="113"/>
  <c r="K136" i="113"/>
  <c r="J136" i="113"/>
  <c r="J140" i="113" s="1"/>
  <c r="G136" i="113"/>
  <c r="G140" i="113" s="1"/>
  <c r="D136" i="113"/>
  <c r="D140" i="113" s="1"/>
  <c r="L134" i="113"/>
  <c r="K134" i="113"/>
  <c r="J134" i="113"/>
  <c r="G134" i="113"/>
  <c r="D134" i="113"/>
  <c r="L133" i="113"/>
  <c r="K133" i="113"/>
  <c r="M133" i="113" s="1"/>
  <c r="J133" i="113"/>
  <c r="G133" i="113"/>
  <c r="D133" i="113"/>
  <c r="L132" i="113"/>
  <c r="K132" i="113"/>
  <c r="J132" i="113"/>
  <c r="G132" i="113"/>
  <c r="D132" i="113"/>
  <c r="I131" i="113"/>
  <c r="L131" i="113" s="1"/>
  <c r="H131" i="113"/>
  <c r="F131" i="113"/>
  <c r="E131" i="113"/>
  <c r="K131" i="113" s="1"/>
  <c r="M131" i="113" s="1"/>
  <c r="C131" i="113"/>
  <c r="B131" i="113"/>
  <c r="L130" i="113"/>
  <c r="K130" i="113"/>
  <c r="M130" i="113" s="1"/>
  <c r="J130" i="113"/>
  <c r="G130" i="113"/>
  <c r="D130" i="113"/>
  <c r="L129" i="113"/>
  <c r="K129" i="113"/>
  <c r="J129" i="113"/>
  <c r="G129" i="113"/>
  <c r="D129" i="113"/>
  <c r="L128" i="113"/>
  <c r="K128" i="113"/>
  <c r="M128" i="113" s="1"/>
  <c r="J128" i="113"/>
  <c r="G128" i="113"/>
  <c r="D128" i="113"/>
  <c r="L127" i="113"/>
  <c r="K127" i="113"/>
  <c r="J127" i="113"/>
  <c r="G127" i="113"/>
  <c r="D127" i="113"/>
  <c r="L126" i="113"/>
  <c r="K126" i="113"/>
  <c r="M126" i="113" s="1"/>
  <c r="J126" i="113"/>
  <c r="G126" i="113"/>
  <c r="D126" i="113"/>
  <c r="L125" i="113"/>
  <c r="K125" i="113"/>
  <c r="J125" i="113"/>
  <c r="G125" i="113"/>
  <c r="G131" i="113" s="1"/>
  <c r="D125" i="113"/>
  <c r="D131" i="113" s="1"/>
  <c r="L123" i="113"/>
  <c r="K123" i="113"/>
  <c r="M123" i="113" s="1"/>
  <c r="J123" i="113"/>
  <c r="G123" i="113"/>
  <c r="D123" i="113"/>
  <c r="L122" i="113"/>
  <c r="K122" i="113"/>
  <c r="M122" i="113" s="1"/>
  <c r="J122" i="113"/>
  <c r="G122" i="113"/>
  <c r="D122" i="113"/>
  <c r="L121" i="113"/>
  <c r="K121" i="113"/>
  <c r="M121" i="113" s="1"/>
  <c r="J121" i="113"/>
  <c r="G121" i="113"/>
  <c r="D121" i="113"/>
  <c r="L120" i="113"/>
  <c r="K120" i="113"/>
  <c r="J120" i="113"/>
  <c r="G120" i="113"/>
  <c r="D120" i="113"/>
  <c r="L119" i="113"/>
  <c r="K119" i="113"/>
  <c r="M119" i="113" s="1"/>
  <c r="J119" i="113"/>
  <c r="G119" i="113"/>
  <c r="D119" i="113"/>
  <c r="L118" i="113"/>
  <c r="K118" i="113"/>
  <c r="J118" i="113"/>
  <c r="G118" i="113"/>
  <c r="D118" i="113"/>
  <c r="L117" i="113"/>
  <c r="K117" i="113"/>
  <c r="M117" i="113" s="1"/>
  <c r="J117" i="113"/>
  <c r="G117" i="113"/>
  <c r="D117" i="113"/>
  <c r="L116" i="113"/>
  <c r="K116" i="113"/>
  <c r="J116" i="113"/>
  <c r="G116" i="113"/>
  <c r="D116" i="113"/>
  <c r="L115" i="113"/>
  <c r="K115" i="113"/>
  <c r="M115" i="113" s="1"/>
  <c r="J115" i="113"/>
  <c r="G115" i="113"/>
  <c r="D115" i="113"/>
  <c r="L114" i="113"/>
  <c r="K114" i="113"/>
  <c r="J114" i="113"/>
  <c r="G114" i="113"/>
  <c r="D114" i="113"/>
  <c r="L113" i="113"/>
  <c r="K113" i="113"/>
  <c r="M113" i="113" s="1"/>
  <c r="J113" i="113"/>
  <c r="G113" i="113"/>
  <c r="D113" i="113"/>
  <c r="I104" i="113"/>
  <c r="H104" i="113"/>
  <c r="F104" i="113"/>
  <c r="E104" i="113"/>
  <c r="C104" i="113"/>
  <c r="B104" i="113"/>
  <c r="L103" i="113"/>
  <c r="K103" i="113"/>
  <c r="M103" i="113" s="1"/>
  <c r="J103" i="113"/>
  <c r="G103" i="113"/>
  <c r="D103" i="113"/>
  <c r="L102" i="113"/>
  <c r="K102" i="113"/>
  <c r="J102" i="113"/>
  <c r="G102" i="113"/>
  <c r="D102" i="113"/>
  <c r="L101" i="113"/>
  <c r="L104" i="113" s="1"/>
  <c r="K101" i="113"/>
  <c r="K104" i="113" s="1"/>
  <c r="J101" i="113"/>
  <c r="J104" i="113" s="1"/>
  <c r="G101" i="113"/>
  <c r="G104" i="113" s="1"/>
  <c r="D101" i="113"/>
  <c r="D104" i="113" s="1"/>
  <c r="L100" i="113"/>
  <c r="K100" i="113"/>
  <c r="M100" i="113" s="1"/>
  <c r="J100" i="113"/>
  <c r="G100" i="113"/>
  <c r="D100" i="113"/>
  <c r="L99" i="113"/>
  <c r="K99" i="113"/>
  <c r="J99" i="113"/>
  <c r="G99" i="113"/>
  <c r="D99" i="113"/>
  <c r="I98" i="113"/>
  <c r="H98" i="113"/>
  <c r="F98" i="113"/>
  <c r="E98" i="113"/>
  <c r="C98" i="113"/>
  <c r="B98" i="113"/>
  <c r="L97" i="113"/>
  <c r="K97" i="113"/>
  <c r="J97" i="113"/>
  <c r="G97" i="113"/>
  <c r="D97" i="113"/>
  <c r="L96" i="113"/>
  <c r="K96" i="113"/>
  <c r="M96" i="113" s="1"/>
  <c r="J96" i="113"/>
  <c r="G96" i="113"/>
  <c r="D96" i="113"/>
  <c r="L95" i="113"/>
  <c r="K95" i="113"/>
  <c r="M95" i="113" s="1"/>
  <c r="J95" i="113"/>
  <c r="G95" i="113"/>
  <c r="D95" i="113"/>
  <c r="L94" i="113"/>
  <c r="K94" i="113"/>
  <c r="K98" i="113" s="1"/>
  <c r="J94" i="113"/>
  <c r="J98" i="113" s="1"/>
  <c r="G94" i="113"/>
  <c r="G98" i="113" s="1"/>
  <c r="D94" i="113"/>
  <c r="L92" i="113"/>
  <c r="K92" i="113"/>
  <c r="M92" i="113" s="1"/>
  <c r="J92" i="113"/>
  <c r="G92" i="113"/>
  <c r="D92" i="113"/>
  <c r="L91" i="113"/>
  <c r="K91" i="113"/>
  <c r="M91" i="113" s="1"/>
  <c r="J91" i="113"/>
  <c r="G91" i="113"/>
  <c r="D91" i="113"/>
  <c r="I90" i="113"/>
  <c r="H90" i="113"/>
  <c r="F90" i="113"/>
  <c r="E90" i="113"/>
  <c r="C90" i="113"/>
  <c r="B90" i="113"/>
  <c r="L89" i="113"/>
  <c r="K89" i="113"/>
  <c r="M89" i="113" s="1"/>
  <c r="J89" i="113"/>
  <c r="G89" i="113"/>
  <c r="D89" i="113"/>
  <c r="L88" i="113"/>
  <c r="K88" i="113"/>
  <c r="J88" i="113"/>
  <c r="G88" i="113"/>
  <c r="D88" i="113"/>
  <c r="L87" i="113"/>
  <c r="L90" i="113" s="1"/>
  <c r="K87" i="113"/>
  <c r="K90" i="113" s="1"/>
  <c r="J87" i="113"/>
  <c r="J90" i="113" s="1"/>
  <c r="G87" i="113"/>
  <c r="G90" i="113" s="1"/>
  <c r="D87" i="113"/>
  <c r="D90" i="113" s="1"/>
  <c r="L85" i="113"/>
  <c r="K85" i="113"/>
  <c r="M85" i="113" s="1"/>
  <c r="J85" i="113"/>
  <c r="G85" i="113"/>
  <c r="D85" i="113"/>
  <c r="L84" i="113"/>
  <c r="K84" i="113"/>
  <c r="M84" i="113" s="1"/>
  <c r="J84" i="113"/>
  <c r="G84" i="113"/>
  <c r="D84" i="113"/>
  <c r="L83" i="113"/>
  <c r="K83" i="113"/>
  <c r="M83" i="113" s="1"/>
  <c r="J83" i="113"/>
  <c r="G83" i="113"/>
  <c r="D83" i="113"/>
  <c r="L82" i="113"/>
  <c r="K82" i="113"/>
  <c r="J82" i="113"/>
  <c r="G82" i="113"/>
  <c r="D82" i="113"/>
  <c r="L81" i="113"/>
  <c r="K81" i="113"/>
  <c r="M81" i="113" s="1"/>
  <c r="J81" i="113"/>
  <c r="G81" i="113"/>
  <c r="D81" i="113"/>
  <c r="L80" i="113"/>
  <c r="K80" i="113"/>
  <c r="M80" i="113" s="1"/>
  <c r="J80" i="113"/>
  <c r="G80" i="113"/>
  <c r="D80" i="113"/>
  <c r="L71" i="113"/>
  <c r="K71" i="113"/>
  <c r="M71" i="113" s="1"/>
  <c r="J71" i="113"/>
  <c r="G71" i="113"/>
  <c r="D71" i="113"/>
  <c r="L70" i="113"/>
  <c r="K70" i="113"/>
  <c r="J70" i="113"/>
  <c r="G70" i="113"/>
  <c r="D70" i="113"/>
  <c r="L69" i="113"/>
  <c r="K69" i="113"/>
  <c r="M69" i="113" s="1"/>
  <c r="J69" i="113"/>
  <c r="G69" i="113"/>
  <c r="D69" i="113"/>
  <c r="L68" i="113"/>
  <c r="K68" i="113"/>
  <c r="J68" i="113"/>
  <c r="G68" i="113"/>
  <c r="D68" i="113"/>
  <c r="L67" i="113"/>
  <c r="K67" i="113"/>
  <c r="M67" i="113" s="1"/>
  <c r="J67" i="113"/>
  <c r="G67" i="113"/>
  <c r="D67" i="113"/>
  <c r="L66" i="113"/>
  <c r="K66" i="113"/>
  <c r="J66" i="113"/>
  <c r="G66" i="113"/>
  <c r="D66" i="113"/>
  <c r="L65" i="113"/>
  <c r="K65" i="113"/>
  <c r="M65" i="113" s="1"/>
  <c r="J65" i="113"/>
  <c r="G65" i="113"/>
  <c r="D65" i="113"/>
  <c r="L64" i="113"/>
  <c r="K64" i="113"/>
  <c r="J64" i="113"/>
  <c r="G64" i="113"/>
  <c r="D64" i="113"/>
  <c r="L63" i="113"/>
  <c r="K63" i="113"/>
  <c r="M63" i="113" s="1"/>
  <c r="J63" i="113"/>
  <c r="G63" i="113"/>
  <c r="D63" i="113"/>
  <c r="L62" i="113"/>
  <c r="K62" i="113"/>
  <c r="J62" i="113"/>
  <c r="G62" i="113"/>
  <c r="D62" i="113"/>
  <c r="L61" i="113"/>
  <c r="K61" i="113"/>
  <c r="M61" i="113" s="1"/>
  <c r="J61" i="113"/>
  <c r="G61" i="113"/>
  <c r="D61" i="113"/>
  <c r="L60" i="113"/>
  <c r="K60" i="113"/>
  <c r="J60" i="113"/>
  <c r="G60" i="113"/>
  <c r="D60" i="113"/>
  <c r="L59" i="113"/>
  <c r="K59" i="113"/>
  <c r="M59" i="113" s="1"/>
  <c r="J59" i="113"/>
  <c r="G59" i="113"/>
  <c r="D59" i="113"/>
  <c r="L58" i="113"/>
  <c r="K58" i="113"/>
  <c r="M58" i="113" s="1"/>
  <c r="J58" i="113"/>
  <c r="G58" i="113"/>
  <c r="D58" i="113"/>
  <c r="L57" i="113"/>
  <c r="K57" i="113"/>
  <c r="M57" i="113" s="1"/>
  <c r="J57" i="113"/>
  <c r="G57" i="113"/>
  <c r="D57" i="113"/>
  <c r="L56" i="113"/>
  <c r="K56" i="113"/>
  <c r="M56" i="113" s="1"/>
  <c r="J56" i="113"/>
  <c r="G56" i="113"/>
  <c r="D56" i="113"/>
  <c r="L55" i="113"/>
  <c r="K55" i="113"/>
  <c r="M55" i="113" s="1"/>
  <c r="J55" i="113"/>
  <c r="G55" i="113"/>
  <c r="D55" i="113"/>
  <c r="L54" i="113"/>
  <c r="K54" i="113"/>
  <c r="M54" i="113" s="1"/>
  <c r="J54" i="113"/>
  <c r="G54" i="113"/>
  <c r="D54" i="113"/>
  <c r="L53" i="113"/>
  <c r="K53" i="113"/>
  <c r="M53" i="113" s="1"/>
  <c r="J53" i="113"/>
  <c r="G53" i="113"/>
  <c r="D53" i="113"/>
  <c r="L52" i="113"/>
  <c r="K52" i="113"/>
  <c r="M52" i="113" s="1"/>
  <c r="J52" i="113"/>
  <c r="G52" i="113"/>
  <c r="D52" i="113"/>
  <c r="L51" i="113"/>
  <c r="K51" i="113"/>
  <c r="M51" i="113" s="1"/>
  <c r="J51" i="113"/>
  <c r="G51" i="113"/>
  <c r="D51" i="113"/>
  <c r="I50" i="113"/>
  <c r="H50" i="113"/>
  <c r="F50" i="113"/>
  <c r="E50" i="113"/>
  <c r="C50" i="113"/>
  <c r="B50" i="113"/>
  <c r="L49" i="113"/>
  <c r="K49" i="113"/>
  <c r="M49" i="113" s="1"/>
  <c r="J49" i="113"/>
  <c r="G49" i="113"/>
  <c r="D49" i="113"/>
  <c r="L48" i="113"/>
  <c r="K48" i="113"/>
  <c r="J48" i="113"/>
  <c r="G48" i="113"/>
  <c r="D48" i="113"/>
  <c r="L47" i="113"/>
  <c r="K47" i="113"/>
  <c r="M47" i="113" s="1"/>
  <c r="J47" i="113"/>
  <c r="G47" i="113"/>
  <c r="D47" i="113"/>
  <c r="L46" i="113"/>
  <c r="L50" i="113" s="1"/>
  <c r="K46" i="113"/>
  <c r="K50" i="113" s="1"/>
  <c r="J46" i="113"/>
  <c r="J50" i="113" s="1"/>
  <c r="G46" i="113"/>
  <c r="G50" i="113" s="1"/>
  <c r="D46" i="113"/>
  <c r="D50" i="113" s="1"/>
  <c r="L37" i="113"/>
  <c r="K37" i="113"/>
  <c r="M37" i="113" s="1"/>
  <c r="J37" i="113"/>
  <c r="G37" i="113"/>
  <c r="D37" i="113"/>
  <c r="I36" i="113"/>
  <c r="L36" i="113" s="1"/>
  <c r="H36" i="113"/>
  <c r="K36" i="113" s="1"/>
  <c r="F36" i="113"/>
  <c r="E36" i="113"/>
  <c r="C36" i="113"/>
  <c r="B36" i="113"/>
  <c r="L35" i="113"/>
  <c r="K35" i="113"/>
  <c r="J35" i="113"/>
  <c r="G35" i="113"/>
  <c r="D35" i="113"/>
  <c r="L34" i="113"/>
  <c r="K34" i="113"/>
  <c r="M34" i="113" s="1"/>
  <c r="J34" i="113"/>
  <c r="G34" i="113"/>
  <c r="D34" i="113"/>
  <c r="L33" i="113"/>
  <c r="K33" i="113"/>
  <c r="J33" i="113"/>
  <c r="G33" i="113"/>
  <c r="D33" i="113"/>
  <c r="L32" i="113"/>
  <c r="K32" i="113"/>
  <c r="M32" i="113" s="1"/>
  <c r="J32" i="113"/>
  <c r="J36" i="113" s="1"/>
  <c r="G32" i="113"/>
  <c r="G36" i="113" s="1"/>
  <c r="D32" i="113"/>
  <c r="D36" i="113" s="1"/>
  <c r="L30" i="113"/>
  <c r="K30" i="113"/>
  <c r="M30" i="113" s="1"/>
  <c r="J30" i="113"/>
  <c r="G30" i="113"/>
  <c r="D30" i="113"/>
  <c r="L29" i="113"/>
  <c r="K29" i="113"/>
  <c r="J29" i="113"/>
  <c r="G29" i="113"/>
  <c r="D29" i="113"/>
  <c r="L28" i="113"/>
  <c r="K28" i="113"/>
  <c r="M28" i="113" s="1"/>
  <c r="J28" i="113"/>
  <c r="G28" i="113"/>
  <c r="D28" i="113"/>
  <c r="I27" i="113"/>
  <c r="L27" i="113" s="1"/>
  <c r="H27" i="113"/>
  <c r="K27" i="113" s="1"/>
  <c r="F27" i="113"/>
  <c r="E27" i="113"/>
  <c r="C27" i="113"/>
  <c r="B27" i="113"/>
  <c r="L26" i="113"/>
  <c r="K26" i="113"/>
  <c r="J26" i="113"/>
  <c r="G26" i="113"/>
  <c r="D26" i="113"/>
  <c r="L25" i="113"/>
  <c r="K25" i="113"/>
  <c r="M25" i="113" s="1"/>
  <c r="J25" i="113"/>
  <c r="G25" i="113"/>
  <c r="D25" i="113"/>
  <c r="L24" i="113"/>
  <c r="K24" i="113"/>
  <c r="J24" i="113"/>
  <c r="G24" i="113"/>
  <c r="D24" i="113"/>
  <c r="L23" i="113"/>
  <c r="K23" i="113"/>
  <c r="M23" i="113" s="1"/>
  <c r="J23" i="113"/>
  <c r="G23" i="113"/>
  <c r="D23" i="113"/>
  <c r="L22" i="113"/>
  <c r="K22" i="113"/>
  <c r="J22" i="113"/>
  <c r="G22" i="113"/>
  <c r="D22" i="113"/>
  <c r="L21" i="113"/>
  <c r="K21" i="113"/>
  <c r="M21" i="113" s="1"/>
  <c r="J21" i="113"/>
  <c r="G21" i="113"/>
  <c r="G27" i="113" s="1"/>
  <c r="D21" i="113"/>
  <c r="D27" i="113" s="1"/>
  <c r="L19" i="113"/>
  <c r="K19" i="113"/>
  <c r="J19" i="113"/>
  <c r="G19" i="113"/>
  <c r="D19" i="113"/>
  <c r="L18" i="113"/>
  <c r="K18" i="113"/>
  <c r="M18" i="113" s="1"/>
  <c r="J18" i="113"/>
  <c r="G18" i="113"/>
  <c r="D18" i="113"/>
  <c r="L17" i="113"/>
  <c r="K17" i="113"/>
  <c r="J17" i="113"/>
  <c r="G17" i="113"/>
  <c r="D17" i="113"/>
  <c r="L16" i="113"/>
  <c r="K16" i="113"/>
  <c r="M16" i="113" s="1"/>
  <c r="J16" i="113"/>
  <c r="G16" i="113"/>
  <c r="D16" i="113"/>
  <c r="L15" i="113"/>
  <c r="K15" i="113"/>
  <c r="J15" i="113"/>
  <c r="G15" i="113"/>
  <c r="D15" i="113"/>
  <c r="L14" i="113"/>
  <c r="K14" i="113"/>
  <c r="M14" i="113" s="1"/>
  <c r="J14" i="113"/>
  <c r="G14" i="113"/>
  <c r="D14" i="113"/>
  <c r="L13" i="113"/>
  <c r="K13" i="113"/>
  <c r="J13" i="113"/>
  <c r="G13" i="113"/>
  <c r="D13" i="113"/>
  <c r="L12" i="113"/>
  <c r="K12" i="113"/>
  <c r="M12" i="113" s="1"/>
  <c r="J12" i="113"/>
  <c r="G12" i="113"/>
  <c r="D12" i="113"/>
  <c r="L11" i="113"/>
  <c r="K11" i="113"/>
  <c r="J11" i="113"/>
  <c r="G11" i="113"/>
  <c r="D11" i="113"/>
  <c r="L10" i="113"/>
  <c r="K10" i="113"/>
  <c r="M10" i="113" s="1"/>
  <c r="J10" i="113"/>
  <c r="G10" i="113"/>
  <c r="D10" i="113"/>
  <c r="L9" i="113"/>
  <c r="K9" i="113"/>
  <c r="M9" i="113" s="1"/>
  <c r="J9" i="113"/>
  <c r="G9" i="113"/>
  <c r="D9" i="113"/>
  <c r="F963" i="115"/>
  <c r="E963" i="115"/>
  <c r="C963" i="115"/>
  <c r="B963" i="115"/>
  <c r="I962" i="115"/>
  <c r="H962" i="115"/>
  <c r="G962" i="115"/>
  <c r="J962" i="115" s="1"/>
  <c r="D962" i="115"/>
  <c r="I961" i="115"/>
  <c r="H961" i="115"/>
  <c r="G961" i="115"/>
  <c r="J961" i="115" s="1"/>
  <c r="D961" i="115"/>
  <c r="I960" i="115"/>
  <c r="I963" i="115" s="1"/>
  <c r="H960" i="115"/>
  <c r="H963" i="115" s="1"/>
  <c r="G960" i="115"/>
  <c r="G963" i="115" s="1"/>
  <c r="D960" i="115"/>
  <c r="D963" i="115" s="1"/>
  <c r="I957" i="115"/>
  <c r="H957" i="115"/>
  <c r="G957" i="115"/>
  <c r="D957" i="115"/>
  <c r="F956" i="115"/>
  <c r="F958" i="115" s="1"/>
  <c r="E956" i="115"/>
  <c r="C956" i="115"/>
  <c r="B956" i="115"/>
  <c r="I955" i="115"/>
  <c r="H955" i="115"/>
  <c r="G955" i="115"/>
  <c r="J955" i="115" s="1"/>
  <c r="D955" i="115"/>
  <c r="I954" i="115"/>
  <c r="H954" i="115"/>
  <c r="G954" i="115"/>
  <c r="D954" i="115"/>
  <c r="J954" i="115" s="1"/>
  <c r="I953" i="115"/>
  <c r="I956" i="115" s="1"/>
  <c r="H953" i="115"/>
  <c r="H956" i="115" s="1"/>
  <c r="G953" i="115"/>
  <c r="G956" i="115" s="1"/>
  <c r="D953" i="115"/>
  <c r="D956" i="115" s="1"/>
  <c r="F951" i="115"/>
  <c r="I951" i="115" s="1"/>
  <c r="D951" i="115"/>
  <c r="F945" i="115"/>
  <c r="E945" i="115"/>
  <c r="E951" i="115" s="1"/>
  <c r="H951" i="115" s="1"/>
  <c r="C945" i="115"/>
  <c r="B945" i="115"/>
  <c r="I944" i="115"/>
  <c r="H944" i="115"/>
  <c r="G944" i="115"/>
  <c r="D944" i="115"/>
  <c r="J944" i="115" s="1"/>
  <c r="I943" i="115"/>
  <c r="H943" i="115"/>
  <c r="G943" i="115"/>
  <c r="D943" i="115"/>
  <c r="I942" i="115"/>
  <c r="I945" i="115" s="1"/>
  <c r="H942" i="115"/>
  <c r="H945" i="115" s="1"/>
  <c r="G942" i="115"/>
  <c r="G945" i="115" s="1"/>
  <c r="D942" i="115"/>
  <c r="D945" i="115" s="1"/>
  <c r="I940" i="115"/>
  <c r="H940" i="115"/>
  <c r="G940" i="115"/>
  <c r="J940" i="115" s="1"/>
  <c r="D940" i="115"/>
  <c r="F939" i="115"/>
  <c r="E939" i="115"/>
  <c r="C939" i="115"/>
  <c r="B939" i="115"/>
  <c r="I938" i="115"/>
  <c r="H938" i="115"/>
  <c r="G938" i="115"/>
  <c r="J938" i="115" s="1"/>
  <c r="D938" i="115"/>
  <c r="I937" i="115"/>
  <c r="H937" i="115"/>
  <c r="G937" i="115"/>
  <c r="D937" i="115"/>
  <c r="J937" i="115" s="1"/>
  <c r="I936" i="115"/>
  <c r="I939" i="115" s="1"/>
  <c r="H936" i="115"/>
  <c r="H939" i="115" s="1"/>
  <c r="G936" i="115"/>
  <c r="G939" i="115" s="1"/>
  <c r="D936" i="115"/>
  <c r="D939" i="115" s="1"/>
  <c r="F934" i="115"/>
  <c r="E934" i="115"/>
  <c r="C934" i="115"/>
  <c r="B934" i="115"/>
  <c r="I933" i="115"/>
  <c r="H933" i="115"/>
  <c r="G933" i="115"/>
  <c r="J933" i="115" s="1"/>
  <c r="D933" i="115"/>
  <c r="I932" i="115"/>
  <c r="H932" i="115"/>
  <c r="G932" i="115"/>
  <c r="D932" i="115"/>
  <c r="J932" i="115" s="1"/>
  <c r="I931" i="115"/>
  <c r="H931" i="115"/>
  <c r="G931" i="115"/>
  <c r="J931" i="115" s="1"/>
  <c r="D931" i="115"/>
  <c r="I930" i="115"/>
  <c r="I934" i="115" s="1"/>
  <c r="H930" i="115"/>
  <c r="H934" i="115" s="1"/>
  <c r="G930" i="115"/>
  <c r="G934" i="115" s="1"/>
  <c r="D930" i="115"/>
  <c r="D934" i="115" s="1"/>
  <c r="F928" i="115"/>
  <c r="E928" i="115"/>
  <c r="C928" i="115"/>
  <c r="B928" i="115"/>
  <c r="I927" i="115"/>
  <c r="H927" i="115"/>
  <c r="G927" i="115"/>
  <c r="D927" i="115"/>
  <c r="J927" i="115" s="1"/>
  <c r="I926" i="115"/>
  <c r="H926" i="115"/>
  <c r="G926" i="115"/>
  <c r="J926" i="115" s="1"/>
  <c r="D926" i="115"/>
  <c r="I925" i="115"/>
  <c r="H925" i="115"/>
  <c r="G925" i="115"/>
  <c r="D925" i="115"/>
  <c r="J925" i="115" s="1"/>
  <c r="I924" i="115"/>
  <c r="H924" i="115"/>
  <c r="G924" i="115"/>
  <c r="J924" i="115" s="1"/>
  <c r="D924" i="115"/>
  <c r="I923" i="115"/>
  <c r="H923" i="115"/>
  <c r="G923" i="115"/>
  <c r="D923" i="115"/>
  <c r="J923" i="115" s="1"/>
  <c r="I922" i="115"/>
  <c r="I928" i="115" s="1"/>
  <c r="H922" i="115"/>
  <c r="H928" i="115" s="1"/>
  <c r="G922" i="115"/>
  <c r="J922" i="115" s="1"/>
  <c r="J928" i="115" s="1"/>
  <c r="D922" i="115"/>
  <c r="D928" i="115" s="1"/>
  <c r="I920" i="115"/>
  <c r="H920" i="115"/>
  <c r="G920" i="115"/>
  <c r="D920" i="115"/>
  <c r="J920" i="115" s="1"/>
  <c r="F919" i="115"/>
  <c r="E919" i="115"/>
  <c r="C919" i="115"/>
  <c r="B919" i="115"/>
  <c r="I918" i="115"/>
  <c r="H918" i="115"/>
  <c r="G918" i="115"/>
  <c r="D918" i="115"/>
  <c r="J918" i="115" s="1"/>
  <c r="I917" i="115"/>
  <c r="H917" i="115"/>
  <c r="G917" i="115"/>
  <c r="J917" i="115" s="1"/>
  <c r="D917" i="115"/>
  <c r="I916" i="115"/>
  <c r="H916" i="115"/>
  <c r="G916" i="115"/>
  <c r="D916" i="115"/>
  <c r="J916" i="115" s="1"/>
  <c r="I915" i="115"/>
  <c r="H915" i="115"/>
  <c r="G915" i="115"/>
  <c r="J915" i="115" s="1"/>
  <c r="D915" i="115"/>
  <c r="I914" i="115"/>
  <c r="H914" i="115"/>
  <c r="G914" i="115"/>
  <c r="D914" i="115"/>
  <c r="J914" i="115" s="1"/>
  <c r="I913" i="115"/>
  <c r="H913" i="115"/>
  <c r="G913" i="115"/>
  <c r="J913" i="115" s="1"/>
  <c r="D913" i="115"/>
  <c r="I912" i="115"/>
  <c r="I919" i="115" s="1"/>
  <c r="H912" i="115"/>
  <c r="H919" i="115" s="1"/>
  <c r="G912" i="115"/>
  <c r="G919" i="115" s="1"/>
  <c r="D912" i="115"/>
  <c r="D919" i="115" s="1"/>
  <c r="I905" i="115"/>
  <c r="F905" i="115"/>
  <c r="E905" i="115"/>
  <c r="H905" i="115" s="1"/>
  <c r="D905" i="115"/>
  <c r="I904" i="115"/>
  <c r="H904" i="115"/>
  <c r="G904" i="115"/>
  <c r="D904" i="115"/>
  <c r="J904" i="115" s="1"/>
  <c r="G903" i="115"/>
  <c r="C903" i="115"/>
  <c r="I903" i="115" s="1"/>
  <c r="B903" i="115"/>
  <c r="H903" i="115" s="1"/>
  <c r="I902" i="115"/>
  <c r="H902" i="115"/>
  <c r="J902" i="115" s="1"/>
  <c r="G902" i="115"/>
  <c r="D902" i="115"/>
  <c r="I901" i="115"/>
  <c r="H901" i="115"/>
  <c r="J901" i="115" s="1"/>
  <c r="G901" i="115"/>
  <c r="G905" i="115" s="1"/>
  <c r="D901" i="115"/>
  <c r="I900" i="115"/>
  <c r="H900" i="115"/>
  <c r="J900" i="115" s="1"/>
  <c r="G900" i="115"/>
  <c r="D900" i="115"/>
  <c r="I898" i="115"/>
  <c r="H898" i="115"/>
  <c r="G898" i="115"/>
  <c r="J898" i="115" s="1"/>
  <c r="D898" i="115"/>
  <c r="I897" i="115"/>
  <c r="H897" i="115"/>
  <c r="G897" i="115"/>
  <c r="D897" i="115"/>
  <c r="J897" i="115" s="1"/>
  <c r="I896" i="115"/>
  <c r="H896" i="115"/>
  <c r="G896" i="115"/>
  <c r="J896" i="115" s="1"/>
  <c r="D896" i="115"/>
  <c r="I895" i="115"/>
  <c r="H895" i="115"/>
  <c r="G895" i="115"/>
  <c r="D895" i="115"/>
  <c r="J895" i="115" s="1"/>
  <c r="I894" i="115"/>
  <c r="H894" i="115"/>
  <c r="G894" i="115"/>
  <c r="J894" i="115" s="1"/>
  <c r="D894" i="115"/>
  <c r="I893" i="115"/>
  <c r="H893" i="115"/>
  <c r="G893" i="115"/>
  <c r="D893" i="115"/>
  <c r="J893" i="115" s="1"/>
  <c r="I892" i="115"/>
  <c r="H892" i="115"/>
  <c r="J892" i="115" s="1"/>
  <c r="G892" i="115"/>
  <c r="D892" i="115"/>
  <c r="I891" i="115"/>
  <c r="H891" i="115"/>
  <c r="G891" i="115"/>
  <c r="D891" i="115"/>
  <c r="J891" i="115" s="1"/>
  <c r="I890" i="115"/>
  <c r="H890" i="115"/>
  <c r="G890" i="115"/>
  <c r="J890" i="115" s="1"/>
  <c r="D890" i="115"/>
  <c r="I889" i="115"/>
  <c r="H889" i="115"/>
  <c r="G889" i="115"/>
  <c r="D889" i="115"/>
  <c r="J889" i="115" s="1"/>
  <c r="I888" i="115"/>
  <c r="H888" i="115"/>
  <c r="G888" i="115"/>
  <c r="J888" i="115" s="1"/>
  <c r="D888" i="115"/>
  <c r="I887" i="115"/>
  <c r="H887" i="115"/>
  <c r="G887" i="115"/>
  <c r="D887" i="115"/>
  <c r="J887" i="115" s="1"/>
  <c r="I886" i="115"/>
  <c r="H886" i="115"/>
  <c r="G886" i="115"/>
  <c r="J886" i="115" s="1"/>
  <c r="D886" i="115"/>
  <c r="I885" i="115"/>
  <c r="H885" i="115"/>
  <c r="G885" i="115"/>
  <c r="D885" i="115"/>
  <c r="J885" i="115" s="1"/>
  <c r="I884" i="115"/>
  <c r="H884" i="115"/>
  <c r="G884" i="115"/>
  <c r="J884" i="115" s="1"/>
  <c r="D884" i="115"/>
  <c r="I883" i="115"/>
  <c r="H883" i="115"/>
  <c r="G883" i="115"/>
  <c r="D883" i="115"/>
  <c r="J883" i="115" s="1"/>
  <c r="I882" i="115"/>
  <c r="H882" i="115"/>
  <c r="G882" i="115"/>
  <c r="J882" i="115" s="1"/>
  <c r="D882" i="115"/>
  <c r="I881" i="115"/>
  <c r="H881" i="115"/>
  <c r="G881" i="115"/>
  <c r="D881" i="115"/>
  <c r="J881" i="115" s="1"/>
  <c r="I880" i="115"/>
  <c r="H880" i="115"/>
  <c r="G880" i="115"/>
  <c r="J880" i="115" s="1"/>
  <c r="D880" i="115"/>
  <c r="I879" i="115"/>
  <c r="H879" i="115"/>
  <c r="G879" i="115"/>
  <c r="D879" i="115"/>
  <c r="J879" i="115" s="1"/>
  <c r="I878" i="115"/>
  <c r="H878" i="115"/>
  <c r="G878" i="115"/>
  <c r="J878" i="115" s="1"/>
  <c r="D878" i="115"/>
  <c r="I877" i="115"/>
  <c r="H877" i="115"/>
  <c r="G877" i="115"/>
  <c r="D877" i="115"/>
  <c r="J877" i="115" s="1"/>
  <c r="I876" i="115"/>
  <c r="H876" i="115"/>
  <c r="G876" i="115"/>
  <c r="J876" i="115" s="1"/>
  <c r="D876" i="115"/>
  <c r="I875" i="115"/>
  <c r="H875" i="115"/>
  <c r="G875" i="115"/>
  <c r="D875" i="115"/>
  <c r="J875" i="115" s="1"/>
  <c r="I874" i="115"/>
  <c r="H874" i="115"/>
  <c r="G874" i="115"/>
  <c r="J874" i="115" s="1"/>
  <c r="D874" i="115"/>
  <c r="I873" i="115"/>
  <c r="H873" i="115"/>
  <c r="G873" i="115"/>
  <c r="D873" i="115"/>
  <c r="J873" i="115" s="1"/>
  <c r="I872" i="115"/>
  <c r="H872" i="115"/>
  <c r="G872" i="115"/>
  <c r="J872" i="115" s="1"/>
  <c r="D872" i="115"/>
  <c r="F871" i="115"/>
  <c r="E871" i="115"/>
  <c r="G871" i="115" s="1"/>
  <c r="G870" i="115"/>
  <c r="C870" i="115"/>
  <c r="I870" i="115" s="1"/>
  <c r="B870" i="115"/>
  <c r="H870" i="115" s="1"/>
  <c r="G869" i="115"/>
  <c r="C869" i="115"/>
  <c r="I869" i="115" s="1"/>
  <c r="B869" i="115"/>
  <c r="H869" i="115" s="1"/>
  <c r="G868" i="115"/>
  <c r="C868" i="115"/>
  <c r="I868" i="115" s="1"/>
  <c r="B868" i="115"/>
  <c r="H868" i="115" s="1"/>
  <c r="G867" i="115"/>
  <c r="C867" i="115"/>
  <c r="C871" i="115" s="1"/>
  <c r="B867" i="115"/>
  <c r="B871" i="115" s="1"/>
  <c r="D871" i="115" s="1"/>
  <c r="G856" i="115"/>
  <c r="C856" i="115"/>
  <c r="I856" i="115" s="1"/>
  <c r="B856" i="115"/>
  <c r="H856" i="115" s="1"/>
  <c r="I855" i="115"/>
  <c r="H855" i="115"/>
  <c r="G855" i="115"/>
  <c r="J855" i="115" s="1"/>
  <c r="D855" i="115"/>
  <c r="I854" i="115"/>
  <c r="H854" i="115"/>
  <c r="G854" i="115"/>
  <c r="J854" i="115" s="1"/>
  <c r="D854" i="115"/>
  <c r="I853" i="115"/>
  <c r="H853" i="115"/>
  <c r="G853" i="115"/>
  <c r="J853" i="115" s="1"/>
  <c r="D853" i="115"/>
  <c r="F851" i="115"/>
  <c r="E851" i="115"/>
  <c r="C851" i="115"/>
  <c r="B851" i="115"/>
  <c r="I850" i="115"/>
  <c r="H850" i="115"/>
  <c r="G850" i="115"/>
  <c r="J850" i="115" s="1"/>
  <c r="D850" i="115"/>
  <c r="I849" i="115"/>
  <c r="H849" i="115"/>
  <c r="G849" i="115"/>
  <c r="J849" i="115" s="1"/>
  <c r="D849" i="115"/>
  <c r="I848" i="115"/>
  <c r="H848" i="115"/>
  <c r="G848" i="115"/>
  <c r="D848" i="115"/>
  <c r="J848" i="115" s="1"/>
  <c r="I847" i="115"/>
  <c r="I851" i="115" s="1"/>
  <c r="H847" i="115"/>
  <c r="H851" i="115" s="1"/>
  <c r="G847" i="115"/>
  <c r="J847" i="115" s="1"/>
  <c r="J851" i="115" s="1"/>
  <c r="D847" i="115"/>
  <c r="D851" i="115" s="1"/>
  <c r="G845" i="115"/>
  <c r="C845" i="115"/>
  <c r="I845" i="115" s="1"/>
  <c r="B845" i="115"/>
  <c r="H845" i="115" s="1"/>
  <c r="I844" i="115"/>
  <c r="H844" i="115"/>
  <c r="G844" i="115"/>
  <c r="J844" i="115" s="1"/>
  <c r="D844" i="115"/>
  <c r="I843" i="115"/>
  <c r="H843" i="115"/>
  <c r="G843" i="115"/>
  <c r="D843" i="115"/>
  <c r="J843" i="115" s="1"/>
  <c r="I842" i="115"/>
  <c r="H842" i="115"/>
  <c r="G842" i="115"/>
  <c r="J842" i="115" s="1"/>
  <c r="D842" i="115"/>
  <c r="F840" i="115"/>
  <c r="E840" i="115"/>
  <c r="C840" i="115"/>
  <c r="B840" i="115"/>
  <c r="I839" i="115"/>
  <c r="H839" i="115"/>
  <c r="G839" i="115"/>
  <c r="J839" i="115" s="1"/>
  <c r="D839" i="115"/>
  <c r="I838" i="115"/>
  <c r="H838" i="115"/>
  <c r="G838" i="115"/>
  <c r="D838" i="115"/>
  <c r="J838" i="115" s="1"/>
  <c r="I837" i="115"/>
  <c r="H837" i="115"/>
  <c r="G837" i="115"/>
  <c r="J837" i="115" s="1"/>
  <c r="D837" i="115"/>
  <c r="I836" i="115"/>
  <c r="I840" i="115" s="1"/>
  <c r="H836" i="115"/>
  <c r="H840" i="115" s="1"/>
  <c r="G836" i="115"/>
  <c r="G840" i="115" s="1"/>
  <c r="D836" i="115"/>
  <c r="D840" i="115" s="1"/>
  <c r="F834" i="115"/>
  <c r="E834" i="115"/>
  <c r="C834" i="115"/>
  <c r="B834" i="115"/>
  <c r="I833" i="115"/>
  <c r="H833" i="115"/>
  <c r="G833" i="115"/>
  <c r="D833" i="115"/>
  <c r="J833" i="115" s="1"/>
  <c r="I832" i="115"/>
  <c r="H832" i="115"/>
  <c r="G832" i="115"/>
  <c r="J832" i="115" s="1"/>
  <c r="D832" i="115"/>
  <c r="I831" i="115"/>
  <c r="H831" i="115"/>
  <c r="G831" i="115"/>
  <c r="D831" i="115"/>
  <c r="J831" i="115" s="1"/>
  <c r="I830" i="115"/>
  <c r="I834" i="115" s="1"/>
  <c r="H830" i="115"/>
  <c r="H834" i="115" s="1"/>
  <c r="G830" i="115"/>
  <c r="J830" i="115" s="1"/>
  <c r="D830" i="115"/>
  <c r="D834" i="115" s="1"/>
  <c r="I829" i="115"/>
  <c r="H829" i="115"/>
  <c r="J829" i="115" s="1"/>
  <c r="D829" i="115"/>
  <c r="F828" i="115"/>
  <c r="E828" i="115"/>
  <c r="C828" i="115"/>
  <c r="B828" i="115"/>
  <c r="I827" i="115"/>
  <c r="H827" i="115"/>
  <c r="G827" i="115"/>
  <c r="D827" i="115"/>
  <c r="J827" i="115" s="1"/>
  <c r="I826" i="115"/>
  <c r="H826" i="115"/>
  <c r="G826" i="115"/>
  <c r="D826" i="115"/>
  <c r="I825" i="115"/>
  <c r="I828" i="115" s="1"/>
  <c r="H825" i="115"/>
  <c r="H828" i="115" s="1"/>
  <c r="G825" i="115"/>
  <c r="G828" i="115" s="1"/>
  <c r="D825" i="115"/>
  <c r="D828" i="115" s="1"/>
  <c r="F823" i="115"/>
  <c r="E823" i="115"/>
  <c r="C823" i="115"/>
  <c r="B823" i="115"/>
  <c r="I822" i="115"/>
  <c r="H822" i="115"/>
  <c r="G822" i="115"/>
  <c r="D822" i="115"/>
  <c r="J822" i="115" s="1"/>
  <c r="I821" i="115"/>
  <c r="I823" i="115" s="1"/>
  <c r="H821" i="115"/>
  <c r="H823" i="115" s="1"/>
  <c r="G821" i="115"/>
  <c r="J821" i="115" s="1"/>
  <c r="J823" i="115" s="1"/>
  <c r="D821" i="115"/>
  <c r="D823" i="115" s="1"/>
  <c r="G819" i="115"/>
  <c r="C819" i="115"/>
  <c r="I819" i="115" s="1"/>
  <c r="B819" i="115"/>
  <c r="H819" i="115" s="1"/>
  <c r="I818" i="115"/>
  <c r="H818" i="115"/>
  <c r="G818" i="115"/>
  <c r="J818" i="115" s="1"/>
  <c r="D818" i="115"/>
  <c r="I817" i="115"/>
  <c r="H817" i="115"/>
  <c r="G817" i="115"/>
  <c r="D817" i="115"/>
  <c r="J817" i="115" s="1"/>
  <c r="I816" i="115"/>
  <c r="H816" i="115"/>
  <c r="G816" i="115"/>
  <c r="J816" i="115" s="1"/>
  <c r="D816" i="115"/>
  <c r="I815" i="115"/>
  <c r="H815" i="115"/>
  <c r="G815" i="115"/>
  <c r="D815" i="115"/>
  <c r="J815" i="115" s="1"/>
  <c r="I808" i="115"/>
  <c r="H808" i="115"/>
  <c r="G808" i="115"/>
  <c r="D808" i="115"/>
  <c r="J808" i="115" s="1"/>
  <c r="F807" i="115"/>
  <c r="E807" i="115"/>
  <c r="C807" i="115"/>
  <c r="B807" i="115"/>
  <c r="I806" i="115"/>
  <c r="H806" i="115"/>
  <c r="G806" i="115"/>
  <c r="D806" i="115"/>
  <c r="J806" i="115" s="1"/>
  <c r="I805" i="115"/>
  <c r="H805" i="115"/>
  <c r="G805" i="115"/>
  <c r="D805" i="115"/>
  <c r="J805" i="115" s="1"/>
  <c r="I804" i="115"/>
  <c r="H804" i="115"/>
  <c r="G804" i="115"/>
  <c r="D804" i="115"/>
  <c r="J804" i="115" s="1"/>
  <c r="I803" i="115"/>
  <c r="H803" i="115"/>
  <c r="G803" i="115"/>
  <c r="D803" i="115"/>
  <c r="J803" i="115" s="1"/>
  <c r="I802" i="115"/>
  <c r="H802" i="115"/>
  <c r="G802" i="115"/>
  <c r="D802" i="115"/>
  <c r="J802" i="115" s="1"/>
  <c r="I801" i="115"/>
  <c r="I807" i="115" s="1"/>
  <c r="H801" i="115"/>
  <c r="H807" i="115" s="1"/>
  <c r="G801" i="115"/>
  <c r="G807" i="115" s="1"/>
  <c r="D801" i="115"/>
  <c r="D807" i="115" s="1"/>
  <c r="I799" i="115"/>
  <c r="H799" i="115"/>
  <c r="G799" i="115"/>
  <c r="D799" i="115"/>
  <c r="J799" i="115" s="1"/>
  <c r="I798" i="115"/>
  <c r="H798" i="115"/>
  <c r="G798" i="115"/>
  <c r="D798" i="115"/>
  <c r="J798" i="115" s="1"/>
  <c r="I797" i="115"/>
  <c r="H797" i="115"/>
  <c r="G797" i="115"/>
  <c r="D797" i="115"/>
  <c r="J797" i="115" s="1"/>
  <c r="F796" i="115"/>
  <c r="E796" i="115"/>
  <c r="C796" i="115"/>
  <c r="B796" i="115"/>
  <c r="I795" i="115"/>
  <c r="H795" i="115"/>
  <c r="G795" i="115"/>
  <c r="D795" i="115"/>
  <c r="J795" i="115" s="1"/>
  <c r="I794" i="115"/>
  <c r="H794" i="115"/>
  <c r="G794" i="115"/>
  <c r="D794" i="115"/>
  <c r="J794" i="115" s="1"/>
  <c r="I793" i="115"/>
  <c r="H793" i="115"/>
  <c r="G793" i="115"/>
  <c r="D793" i="115"/>
  <c r="J793" i="115" s="1"/>
  <c r="I792" i="115"/>
  <c r="H792" i="115"/>
  <c r="G792" i="115"/>
  <c r="D792" i="115"/>
  <c r="J792" i="115" s="1"/>
  <c r="I791" i="115"/>
  <c r="H791" i="115"/>
  <c r="G791" i="115"/>
  <c r="D791" i="115"/>
  <c r="J791" i="115" s="1"/>
  <c r="I790" i="115"/>
  <c r="I796" i="115" s="1"/>
  <c r="H790" i="115"/>
  <c r="H796" i="115" s="1"/>
  <c r="G790" i="115"/>
  <c r="G796" i="115" s="1"/>
  <c r="D790" i="115"/>
  <c r="D796" i="115" s="1"/>
  <c r="I788" i="115"/>
  <c r="H788" i="115"/>
  <c r="G788" i="115"/>
  <c r="D788" i="115"/>
  <c r="J788" i="115" s="1"/>
  <c r="I787" i="115"/>
  <c r="H787" i="115"/>
  <c r="G787" i="115"/>
  <c r="D787" i="115"/>
  <c r="J787" i="115" s="1"/>
  <c r="I786" i="115"/>
  <c r="H786" i="115"/>
  <c r="G786" i="115"/>
  <c r="D786" i="115"/>
  <c r="J786" i="115" s="1"/>
  <c r="I785" i="115"/>
  <c r="H785" i="115"/>
  <c r="G785" i="115"/>
  <c r="D785" i="115"/>
  <c r="J785" i="115" s="1"/>
  <c r="I784" i="115"/>
  <c r="H784" i="115"/>
  <c r="G784" i="115"/>
  <c r="D784" i="115"/>
  <c r="J784" i="115" s="1"/>
  <c r="I783" i="115"/>
  <c r="H783" i="115"/>
  <c r="G783" i="115"/>
  <c r="D783" i="115"/>
  <c r="J783" i="115" s="1"/>
  <c r="I782" i="115"/>
  <c r="H782" i="115"/>
  <c r="G782" i="115"/>
  <c r="D782" i="115"/>
  <c r="J782" i="115" s="1"/>
  <c r="I781" i="115"/>
  <c r="H781" i="115"/>
  <c r="G781" i="115"/>
  <c r="D781" i="115"/>
  <c r="J781" i="115" s="1"/>
  <c r="I780" i="115"/>
  <c r="H780" i="115"/>
  <c r="G780" i="115"/>
  <c r="D780" i="115"/>
  <c r="J780" i="115" s="1"/>
  <c r="I779" i="115"/>
  <c r="H779" i="115"/>
  <c r="G779" i="115"/>
  <c r="D779" i="115"/>
  <c r="J779" i="115" s="1"/>
  <c r="I778" i="115"/>
  <c r="H778" i="115"/>
  <c r="G778" i="115"/>
  <c r="D778" i="115"/>
  <c r="J778" i="115" s="1"/>
  <c r="I766" i="115"/>
  <c r="H766" i="115"/>
  <c r="G766" i="115"/>
  <c r="D766" i="115"/>
  <c r="J766" i="115" s="1"/>
  <c r="F765" i="115"/>
  <c r="E765" i="115"/>
  <c r="E767" i="115" s="1"/>
  <c r="C765" i="115"/>
  <c r="C767" i="115" s="1"/>
  <c r="B765" i="115"/>
  <c r="B767" i="115" s="1"/>
  <c r="I764" i="115"/>
  <c r="H764" i="115"/>
  <c r="G764" i="115"/>
  <c r="D764" i="115"/>
  <c r="J764" i="115" s="1"/>
  <c r="I763" i="115"/>
  <c r="I765" i="115" s="1"/>
  <c r="H763" i="115"/>
  <c r="G763" i="115"/>
  <c r="G765" i="115" s="1"/>
  <c r="D763" i="115"/>
  <c r="I762" i="115"/>
  <c r="H762" i="115"/>
  <c r="H765" i="115" s="1"/>
  <c r="G762" i="115"/>
  <c r="D762" i="115"/>
  <c r="J762" i="115" s="1"/>
  <c r="E760" i="115"/>
  <c r="H760" i="115" s="1"/>
  <c r="D760" i="115"/>
  <c r="F759" i="115"/>
  <c r="F760" i="115" s="1"/>
  <c r="I760" i="115" s="1"/>
  <c r="E759" i="115"/>
  <c r="C759" i="115"/>
  <c r="B759" i="115"/>
  <c r="I758" i="115"/>
  <c r="H758" i="115"/>
  <c r="G758" i="115"/>
  <c r="D758" i="115"/>
  <c r="I757" i="115"/>
  <c r="H757" i="115"/>
  <c r="H759" i="115" s="1"/>
  <c r="G757" i="115"/>
  <c r="D757" i="115"/>
  <c r="D759" i="115" s="1"/>
  <c r="I756" i="115"/>
  <c r="I759" i="115" s="1"/>
  <c r="H756" i="115"/>
  <c r="G756" i="115"/>
  <c r="G759" i="115" s="1"/>
  <c r="D756" i="115"/>
  <c r="I754" i="115"/>
  <c r="H754" i="115"/>
  <c r="G754" i="115"/>
  <c r="D754" i="115"/>
  <c r="J754" i="115" s="1"/>
  <c r="F753" i="115"/>
  <c r="E753" i="115"/>
  <c r="C753" i="115"/>
  <c r="B753" i="115"/>
  <c r="I752" i="115"/>
  <c r="H752" i="115"/>
  <c r="G752" i="115"/>
  <c r="D752" i="115"/>
  <c r="J752" i="115" s="1"/>
  <c r="I751" i="115"/>
  <c r="I753" i="115" s="1"/>
  <c r="H751" i="115"/>
  <c r="G751" i="115"/>
  <c r="G753" i="115" s="1"/>
  <c r="D751" i="115"/>
  <c r="I750" i="115"/>
  <c r="H750" i="115"/>
  <c r="H753" i="115" s="1"/>
  <c r="G750" i="115"/>
  <c r="D750" i="115"/>
  <c r="J750" i="115" s="1"/>
  <c r="F748" i="115"/>
  <c r="E748" i="115"/>
  <c r="C748" i="115"/>
  <c r="B748" i="115"/>
  <c r="I747" i="115"/>
  <c r="H747" i="115"/>
  <c r="G747" i="115"/>
  <c r="D747" i="115"/>
  <c r="J747" i="115" s="1"/>
  <c r="I746" i="115"/>
  <c r="H746" i="115"/>
  <c r="G746" i="115"/>
  <c r="J746" i="115" s="1"/>
  <c r="D746" i="115"/>
  <c r="I745" i="115"/>
  <c r="H745" i="115"/>
  <c r="G745" i="115"/>
  <c r="D745" i="115"/>
  <c r="J745" i="115" s="1"/>
  <c r="I744" i="115"/>
  <c r="I748" i="115" s="1"/>
  <c r="H744" i="115"/>
  <c r="H748" i="115" s="1"/>
  <c r="G744" i="115"/>
  <c r="G748" i="115" s="1"/>
  <c r="D744" i="115"/>
  <c r="D748" i="115" s="1"/>
  <c r="F742" i="115"/>
  <c r="E742" i="115"/>
  <c r="C742" i="115"/>
  <c r="B742" i="115"/>
  <c r="I741" i="115"/>
  <c r="H741" i="115"/>
  <c r="G741" i="115"/>
  <c r="J741" i="115" s="1"/>
  <c r="D741" i="115"/>
  <c r="I740" i="115"/>
  <c r="H740" i="115"/>
  <c r="G740" i="115"/>
  <c r="D740" i="115"/>
  <c r="J740" i="115" s="1"/>
  <c r="I739" i="115"/>
  <c r="H739" i="115"/>
  <c r="G739" i="115"/>
  <c r="J739" i="115" s="1"/>
  <c r="D739" i="115"/>
  <c r="I738" i="115"/>
  <c r="H738" i="115"/>
  <c r="G738" i="115"/>
  <c r="D738" i="115"/>
  <c r="J738" i="115" s="1"/>
  <c r="I737" i="115"/>
  <c r="H737" i="115"/>
  <c r="G737" i="115"/>
  <c r="J737" i="115" s="1"/>
  <c r="D737" i="115"/>
  <c r="I736" i="115"/>
  <c r="I742" i="115" s="1"/>
  <c r="H736" i="115"/>
  <c r="H742" i="115" s="1"/>
  <c r="G736" i="115"/>
  <c r="G742" i="115" s="1"/>
  <c r="D736" i="115"/>
  <c r="D742" i="115" s="1"/>
  <c r="I734" i="115"/>
  <c r="H734" i="115"/>
  <c r="G734" i="115"/>
  <c r="J734" i="115" s="1"/>
  <c r="D734" i="115"/>
  <c r="F727" i="115"/>
  <c r="E727" i="115"/>
  <c r="C727" i="115"/>
  <c r="B727" i="115"/>
  <c r="I726" i="115"/>
  <c r="H726" i="115"/>
  <c r="G726" i="115"/>
  <c r="J726" i="115" s="1"/>
  <c r="D726" i="115"/>
  <c r="I725" i="115"/>
  <c r="H725" i="115"/>
  <c r="G725" i="115"/>
  <c r="D725" i="115"/>
  <c r="J725" i="115" s="1"/>
  <c r="I724" i="115"/>
  <c r="H724" i="115"/>
  <c r="G724" i="115"/>
  <c r="J724" i="115" s="1"/>
  <c r="D724" i="115"/>
  <c r="I723" i="115"/>
  <c r="H723" i="115"/>
  <c r="G723" i="115"/>
  <c r="D723" i="115"/>
  <c r="J723" i="115" s="1"/>
  <c r="I722" i="115"/>
  <c r="H722" i="115"/>
  <c r="G722" i="115"/>
  <c r="J722" i="115" s="1"/>
  <c r="D722" i="115"/>
  <c r="I721" i="115"/>
  <c r="I727" i="115" s="1"/>
  <c r="H721" i="115"/>
  <c r="H727" i="115" s="1"/>
  <c r="G721" i="115"/>
  <c r="G727" i="115" s="1"/>
  <c r="D721" i="115"/>
  <c r="D727" i="115" s="1"/>
  <c r="I719" i="115"/>
  <c r="F719" i="115"/>
  <c r="E719" i="115"/>
  <c r="H719" i="115" s="1"/>
  <c r="D719" i="115"/>
  <c r="I718" i="115"/>
  <c r="H718" i="115"/>
  <c r="G718" i="115"/>
  <c r="D718" i="115"/>
  <c r="J718" i="115" s="1"/>
  <c r="G717" i="115"/>
  <c r="C717" i="115"/>
  <c r="I717" i="115" s="1"/>
  <c r="B717" i="115"/>
  <c r="H717" i="115" s="1"/>
  <c r="I716" i="115"/>
  <c r="H716" i="115"/>
  <c r="J716" i="115" s="1"/>
  <c r="G716" i="115"/>
  <c r="D716" i="115"/>
  <c r="I715" i="115"/>
  <c r="H715" i="115"/>
  <c r="J715" i="115" s="1"/>
  <c r="G715" i="115"/>
  <c r="G719" i="115" s="1"/>
  <c r="D715" i="115"/>
  <c r="I714" i="115"/>
  <c r="H714" i="115"/>
  <c r="J714" i="115" s="1"/>
  <c r="G714" i="115"/>
  <c r="D714" i="115"/>
  <c r="I712" i="115"/>
  <c r="H712" i="115"/>
  <c r="G712" i="115"/>
  <c r="J712" i="115" s="1"/>
  <c r="D712" i="115"/>
  <c r="I711" i="115"/>
  <c r="H711" i="115"/>
  <c r="G711" i="115"/>
  <c r="D711" i="115"/>
  <c r="J711" i="115" s="1"/>
  <c r="I710" i="115"/>
  <c r="H710" i="115"/>
  <c r="G710" i="115"/>
  <c r="J710" i="115" s="1"/>
  <c r="D710" i="115"/>
  <c r="I709" i="115"/>
  <c r="H709" i="115"/>
  <c r="G709" i="115"/>
  <c r="D709" i="115"/>
  <c r="J709" i="115" s="1"/>
  <c r="I708" i="115"/>
  <c r="H708" i="115"/>
  <c r="G708" i="115"/>
  <c r="J708" i="115" s="1"/>
  <c r="D708" i="115"/>
  <c r="I707" i="115"/>
  <c r="H707" i="115"/>
  <c r="G707" i="115"/>
  <c r="D707" i="115"/>
  <c r="J707" i="115" s="1"/>
  <c r="I706" i="115"/>
  <c r="H706" i="115"/>
  <c r="J706" i="115" s="1"/>
  <c r="G706" i="115"/>
  <c r="D706" i="115"/>
  <c r="I705" i="115"/>
  <c r="H705" i="115"/>
  <c r="G705" i="115"/>
  <c r="D705" i="115"/>
  <c r="J705" i="115" s="1"/>
  <c r="I704" i="115"/>
  <c r="H704" i="115"/>
  <c r="G704" i="115"/>
  <c r="J704" i="115" s="1"/>
  <c r="D704" i="115"/>
  <c r="I703" i="115"/>
  <c r="H703" i="115"/>
  <c r="G703" i="115"/>
  <c r="D703" i="115"/>
  <c r="J703" i="115" s="1"/>
  <c r="I702" i="115"/>
  <c r="H702" i="115"/>
  <c r="G702" i="115"/>
  <c r="J702" i="115" s="1"/>
  <c r="D702" i="115"/>
  <c r="I701" i="115"/>
  <c r="H701" i="115"/>
  <c r="G701" i="115"/>
  <c r="D701" i="115"/>
  <c r="J701" i="115" s="1"/>
  <c r="I700" i="115"/>
  <c r="H700" i="115"/>
  <c r="G700" i="115"/>
  <c r="J700" i="115" s="1"/>
  <c r="D700" i="115"/>
  <c r="I699" i="115"/>
  <c r="H699" i="115"/>
  <c r="G699" i="115"/>
  <c r="D699" i="115"/>
  <c r="J699" i="115" s="1"/>
  <c r="I698" i="115"/>
  <c r="H698" i="115"/>
  <c r="G698" i="115"/>
  <c r="J698" i="115" s="1"/>
  <c r="D698" i="115"/>
  <c r="I697" i="115"/>
  <c r="H697" i="115"/>
  <c r="G697" i="115"/>
  <c r="D697" i="115"/>
  <c r="J697" i="115" s="1"/>
  <c r="I696" i="115"/>
  <c r="H696" i="115"/>
  <c r="G696" i="115"/>
  <c r="J696" i="115" s="1"/>
  <c r="D696" i="115"/>
  <c r="I695" i="115"/>
  <c r="H695" i="115"/>
  <c r="G695" i="115"/>
  <c r="D695" i="115"/>
  <c r="J695" i="115" s="1"/>
  <c r="I694" i="115"/>
  <c r="H694" i="115"/>
  <c r="G694" i="115"/>
  <c r="J694" i="115" s="1"/>
  <c r="D694" i="115"/>
  <c r="I693" i="115"/>
  <c r="H693" i="115"/>
  <c r="G693" i="115"/>
  <c r="D693" i="115"/>
  <c r="J693" i="115" s="1"/>
  <c r="I685" i="115"/>
  <c r="H685" i="115"/>
  <c r="G685" i="115"/>
  <c r="J685" i="115" s="1"/>
  <c r="D685" i="115"/>
  <c r="I684" i="115"/>
  <c r="H684" i="115"/>
  <c r="G684" i="115"/>
  <c r="D684" i="115"/>
  <c r="J684" i="115" s="1"/>
  <c r="I683" i="115"/>
  <c r="H683" i="115"/>
  <c r="G683" i="115"/>
  <c r="J683" i="115" s="1"/>
  <c r="D683" i="115"/>
  <c r="I682" i="115"/>
  <c r="H682" i="115"/>
  <c r="G682" i="115"/>
  <c r="D682" i="115"/>
  <c r="J682" i="115" s="1"/>
  <c r="I681" i="115"/>
  <c r="H681" i="115"/>
  <c r="G681" i="115"/>
  <c r="J681" i="115" s="1"/>
  <c r="D681" i="115"/>
  <c r="I680" i="115"/>
  <c r="H680" i="115"/>
  <c r="G680" i="115"/>
  <c r="D680" i="115"/>
  <c r="J680" i="115" s="1"/>
  <c r="I679" i="115"/>
  <c r="H679" i="115"/>
  <c r="G679" i="115"/>
  <c r="J679" i="115" s="1"/>
  <c r="D679" i="115"/>
  <c r="F678" i="115"/>
  <c r="E678" i="115"/>
  <c r="C678" i="115"/>
  <c r="B678" i="115"/>
  <c r="I677" i="115"/>
  <c r="H677" i="115"/>
  <c r="G677" i="115"/>
  <c r="J677" i="115" s="1"/>
  <c r="D677" i="115"/>
  <c r="I676" i="115"/>
  <c r="H676" i="115"/>
  <c r="G676" i="115"/>
  <c r="D676" i="115"/>
  <c r="J676" i="115" s="1"/>
  <c r="I675" i="115"/>
  <c r="H675" i="115"/>
  <c r="G675" i="115"/>
  <c r="J675" i="115" s="1"/>
  <c r="D675" i="115"/>
  <c r="I674" i="115"/>
  <c r="I678" i="115" s="1"/>
  <c r="H674" i="115"/>
  <c r="H678" i="115" s="1"/>
  <c r="G674" i="115"/>
  <c r="G678" i="115" s="1"/>
  <c r="D674" i="115"/>
  <c r="D678" i="115" s="1"/>
  <c r="G672" i="115"/>
  <c r="C672" i="115"/>
  <c r="I672" i="115" s="1"/>
  <c r="B672" i="115"/>
  <c r="H672" i="115" s="1"/>
  <c r="I671" i="115"/>
  <c r="H671" i="115"/>
  <c r="G671" i="115"/>
  <c r="D671" i="115"/>
  <c r="J671" i="115" s="1"/>
  <c r="I670" i="115"/>
  <c r="H670" i="115"/>
  <c r="G670" i="115"/>
  <c r="J670" i="115" s="1"/>
  <c r="D670" i="115"/>
  <c r="I669" i="115"/>
  <c r="H669" i="115"/>
  <c r="G669" i="115"/>
  <c r="D669" i="115"/>
  <c r="J669" i="115" s="1"/>
  <c r="F667" i="115"/>
  <c r="E667" i="115"/>
  <c r="C667" i="115"/>
  <c r="B667" i="115"/>
  <c r="I666" i="115"/>
  <c r="H666" i="115"/>
  <c r="G666" i="115"/>
  <c r="D666" i="115"/>
  <c r="J666" i="115" s="1"/>
  <c r="I665" i="115"/>
  <c r="H665" i="115"/>
  <c r="G665" i="115"/>
  <c r="J665" i="115" s="1"/>
  <c r="D665" i="115"/>
  <c r="I664" i="115"/>
  <c r="H664" i="115"/>
  <c r="G664" i="115"/>
  <c r="D664" i="115"/>
  <c r="J664" i="115" s="1"/>
  <c r="I663" i="115"/>
  <c r="I667" i="115" s="1"/>
  <c r="H663" i="115"/>
  <c r="H667" i="115" s="1"/>
  <c r="G663" i="115"/>
  <c r="G667" i="115" s="1"/>
  <c r="D663" i="115"/>
  <c r="D667" i="115" s="1"/>
  <c r="G661" i="115"/>
  <c r="C661" i="115"/>
  <c r="I661" i="115" s="1"/>
  <c r="B661" i="115"/>
  <c r="H661" i="115" s="1"/>
  <c r="I660" i="115"/>
  <c r="H660" i="115"/>
  <c r="G660" i="115"/>
  <c r="J660" i="115" s="1"/>
  <c r="D660" i="115"/>
  <c r="I659" i="115"/>
  <c r="H659" i="115"/>
  <c r="G659" i="115"/>
  <c r="D659" i="115"/>
  <c r="J659" i="115" s="1"/>
  <c r="I658" i="115"/>
  <c r="H658" i="115"/>
  <c r="G658" i="115"/>
  <c r="J658" i="115" s="1"/>
  <c r="D658" i="115"/>
  <c r="F643" i="115"/>
  <c r="E643" i="115"/>
  <c r="C643" i="115"/>
  <c r="B643" i="115"/>
  <c r="I642" i="115"/>
  <c r="H642" i="115"/>
  <c r="G642" i="115"/>
  <c r="J642" i="115" s="1"/>
  <c r="D642" i="115"/>
  <c r="I641" i="115"/>
  <c r="H641" i="115"/>
  <c r="G641" i="115"/>
  <c r="D641" i="115"/>
  <c r="J641" i="115" s="1"/>
  <c r="I640" i="115"/>
  <c r="H640" i="115"/>
  <c r="G640" i="115"/>
  <c r="J640" i="115" s="1"/>
  <c r="D640" i="115"/>
  <c r="I639" i="115"/>
  <c r="I643" i="115" s="1"/>
  <c r="H639" i="115"/>
  <c r="H643" i="115" s="1"/>
  <c r="G639" i="115"/>
  <c r="G643" i="115" s="1"/>
  <c r="D639" i="115"/>
  <c r="D643" i="115" s="1"/>
  <c r="F637" i="115"/>
  <c r="E637" i="115"/>
  <c r="C637" i="115"/>
  <c r="B637" i="115"/>
  <c r="I636" i="115"/>
  <c r="H636" i="115"/>
  <c r="G636" i="115"/>
  <c r="D636" i="115"/>
  <c r="J636" i="115" s="1"/>
  <c r="I635" i="115"/>
  <c r="H635" i="115"/>
  <c r="G635" i="115"/>
  <c r="J635" i="115" s="1"/>
  <c r="D635" i="115"/>
  <c r="I634" i="115"/>
  <c r="H634" i="115"/>
  <c r="G634" i="115"/>
  <c r="D634" i="115"/>
  <c r="J634" i="115" s="1"/>
  <c r="I633" i="115"/>
  <c r="I637" i="115" s="1"/>
  <c r="H633" i="115"/>
  <c r="H637" i="115" s="1"/>
  <c r="G633" i="115"/>
  <c r="G637" i="115" s="1"/>
  <c r="D633" i="115"/>
  <c r="D637" i="115" s="1"/>
  <c r="F631" i="115"/>
  <c r="E631" i="115"/>
  <c r="C631" i="115"/>
  <c r="B631" i="115"/>
  <c r="I630" i="115"/>
  <c r="H630" i="115"/>
  <c r="G630" i="115"/>
  <c r="J630" i="115" s="1"/>
  <c r="D630" i="115"/>
  <c r="I629" i="115"/>
  <c r="H629" i="115"/>
  <c r="H631" i="115" s="1"/>
  <c r="G629" i="115"/>
  <c r="D629" i="115"/>
  <c r="D631" i="115" s="1"/>
  <c r="I628" i="115"/>
  <c r="I631" i="115" s="1"/>
  <c r="H628" i="115"/>
  <c r="G628" i="115"/>
  <c r="G631" i="115" s="1"/>
  <c r="D628" i="115"/>
  <c r="F626" i="115"/>
  <c r="E626" i="115"/>
  <c r="C626" i="115"/>
  <c r="B626" i="115"/>
  <c r="I625" i="115"/>
  <c r="H625" i="115"/>
  <c r="G625" i="115"/>
  <c r="J625" i="115" s="1"/>
  <c r="D625" i="115"/>
  <c r="I624" i="115"/>
  <c r="I626" i="115" s="1"/>
  <c r="H624" i="115"/>
  <c r="H626" i="115" s="1"/>
  <c r="G624" i="115"/>
  <c r="G626" i="115" s="1"/>
  <c r="D624" i="115"/>
  <c r="D626" i="115" s="1"/>
  <c r="G622" i="115"/>
  <c r="C622" i="115"/>
  <c r="I622" i="115" s="1"/>
  <c r="B622" i="115"/>
  <c r="H622" i="115" s="1"/>
  <c r="I621" i="115"/>
  <c r="H621" i="115"/>
  <c r="G621" i="115"/>
  <c r="D621" i="115"/>
  <c r="J621" i="115" s="1"/>
  <c r="I620" i="115"/>
  <c r="H620" i="115"/>
  <c r="G620" i="115"/>
  <c r="J620" i="115" s="1"/>
  <c r="D620" i="115"/>
  <c r="I619" i="115"/>
  <c r="H619" i="115"/>
  <c r="G619" i="115"/>
  <c r="D619" i="115"/>
  <c r="J619" i="115" s="1"/>
  <c r="I618" i="115"/>
  <c r="H618" i="115"/>
  <c r="G618" i="115"/>
  <c r="J618" i="115" s="1"/>
  <c r="D618" i="115"/>
  <c r="I610" i="115"/>
  <c r="H610" i="115"/>
  <c r="G610" i="115"/>
  <c r="D610" i="115"/>
  <c r="J610" i="115" s="1"/>
  <c r="F609" i="115"/>
  <c r="E609" i="115"/>
  <c r="C609" i="115"/>
  <c r="B609" i="115"/>
  <c r="I608" i="115"/>
  <c r="H608" i="115"/>
  <c r="G608" i="115"/>
  <c r="D608" i="115"/>
  <c r="J608" i="115" s="1"/>
  <c r="I607" i="115"/>
  <c r="H607" i="115"/>
  <c r="G607" i="115"/>
  <c r="D607" i="115"/>
  <c r="J607" i="115" s="1"/>
  <c r="I606" i="115"/>
  <c r="H606" i="115"/>
  <c r="G606" i="115"/>
  <c r="D606" i="115"/>
  <c r="J606" i="115" s="1"/>
  <c r="I605" i="115"/>
  <c r="H605" i="115"/>
  <c r="G605" i="115"/>
  <c r="D605" i="115"/>
  <c r="J605" i="115" s="1"/>
  <c r="I604" i="115"/>
  <c r="H604" i="115"/>
  <c r="G604" i="115"/>
  <c r="D604" i="115"/>
  <c r="J604" i="115" s="1"/>
  <c r="I603" i="115"/>
  <c r="I609" i="115" s="1"/>
  <c r="H603" i="115"/>
  <c r="H609" i="115" s="1"/>
  <c r="G603" i="115"/>
  <c r="G609" i="115" s="1"/>
  <c r="D603" i="115"/>
  <c r="D609" i="115" s="1"/>
  <c r="I601" i="115"/>
  <c r="H601" i="115"/>
  <c r="G601" i="115"/>
  <c r="D601" i="115"/>
  <c r="J601" i="115" s="1"/>
  <c r="I600" i="115"/>
  <c r="H600" i="115"/>
  <c r="G600" i="115"/>
  <c r="D600" i="115"/>
  <c r="J600" i="115" s="1"/>
  <c r="I599" i="115"/>
  <c r="H599" i="115"/>
  <c r="G599" i="115"/>
  <c r="D599" i="115"/>
  <c r="J599" i="115" s="1"/>
  <c r="F598" i="115"/>
  <c r="E598" i="115"/>
  <c r="C598" i="115"/>
  <c r="B598" i="115"/>
  <c r="I597" i="115"/>
  <c r="H597" i="115"/>
  <c r="G597" i="115"/>
  <c r="D597" i="115"/>
  <c r="J597" i="115" s="1"/>
  <c r="I596" i="115"/>
  <c r="H596" i="115"/>
  <c r="G596" i="115"/>
  <c r="D596" i="115"/>
  <c r="J596" i="115" s="1"/>
  <c r="I595" i="115"/>
  <c r="H595" i="115"/>
  <c r="G595" i="115"/>
  <c r="D595" i="115"/>
  <c r="J595" i="115" s="1"/>
  <c r="I594" i="115"/>
  <c r="H594" i="115"/>
  <c r="G594" i="115"/>
  <c r="D594" i="115"/>
  <c r="J594" i="115" s="1"/>
  <c r="I593" i="115"/>
  <c r="H593" i="115"/>
  <c r="G593" i="115"/>
  <c r="D593" i="115"/>
  <c r="J593" i="115" s="1"/>
  <c r="I592" i="115"/>
  <c r="I598" i="115" s="1"/>
  <c r="H592" i="115"/>
  <c r="H598" i="115" s="1"/>
  <c r="G592" i="115"/>
  <c r="G598" i="115" s="1"/>
  <c r="D592" i="115"/>
  <c r="D598" i="115" s="1"/>
  <c r="I590" i="115"/>
  <c r="H590" i="115"/>
  <c r="G590" i="115"/>
  <c r="D590" i="115"/>
  <c r="J590" i="115" s="1"/>
  <c r="I589" i="115"/>
  <c r="H589" i="115"/>
  <c r="G589" i="115"/>
  <c r="D589" i="115"/>
  <c r="J589" i="115" s="1"/>
  <c r="I588" i="115"/>
  <c r="H588" i="115"/>
  <c r="G588" i="115"/>
  <c r="D588" i="115"/>
  <c r="J588" i="115" s="1"/>
  <c r="I587" i="115"/>
  <c r="H587" i="115"/>
  <c r="G587" i="115"/>
  <c r="D587" i="115"/>
  <c r="J587" i="115" s="1"/>
  <c r="I586" i="115"/>
  <c r="H586" i="115"/>
  <c r="G586" i="115"/>
  <c r="D586" i="115"/>
  <c r="J586" i="115" s="1"/>
  <c r="I585" i="115"/>
  <c r="H585" i="115"/>
  <c r="G585" i="115"/>
  <c r="D585" i="115"/>
  <c r="J585" i="115" s="1"/>
  <c r="I584" i="115"/>
  <c r="H584" i="115"/>
  <c r="G584" i="115"/>
  <c r="D584" i="115"/>
  <c r="J584" i="115" s="1"/>
  <c r="I583" i="115"/>
  <c r="H583" i="115"/>
  <c r="G583" i="115"/>
  <c r="D583" i="115"/>
  <c r="J583" i="115" s="1"/>
  <c r="I582" i="115"/>
  <c r="H582" i="115"/>
  <c r="G582" i="115"/>
  <c r="D582" i="115"/>
  <c r="J582" i="115" s="1"/>
  <c r="I581" i="115"/>
  <c r="H581" i="115"/>
  <c r="G581" i="115"/>
  <c r="D581" i="115"/>
  <c r="J581" i="115" s="1"/>
  <c r="I580" i="115"/>
  <c r="H580" i="115"/>
  <c r="G580" i="115"/>
  <c r="D580" i="115"/>
  <c r="J580" i="115" s="1"/>
  <c r="I572" i="115"/>
  <c r="H572" i="115"/>
  <c r="G572" i="115"/>
  <c r="D572" i="115"/>
  <c r="F571" i="115"/>
  <c r="E571" i="115"/>
  <c r="C571" i="115"/>
  <c r="B571" i="115"/>
  <c r="I570" i="115"/>
  <c r="H570" i="115"/>
  <c r="G570" i="115"/>
  <c r="J570" i="115" s="1"/>
  <c r="D570" i="115"/>
  <c r="I569" i="115"/>
  <c r="H569" i="115"/>
  <c r="G569" i="115"/>
  <c r="J569" i="115" s="1"/>
  <c r="D569" i="115"/>
  <c r="I568" i="115"/>
  <c r="I571" i="115" s="1"/>
  <c r="H568" i="115"/>
  <c r="H571" i="115" s="1"/>
  <c r="G568" i="115"/>
  <c r="G571" i="115" s="1"/>
  <c r="D568" i="115"/>
  <c r="D571" i="115" s="1"/>
  <c r="D566" i="115"/>
  <c r="F565" i="115"/>
  <c r="F566" i="115" s="1"/>
  <c r="I566" i="115" s="1"/>
  <c r="E565" i="115"/>
  <c r="E566" i="115" s="1"/>
  <c r="H566" i="115" s="1"/>
  <c r="C565" i="115"/>
  <c r="B565" i="115"/>
  <c r="I564" i="115"/>
  <c r="H564" i="115"/>
  <c r="G564" i="115"/>
  <c r="J564" i="115" s="1"/>
  <c r="D564" i="115"/>
  <c r="I563" i="115"/>
  <c r="H563" i="115"/>
  <c r="G563" i="115"/>
  <c r="D563" i="115"/>
  <c r="I562" i="115"/>
  <c r="I565" i="115" s="1"/>
  <c r="H562" i="115"/>
  <c r="H565" i="115" s="1"/>
  <c r="G562" i="115"/>
  <c r="G565" i="115" s="1"/>
  <c r="D562" i="115"/>
  <c r="D565" i="115" s="1"/>
  <c r="I560" i="115"/>
  <c r="H560" i="115"/>
  <c r="G560" i="115"/>
  <c r="J560" i="115" s="1"/>
  <c r="D560" i="115"/>
  <c r="F559" i="115"/>
  <c r="E559" i="115"/>
  <c r="C559" i="115"/>
  <c r="B559" i="115"/>
  <c r="I558" i="115"/>
  <c r="H558" i="115"/>
  <c r="G558" i="115"/>
  <c r="J558" i="115" s="1"/>
  <c r="D558" i="115"/>
  <c r="I557" i="115"/>
  <c r="H557" i="115"/>
  <c r="G557" i="115"/>
  <c r="J557" i="115" s="1"/>
  <c r="D557" i="115"/>
  <c r="I556" i="115"/>
  <c r="I559" i="115" s="1"/>
  <c r="H556" i="115"/>
  <c r="H559" i="115" s="1"/>
  <c r="G556" i="115"/>
  <c r="G559" i="115" s="1"/>
  <c r="D556" i="115"/>
  <c r="D559" i="115" s="1"/>
  <c r="F554" i="115"/>
  <c r="E554" i="115"/>
  <c r="C554" i="115"/>
  <c r="B554" i="115"/>
  <c r="I553" i="115"/>
  <c r="H553" i="115"/>
  <c r="G553" i="115"/>
  <c r="J553" i="115" s="1"/>
  <c r="D553" i="115"/>
  <c r="I552" i="115"/>
  <c r="H552" i="115"/>
  <c r="G552" i="115"/>
  <c r="J552" i="115" s="1"/>
  <c r="D552" i="115"/>
  <c r="I551" i="115"/>
  <c r="H551" i="115"/>
  <c r="G551" i="115"/>
  <c r="J551" i="115" s="1"/>
  <c r="D551" i="115"/>
  <c r="I550" i="115"/>
  <c r="I554" i="115" s="1"/>
  <c r="H550" i="115"/>
  <c r="H554" i="115" s="1"/>
  <c r="G550" i="115"/>
  <c r="G554" i="115" s="1"/>
  <c r="D550" i="115"/>
  <c r="D554" i="115" s="1"/>
  <c r="F548" i="115"/>
  <c r="E548" i="115"/>
  <c r="C548" i="115"/>
  <c r="B548" i="115"/>
  <c r="I547" i="115"/>
  <c r="H547" i="115"/>
  <c r="G547" i="115"/>
  <c r="J547" i="115" s="1"/>
  <c r="D547" i="115"/>
  <c r="I546" i="115"/>
  <c r="H546" i="115"/>
  <c r="G546" i="115"/>
  <c r="J546" i="115" s="1"/>
  <c r="D546" i="115"/>
  <c r="I545" i="115"/>
  <c r="H545" i="115"/>
  <c r="G545" i="115"/>
  <c r="J545" i="115" s="1"/>
  <c r="D545" i="115"/>
  <c r="I544" i="115"/>
  <c r="H544" i="115"/>
  <c r="G544" i="115"/>
  <c r="J544" i="115" s="1"/>
  <c r="D544" i="115"/>
  <c r="I543" i="115"/>
  <c r="H543" i="115"/>
  <c r="G543" i="115"/>
  <c r="J543" i="115" s="1"/>
  <c r="D543" i="115"/>
  <c r="I542" i="115"/>
  <c r="I548" i="115" s="1"/>
  <c r="H542" i="115"/>
  <c r="H548" i="115" s="1"/>
  <c r="G542" i="115"/>
  <c r="J542" i="115" s="1"/>
  <c r="J548" i="115" s="1"/>
  <c r="D542" i="115"/>
  <c r="D548" i="115" s="1"/>
  <c r="I540" i="115"/>
  <c r="H540" i="115"/>
  <c r="G540" i="115"/>
  <c r="J540" i="115" s="1"/>
  <c r="D540" i="115"/>
  <c r="F533" i="115"/>
  <c r="E533" i="115"/>
  <c r="C533" i="115"/>
  <c r="B533" i="115"/>
  <c r="I532" i="115"/>
  <c r="H532" i="115"/>
  <c r="G532" i="115"/>
  <c r="J532" i="115" s="1"/>
  <c r="D532" i="115"/>
  <c r="I531" i="115"/>
  <c r="H531" i="115"/>
  <c r="G531" i="115"/>
  <c r="J531" i="115" s="1"/>
  <c r="D531" i="115"/>
  <c r="I530" i="115"/>
  <c r="H530" i="115"/>
  <c r="G530" i="115"/>
  <c r="J530" i="115" s="1"/>
  <c r="D530" i="115"/>
  <c r="I529" i="115"/>
  <c r="H529" i="115"/>
  <c r="G529" i="115"/>
  <c r="J529" i="115" s="1"/>
  <c r="D529" i="115"/>
  <c r="I528" i="115"/>
  <c r="H528" i="115"/>
  <c r="G528" i="115"/>
  <c r="D528" i="115"/>
  <c r="J528" i="115" s="1"/>
  <c r="I527" i="115"/>
  <c r="I533" i="115" s="1"/>
  <c r="H527" i="115"/>
  <c r="H533" i="115" s="1"/>
  <c r="G527" i="115"/>
  <c r="J527" i="115" s="1"/>
  <c r="J533" i="115" s="1"/>
  <c r="D527" i="115"/>
  <c r="D533" i="115" s="1"/>
  <c r="F525" i="115"/>
  <c r="I525" i="115" s="1"/>
  <c r="E525" i="115"/>
  <c r="H525" i="115" s="1"/>
  <c r="D525" i="115"/>
  <c r="I524" i="115"/>
  <c r="H524" i="115"/>
  <c r="G524" i="115"/>
  <c r="J524" i="115" s="1"/>
  <c r="D524" i="115"/>
  <c r="G523" i="115"/>
  <c r="C523" i="115"/>
  <c r="I523" i="115" s="1"/>
  <c r="B523" i="115"/>
  <c r="H523" i="115" s="1"/>
  <c r="I522" i="115"/>
  <c r="H522" i="115"/>
  <c r="J522" i="115" s="1"/>
  <c r="G522" i="115"/>
  <c r="D522" i="115"/>
  <c r="I521" i="115"/>
  <c r="H521" i="115"/>
  <c r="J521" i="115" s="1"/>
  <c r="G521" i="115"/>
  <c r="G525" i="115" s="1"/>
  <c r="D521" i="115"/>
  <c r="I520" i="115"/>
  <c r="H520" i="115"/>
  <c r="J520" i="115" s="1"/>
  <c r="G520" i="115"/>
  <c r="D520" i="115"/>
  <c r="I518" i="115"/>
  <c r="H518" i="115"/>
  <c r="G518" i="115"/>
  <c r="J518" i="115" s="1"/>
  <c r="D518" i="115"/>
  <c r="I517" i="115"/>
  <c r="H517" i="115"/>
  <c r="G517" i="115"/>
  <c r="D517" i="115"/>
  <c r="J517" i="115" s="1"/>
  <c r="I516" i="115"/>
  <c r="H516" i="115"/>
  <c r="G516" i="115"/>
  <c r="J516" i="115" s="1"/>
  <c r="D516" i="115"/>
  <c r="I515" i="115"/>
  <c r="H515" i="115"/>
  <c r="G515" i="115"/>
  <c r="D515" i="115"/>
  <c r="J515" i="115" s="1"/>
  <c r="I514" i="115"/>
  <c r="H514" i="115"/>
  <c r="G514" i="115"/>
  <c r="J514" i="115" s="1"/>
  <c r="D514" i="115"/>
  <c r="I513" i="115"/>
  <c r="H513" i="115"/>
  <c r="G513" i="115"/>
  <c r="D513" i="115"/>
  <c r="J513" i="115" s="1"/>
  <c r="I512" i="115"/>
  <c r="H512" i="115"/>
  <c r="J512" i="115" s="1"/>
  <c r="G512" i="115"/>
  <c r="D512" i="115"/>
  <c r="I511" i="115"/>
  <c r="H511" i="115"/>
  <c r="G511" i="115"/>
  <c r="D511" i="115"/>
  <c r="J511" i="115" s="1"/>
  <c r="I510" i="115"/>
  <c r="H510" i="115"/>
  <c r="G510" i="115"/>
  <c r="J510" i="115" s="1"/>
  <c r="D510" i="115"/>
  <c r="I509" i="115"/>
  <c r="H509" i="115"/>
  <c r="G509" i="115"/>
  <c r="D509" i="115"/>
  <c r="J509" i="115" s="1"/>
  <c r="I508" i="115"/>
  <c r="H508" i="115"/>
  <c r="G508" i="115"/>
  <c r="J508" i="115" s="1"/>
  <c r="D508" i="115"/>
  <c r="I507" i="115"/>
  <c r="H507" i="115"/>
  <c r="G507" i="115"/>
  <c r="D507" i="115"/>
  <c r="J507" i="115" s="1"/>
  <c r="I506" i="115"/>
  <c r="H506" i="115"/>
  <c r="G506" i="115"/>
  <c r="J506" i="115" s="1"/>
  <c r="D506" i="115"/>
  <c r="I505" i="115"/>
  <c r="H505" i="115"/>
  <c r="G505" i="115"/>
  <c r="D505" i="115"/>
  <c r="J505" i="115" s="1"/>
  <c r="I504" i="115"/>
  <c r="H504" i="115"/>
  <c r="G504" i="115"/>
  <c r="J504" i="115" s="1"/>
  <c r="D504" i="115"/>
  <c r="I503" i="115"/>
  <c r="H503" i="115"/>
  <c r="G503" i="115"/>
  <c r="D503" i="115"/>
  <c r="J503" i="115" s="1"/>
  <c r="I502" i="115"/>
  <c r="H502" i="115"/>
  <c r="G502" i="115"/>
  <c r="J502" i="115" s="1"/>
  <c r="D502" i="115"/>
  <c r="I501" i="115"/>
  <c r="H501" i="115"/>
  <c r="G501" i="115"/>
  <c r="D501" i="115"/>
  <c r="J501" i="115" s="1"/>
  <c r="I500" i="115"/>
  <c r="H500" i="115"/>
  <c r="G500" i="115"/>
  <c r="J500" i="115" s="1"/>
  <c r="D500" i="115"/>
  <c r="I499" i="115"/>
  <c r="H499" i="115"/>
  <c r="G499" i="115"/>
  <c r="D499" i="115"/>
  <c r="J499" i="115" s="1"/>
  <c r="I490" i="115"/>
  <c r="H490" i="115"/>
  <c r="G490" i="115"/>
  <c r="J490" i="115" s="1"/>
  <c r="D490" i="115"/>
  <c r="I489" i="115"/>
  <c r="H489" i="115"/>
  <c r="G489" i="115"/>
  <c r="D489" i="115"/>
  <c r="J489" i="115" s="1"/>
  <c r="I488" i="115"/>
  <c r="H488" i="115"/>
  <c r="G488" i="115"/>
  <c r="J488" i="115" s="1"/>
  <c r="D488" i="115"/>
  <c r="I487" i="115"/>
  <c r="H487" i="115"/>
  <c r="G487" i="115"/>
  <c r="D487" i="115"/>
  <c r="J487" i="115" s="1"/>
  <c r="I486" i="115"/>
  <c r="H486" i="115"/>
  <c r="G486" i="115"/>
  <c r="J486" i="115" s="1"/>
  <c r="D486" i="115"/>
  <c r="I485" i="115"/>
  <c r="H485" i="115"/>
  <c r="G485" i="115"/>
  <c r="D485" i="115"/>
  <c r="J485" i="115" s="1"/>
  <c r="I484" i="115"/>
  <c r="H484" i="115"/>
  <c r="G484" i="115"/>
  <c r="J484" i="115" s="1"/>
  <c r="D484" i="115"/>
  <c r="F483" i="115"/>
  <c r="E483" i="115"/>
  <c r="C483" i="115"/>
  <c r="B483" i="115"/>
  <c r="I482" i="115"/>
  <c r="H482" i="115"/>
  <c r="G482" i="115"/>
  <c r="J482" i="115" s="1"/>
  <c r="D482" i="115"/>
  <c r="I481" i="115"/>
  <c r="H481" i="115"/>
  <c r="G481" i="115"/>
  <c r="D481" i="115"/>
  <c r="J481" i="115" s="1"/>
  <c r="I480" i="115"/>
  <c r="H480" i="115"/>
  <c r="G480" i="115"/>
  <c r="J480" i="115" s="1"/>
  <c r="D480" i="115"/>
  <c r="I479" i="115"/>
  <c r="I483" i="115" s="1"/>
  <c r="H479" i="115"/>
  <c r="H483" i="115" s="1"/>
  <c r="G479" i="115"/>
  <c r="G483" i="115" s="1"/>
  <c r="D479" i="115"/>
  <c r="D483" i="115" s="1"/>
  <c r="G477" i="115"/>
  <c r="C477" i="115"/>
  <c r="I477" i="115" s="1"/>
  <c r="B477" i="115"/>
  <c r="H477" i="115" s="1"/>
  <c r="I476" i="115"/>
  <c r="H476" i="115"/>
  <c r="G476" i="115"/>
  <c r="D476" i="115"/>
  <c r="J476" i="115" s="1"/>
  <c r="I475" i="115"/>
  <c r="H475" i="115"/>
  <c r="G475" i="115"/>
  <c r="J475" i="115" s="1"/>
  <c r="D475" i="115"/>
  <c r="I474" i="115"/>
  <c r="H474" i="115"/>
  <c r="G474" i="115"/>
  <c r="D474" i="115"/>
  <c r="J474" i="115" s="1"/>
  <c r="F472" i="115"/>
  <c r="E472" i="115"/>
  <c r="C472" i="115"/>
  <c r="B472" i="115"/>
  <c r="I471" i="115"/>
  <c r="H471" i="115"/>
  <c r="G471" i="115"/>
  <c r="D471" i="115"/>
  <c r="J471" i="115" s="1"/>
  <c r="I470" i="115"/>
  <c r="H470" i="115"/>
  <c r="G470" i="115"/>
  <c r="J470" i="115" s="1"/>
  <c r="D470" i="115"/>
  <c r="I469" i="115"/>
  <c r="H469" i="115"/>
  <c r="G469" i="115"/>
  <c r="D469" i="115"/>
  <c r="J469" i="115" s="1"/>
  <c r="I468" i="115"/>
  <c r="I472" i="115" s="1"/>
  <c r="H468" i="115"/>
  <c r="H472" i="115" s="1"/>
  <c r="G468" i="115"/>
  <c r="G472" i="115" s="1"/>
  <c r="D468" i="115"/>
  <c r="D472" i="115" s="1"/>
  <c r="G466" i="115"/>
  <c r="C466" i="115"/>
  <c r="I466" i="115" s="1"/>
  <c r="B466" i="115"/>
  <c r="H466" i="115" s="1"/>
  <c r="I465" i="115"/>
  <c r="H465" i="115"/>
  <c r="G465" i="115"/>
  <c r="J465" i="115" s="1"/>
  <c r="D465" i="115"/>
  <c r="I464" i="115"/>
  <c r="H464" i="115"/>
  <c r="G464" i="115"/>
  <c r="D464" i="115"/>
  <c r="J464" i="115" s="1"/>
  <c r="I463" i="115"/>
  <c r="H463" i="115"/>
  <c r="G463" i="115"/>
  <c r="J463" i="115" s="1"/>
  <c r="D463" i="115"/>
  <c r="F451" i="115"/>
  <c r="E451" i="115"/>
  <c r="C451" i="115"/>
  <c r="B451" i="115"/>
  <c r="I450" i="115"/>
  <c r="H450" i="115"/>
  <c r="G450" i="115"/>
  <c r="J450" i="115" s="1"/>
  <c r="D450" i="115"/>
  <c r="I449" i="115"/>
  <c r="H449" i="115"/>
  <c r="G449" i="115"/>
  <c r="D449" i="115"/>
  <c r="J449" i="115" s="1"/>
  <c r="I448" i="115"/>
  <c r="H448" i="115"/>
  <c r="G448" i="115"/>
  <c r="J448" i="115" s="1"/>
  <c r="D448" i="115"/>
  <c r="I447" i="115"/>
  <c r="I451" i="115" s="1"/>
  <c r="H447" i="115"/>
  <c r="H451" i="115" s="1"/>
  <c r="G447" i="115"/>
  <c r="G451" i="115" s="1"/>
  <c r="D447" i="115"/>
  <c r="D451" i="115" s="1"/>
  <c r="F445" i="115"/>
  <c r="E445" i="115"/>
  <c r="C445" i="115"/>
  <c r="B445" i="115"/>
  <c r="I444" i="115"/>
  <c r="H444" i="115"/>
  <c r="G444" i="115"/>
  <c r="D444" i="115"/>
  <c r="J444" i="115" s="1"/>
  <c r="I443" i="115"/>
  <c r="H443" i="115"/>
  <c r="G443" i="115"/>
  <c r="J443" i="115" s="1"/>
  <c r="D443" i="115"/>
  <c r="I442" i="115"/>
  <c r="H442" i="115"/>
  <c r="G442" i="115"/>
  <c r="D442" i="115"/>
  <c r="J442" i="115" s="1"/>
  <c r="I441" i="115"/>
  <c r="I445" i="115" s="1"/>
  <c r="H441" i="115"/>
  <c r="H445" i="115" s="1"/>
  <c r="G441" i="115"/>
  <c r="G445" i="115" s="1"/>
  <c r="D441" i="115"/>
  <c r="D445" i="115" s="1"/>
  <c r="F439" i="115"/>
  <c r="E439" i="115"/>
  <c r="C439" i="115"/>
  <c r="B439" i="115"/>
  <c r="I438" i="115"/>
  <c r="H438" i="115"/>
  <c r="G438" i="115"/>
  <c r="J438" i="115" s="1"/>
  <c r="D438" i="115"/>
  <c r="I437" i="115"/>
  <c r="H437" i="115"/>
  <c r="H439" i="115" s="1"/>
  <c r="G437" i="115"/>
  <c r="D437" i="115"/>
  <c r="D439" i="115" s="1"/>
  <c r="I436" i="115"/>
  <c r="I439" i="115" s="1"/>
  <c r="H436" i="115"/>
  <c r="G436" i="115"/>
  <c r="G439" i="115" s="1"/>
  <c r="D436" i="115"/>
  <c r="F434" i="115"/>
  <c r="E434" i="115"/>
  <c r="C434" i="115"/>
  <c r="B434" i="115"/>
  <c r="I433" i="115"/>
  <c r="H433" i="115"/>
  <c r="G433" i="115"/>
  <c r="J433" i="115" s="1"/>
  <c r="D433" i="115"/>
  <c r="I432" i="115"/>
  <c r="I434" i="115" s="1"/>
  <c r="H432" i="115"/>
  <c r="H434" i="115" s="1"/>
  <c r="G432" i="115"/>
  <c r="G434" i="115" s="1"/>
  <c r="D432" i="115"/>
  <c r="D434" i="115" s="1"/>
  <c r="G430" i="115"/>
  <c r="C430" i="115"/>
  <c r="I430" i="115" s="1"/>
  <c r="B430" i="115"/>
  <c r="H430" i="115" s="1"/>
  <c r="I429" i="115"/>
  <c r="H429" i="115"/>
  <c r="G429" i="115"/>
  <c r="D429" i="115"/>
  <c r="J429" i="115" s="1"/>
  <c r="I428" i="115"/>
  <c r="H428" i="115"/>
  <c r="G428" i="115"/>
  <c r="J428" i="115" s="1"/>
  <c r="D428" i="115"/>
  <c r="I427" i="115"/>
  <c r="H427" i="115"/>
  <c r="G427" i="115"/>
  <c r="D427" i="115"/>
  <c r="J427" i="115" s="1"/>
  <c r="I426" i="115"/>
  <c r="H426" i="115"/>
  <c r="G426" i="115"/>
  <c r="J426" i="115" s="1"/>
  <c r="D426" i="115"/>
  <c r="I419" i="115"/>
  <c r="H419" i="115"/>
  <c r="G419" i="115"/>
  <c r="D419" i="115"/>
  <c r="J419" i="115" s="1"/>
  <c r="F418" i="115"/>
  <c r="E418" i="115"/>
  <c r="C418" i="115"/>
  <c r="B418" i="115"/>
  <c r="I417" i="115"/>
  <c r="H417" i="115"/>
  <c r="G417" i="115"/>
  <c r="D417" i="115"/>
  <c r="J417" i="115" s="1"/>
  <c r="I416" i="115"/>
  <c r="H416" i="115"/>
  <c r="G416" i="115"/>
  <c r="D416" i="115"/>
  <c r="J416" i="115" s="1"/>
  <c r="I415" i="115"/>
  <c r="H415" i="115"/>
  <c r="G415" i="115"/>
  <c r="D415" i="115"/>
  <c r="J415" i="115" s="1"/>
  <c r="I414" i="115"/>
  <c r="H414" i="115"/>
  <c r="G414" i="115"/>
  <c r="D414" i="115"/>
  <c r="J414" i="115" s="1"/>
  <c r="I413" i="115"/>
  <c r="H413" i="115"/>
  <c r="G413" i="115"/>
  <c r="D413" i="115"/>
  <c r="J413" i="115" s="1"/>
  <c r="I412" i="115"/>
  <c r="I418" i="115" s="1"/>
  <c r="H412" i="115"/>
  <c r="H418" i="115" s="1"/>
  <c r="G412" i="115"/>
  <c r="G418" i="115" s="1"/>
  <c r="D412" i="115"/>
  <c r="D418" i="115" s="1"/>
  <c r="I410" i="115"/>
  <c r="H410" i="115"/>
  <c r="G410" i="115"/>
  <c r="D410" i="115"/>
  <c r="J410" i="115" s="1"/>
  <c r="I409" i="115"/>
  <c r="H409" i="115"/>
  <c r="G409" i="115"/>
  <c r="D409" i="115"/>
  <c r="J409" i="115" s="1"/>
  <c r="I408" i="115"/>
  <c r="H408" i="115"/>
  <c r="G408" i="115"/>
  <c r="D408" i="115"/>
  <c r="J408" i="115" s="1"/>
  <c r="F407" i="115"/>
  <c r="E407" i="115"/>
  <c r="C407" i="115"/>
  <c r="B407" i="115"/>
  <c r="I406" i="115"/>
  <c r="H406" i="115"/>
  <c r="G406" i="115"/>
  <c r="D406" i="115"/>
  <c r="J406" i="115" s="1"/>
  <c r="I405" i="115"/>
  <c r="H405" i="115"/>
  <c r="G405" i="115"/>
  <c r="D405" i="115"/>
  <c r="J405" i="115" s="1"/>
  <c r="I404" i="115"/>
  <c r="H404" i="115"/>
  <c r="G404" i="115"/>
  <c r="D404" i="115"/>
  <c r="J404" i="115" s="1"/>
  <c r="I403" i="115"/>
  <c r="H403" i="115"/>
  <c r="G403" i="115"/>
  <c r="D403" i="115"/>
  <c r="J403" i="115" s="1"/>
  <c r="I402" i="115"/>
  <c r="H402" i="115"/>
  <c r="G402" i="115"/>
  <c r="D402" i="115"/>
  <c r="J402" i="115" s="1"/>
  <c r="I401" i="115"/>
  <c r="I407" i="115" s="1"/>
  <c r="H401" i="115"/>
  <c r="H407" i="115" s="1"/>
  <c r="G401" i="115"/>
  <c r="G407" i="115" s="1"/>
  <c r="D401" i="115"/>
  <c r="D407" i="115" s="1"/>
  <c r="I399" i="115"/>
  <c r="H399" i="115"/>
  <c r="G399" i="115"/>
  <c r="D399" i="115"/>
  <c r="J399" i="115" s="1"/>
  <c r="I398" i="115"/>
  <c r="H398" i="115"/>
  <c r="G398" i="115"/>
  <c r="D398" i="115"/>
  <c r="J398" i="115" s="1"/>
  <c r="I397" i="115"/>
  <c r="H397" i="115"/>
  <c r="G397" i="115"/>
  <c r="D397" i="115"/>
  <c r="J397" i="115" s="1"/>
  <c r="I396" i="115"/>
  <c r="H396" i="115"/>
  <c r="G396" i="115"/>
  <c r="D396" i="115"/>
  <c r="J396" i="115" s="1"/>
  <c r="I395" i="115"/>
  <c r="H395" i="115"/>
  <c r="G395" i="115"/>
  <c r="D395" i="115"/>
  <c r="J395" i="115" s="1"/>
  <c r="I394" i="115"/>
  <c r="H394" i="115"/>
  <c r="G394" i="115"/>
  <c r="D394" i="115"/>
  <c r="J394" i="115" s="1"/>
  <c r="I393" i="115"/>
  <c r="H393" i="115"/>
  <c r="G393" i="115"/>
  <c r="D393" i="115"/>
  <c r="J393" i="115" s="1"/>
  <c r="I392" i="115"/>
  <c r="H392" i="115"/>
  <c r="G392" i="115"/>
  <c r="D392" i="115"/>
  <c r="J392" i="115" s="1"/>
  <c r="I391" i="115"/>
  <c r="H391" i="115"/>
  <c r="G391" i="115"/>
  <c r="D391" i="115"/>
  <c r="J391" i="115" s="1"/>
  <c r="I390" i="115"/>
  <c r="H390" i="115"/>
  <c r="G390" i="115"/>
  <c r="D390" i="115"/>
  <c r="J390" i="115" s="1"/>
  <c r="I389" i="115"/>
  <c r="H389" i="115"/>
  <c r="G389" i="115"/>
  <c r="D389" i="115"/>
  <c r="J389" i="115" s="1"/>
  <c r="I372" i="115"/>
  <c r="H372" i="115"/>
  <c r="G372" i="115"/>
  <c r="D372" i="115"/>
  <c r="F371" i="115"/>
  <c r="F373" i="115" s="1"/>
  <c r="E371" i="115"/>
  <c r="C371" i="115"/>
  <c r="B371" i="115"/>
  <c r="I370" i="115"/>
  <c r="H370" i="115"/>
  <c r="G370" i="115"/>
  <c r="J370" i="115" s="1"/>
  <c r="D370" i="115"/>
  <c r="I369" i="115"/>
  <c r="H369" i="115"/>
  <c r="H371" i="115" s="1"/>
  <c r="G369" i="115"/>
  <c r="D369" i="115"/>
  <c r="D371" i="115" s="1"/>
  <c r="I368" i="115"/>
  <c r="I371" i="115" s="1"/>
  <c r="H368" i="115"/>
  <c r="G368" i="115"/>
  <c r="G371" i="115" s="1"/>
  <c r="D368" i="115"/>
  <c r="F366" i="115"/>
  <c r="I366" i="115" s="1"/>
  <c r="D366" i="115"/>
  <c r="F365" i="115"/>
  <c r="E365" i="115"/>
  <c r="E366" i="115" s="1"/>
  <c r="H366" i="115" s="1"/>
  <c r="C365" i="115"/>
  <c r="B365" i="115"/>
  <c r="I364" i="115"/>
  <c r="H364" i="115"/>
  <c r="G364" i="115"/>
  <c r="D364" i="115"/>
  <c r="J364" i="115" s="1"/>
  <c r="I363" i="115"/>
  <c r="I365" i="115" s="1"/>
  <c r="H363" i="115"/>
  <c r="G363" i="115"/>
  <c r="G365" i="115" s="1"/>
  <c r="D363" i="115"/>
  <c r="I362" i="115"/>
  <c r="H362" i="115"/>
  <c r="H365" i="115" s="1"/>
  <c r="G362" i="115"/>
  <c r="D362" i="115"/>
  <c r="J362" i="115" s="1"/>
  <c r="I360" i="115"/>
  <c r="H360" i="115"/>
  <c r="G360" i="115"/>
  <c r="J360" i="115" s="1"/>
  <c r="D360" i="115"/>
  <c r="F359" i="115"/>
  <c r="E359" i="115"/>
  <c r="C359" i="115"/>
  <c r="B359" i="115"/>
  <c r="I358" i="115"/>
  <c r="H358" i="115"/>
  <c r="G358" i="115"/>
  <c r="J358" i="115" s="1"/>
  <c r="D358" i="115"/>
  <c r="I357" i="115"/>
  <c r="H357" i="115"/>
  <c r="H359" i="115" s="1"/>
  <c r="G357" i="115"/>
  <c r="D357" i="115"/>
  <c r="D359" i="115" s="1"/>
  <c r="I356" i="115"/>
  <c r="I359" i="115" s="1"/>
  <c r="H356" i="115"/>
  <c r="G356" i="115"/>
  <c r="G359" i="115" s="1"/>
  <c r="D356" i="115"/>
  <c r="F354" i="115"/>
  <c r="E354" i="115"/>
  <c r="C354" i="115"/>
  <c r="B354" i="115"/>
  <c r="I353" i="115"/>
  <c r="H353" i="115"/>
  <c r="G353" i="115"/>
  <c r="J353" i="115" s="1"/>
  <c r="D353" i="115"/>
  <c r="I352" i="115"/>
  <c r="H352" i="115"/>
  <c r="G352" i="115"/>
  <c r="D352" i="115"/>
  <c r="J352" i="115" s="1"/>
  <c r="I351" i="115"/>
  <c r="H351" i="115"/>
  <c r="G351" i="115"/>
  <c r="J351" i="115" s="1"/>
  <c r="D351" i="115"/>
  <c r="I350" i="115"/>
  <c r="I354" i="115" s="1"/>
  <c r="H350" i="115"/>
  <c r="H354" i="115" s="1"/>
  <c r="G350" i="115"/>
  <c r="G354" i="115" s="1"/>
  <c r="D350" i="115"/>
  <c r="D354" i="115" s="1"/>
  <c r="F348" i="115"/>
  <c r="E348" i="115"/>
  <c r="C348" i="115"/>
  <c r="B348" i="115"/>
  <c r="I347" i="115"/>
  <c r="H347" i="115"/>
  <c r="G347" i="115"/>
  <c r="D347" i="115"/>
  <c r="J347" i="115" s="1"/>
  <c r="I346" i="115"/>
  <c r="H346" i="115"/>
  <c r="G346" i="115"/>
  <c r="J346" i="115" s="1"/>
  <c r="D346" i="115"/>
  <c r="I345" i="115"/>
  <c r="H345" i="115"/>
  <c r="G345" i="115"/>
  <c r="D345" i="115"/>
  <c r="J345" i="115" s="1"/>
  <c r="I344" i="115"/>
  <c r="H344" i="115"/>
  <c r="G344" i="115"/>
  <c r="J344" i="115" s="1"/>
  <c r="D344" i="115"/>
  <c r="I343" i="115"/>
  <c r="H343" i="115"/>
  <c r="G343" i="115"/>
  <c r="D343" i="115"/>
  <c r="J343" i="115" s="1"/>
  <c r="I342" i="115"/>
  <c r="I348" i="115" s="1"/>
  <c r="H342" i="115"/>
  <c r="H348" i="115" s="1"/>
  <c r="G342" i="115"/>
  <c r="G348" i="115" s="1"/>
  <c r="D342" i="115"/>
  <c r="D348" i="115" s="1"/>
  <c r="I340" i="115"/>
  <c r="H340" i="115"/>
  <c r="G340" i="115"/>
  <c r="D340" i="115"/>
  <c r="J340" i="115" s="1"/>
  <c r="F334" i="115"/>
  <c r="E334" i="115"/>
  <c r="C334" i="115"/>
  <c r="B334" i="115"/>
  <c r="I333" i="115"/>
  <c r="H333" i="115"/>
  <c r="G333" i="115"/>
  <c r="D333" i="115"/>
  <c r="J333" i="115" s="1"/>
  <c r="I332" i="115"/>
  <c r="H332" i="115"/>
  <c r="G332" i="115"/>
  <c r="J332" i="115" s="1"/>
  <c r="D332" i="115"/>
  <c r="I331" i="115"/>
  <c r="H331" i="115"/>
  <c r="G331" i="115"/>
  <c r="D331" i="115"/>
  <c r="J331" i="115" s="1"/>
  <c r="I330" i="115"/>
  <c r="H330" i="115"/>
  <c r="G330" i="115"/>
  <c r="J330" i="115" s="1"/>
  <c r="D330" i="115"/>
  <c r="I329" i="115"/>
  <c r="H329" i="115"/>
  <c r="G329" i="115"/>
  <c r="D329" i="115"/>
  <c r="J329" i="115" s="1"/>
  <c r="I328" i="115"/>
  <c r="I334" i="115" s="1"/>
  <c r="H328" i="115"/>
  <c r="H334" i="115" s="1"/>
  <c r="G328" i="115"/>
  <c r="G334" i="115" s="1"/>
  <c r="D328" i="115"/>
  <c r="D334" i="115" s="1"/>
  <c r="H326" i="115"/>
  <c r="F326" i="115"/>
  <c r="I326" i="115" s="1"/>
  <c r="E326" i="115"/>
  <c r="D326" i="115"/>
  <c r="I325" i="115"/>
  <c r="H325" i="115"/>
  <c r="G325" i="115"/>
  <c r="J325" i="115" s="1"/>
  <c r="D325" i="115"/>
  <c r="G324" i="115"/>
  <c r="C324" i="115"/>
  <c r="I324" i="115" s="1"/>
  <c r="B324" i="115"/>
  <c r="H324" i="115" s="1"/>
  <c r="I323" i="115"/>
  <c r="H323" i="115"/>
  <c r="J323" i="115" s="1"/>
  <c r="G323" i="115"/>
  <c r="D323" i="115"/>
  <c r="I322" i="115"/>
  <c r="H322" i="115"/>
  <c r="J322" i="115" s="1"/>
  <c r="G322" i="115"/>
  <c r="G326" i="115" s="1"/>
  <c r="D322" i="115"/>
  <c r="I321" i="115"/>
  <c r="H321" i="115"/>
  <c r="J321" i="115" s="1"/>
  <c r="G321" i="115"/>
  <c r="D321" i="115"/>
  <c r="I319" i="115"/>
  <c r="H319" i="115"/>
  <c r="G319" i="115"/>
  <c r="D319" i="115"/>
  <c r="J319" i="115" s="1"/>
  <c r="I318" i="115"/>
  <c r="H318" i="115"/>
  <c r="G318" i="115"/>
  <c r="J318" i="115" s="1"/>
  <c r="D318" i="115"/>
  <c r="I317" i="115"/>
  <c r="H317" i="115"/>
  <c r="G317" i="115"/>
  <c r="D317" i="115"/>
  <c r="J317" i="115" s="1"/>
  <c r="I316" i="115"/>
  <c r="H316" i="115"/>
  <c r="G316" i="115"/>
  <c r="J316" i="115" s="1"/>
  <c r="D316" i="115"/>
  <c r="I315" i="115"/>
  <c r="H315" i="115"/>
  <c r="G315" i="115"/>
  <c r="D315" i="115"/>
  <c r="J315" i="115" s="1"/>
  <c r="I314" i="115"/>
  <c r="H314" i="115"/>
  <c r="G314" i="115"/>
  <c r="J314" i="115" s="1"/>
  <c r="D314" i="115"/>
  <c r="I313" i="115"/>
  <c r="H313" i="115"/>
  <c r="J313" i="115" s="1"/>
  <c r="G313" i="115"/>
  <c r="D313" i="115"/>
  <c r="I312" i="115"/>
  <c r="H312" i="115"/>
  <c r="G312" i="115"/>
  <c r="J312" i="115" s="1"/>
  <c r="D312" i="115"/>
  <c r="I311" i="115"/>
  <c r="H311" i="115"/>
  <c r="G311" i="115"/>
  <c r="D311" i="115"/>
  <c r="J311" i="115" s="1"/>
  <c r="I310" i="115"/>
  <c r="H310" i="115"/>
  <c r="G310" i="115"/>
  <c r="J310" i="115" s="1"/>
  <c r="D310" i="115"/>
  <c r="I309" i="115"/>
  <c r="H309" i="115"/>
  <c r="G309" i="115"/>
  <c r="D309" i="115"/>
  <c r="J309" i="115" s="1"/>
  <c r="I308" i="115"/>
  <c r="H308" i="115"/>
  <c r="G308" i="115"/>
  <c r="J308" i="115" s="1"/>
  <c r="D308" i="115"/>
  <c r="I307" i="115"/>
  <c r="H307" i="115"/>
  <c r="G307" i="115"/>
  <c r="D307" i="115"/>
  <c r="J307" i="115" s="1"/>
  <c r="I306" i="115"/>
  <c r="H306" i="115"/>
  <c r="G306" i="115"/>
  <c r="J306" i="115" s="1"/>
  <c r="D306" i="115"/>
  <c r="I305" i="115"/>
  <c r="H305" i="115"/>
  <c r="G305" i="115"/>
  <c r="D305" i="115"/>
  <c r="J305" i="115" s="1"/>
  <c r="I304" i="115"/>
  <c r="H304" i="115"/>
  <c r="G304" i="115"/>
  <c r="J304" i="115" s="1"/>
  <c r="D304" i="115"/>
  <c r="I303" i="115"/>
  <c r="H303" i="115"/>
  <c r="G303" i="115"/>
  <c r="D303" i="115"/>
  <c r="J303" i="115" s="1"/>
  <c r="I302" i="115"/>
  <c r="H302" i="115"/>
  <c r="G302" i="115"/>
  <c r="J302" i="115" s="1"/>
  <c r="D302" i="115"/>
  <c r="I301" i="115"/>
  <c r="H301" i="115"/>
  <c r="G301" i="115"/>
  <c r="D301" i="115"/>
  <c r="J301" i="115" s="1"/>
  <c r="I300" i="115"/>
  <c r="H300" i="115"/>
  <c r="G300" i="115"/>
  <c r="J300" i="115" s="1"/>
  <c r="D300" i="115"/>
  <c r="I293" i="115"/>
  <c r="H293" i="115"/>
  <c r="G293" i="115"/>
  <c r="D293" i="115"/>
  <c r="J293" i="115" s="1"/>
  <c r="I292" i="115"/>
  <c r="H292" i="115"/>
  <c r="G292" i="115"/>
  <c r="J292" i="115" s="1"/>
  <c r="D292" i="115"/>
  <c r="I291" i="115"/>
  <c r="H291" i="115"/>
  <c r="G291" i="115"/>
  <c r="D291" i="115"/>
  <c r="J291" i="115" s="1"/>
  <c r="I290" i="115"/>
  <c r="H290" i="115"/>
  <c r="G290" i="115"/>
  <c r="J290" i="115" s="1"/>
  <c r="D290" i="115"/>
  <c r="I289" i="115"/>
  <c r="H289" i="115"/>
  <c r="G289" i="115"/>
  <c r="D289" i="115"/>
  <c r="J289" i="115" s="1"/>
  <c r="I288" i="115"/>
  <c r="H288" i="115"/>
  <c r="G288" i="115"/>
  <c r="J288" i="115" s="1"/>
  <c r="D288" i="115"/>
  <c r="I287" i="115"/>
  <c r="H287" i="115"/>
  <c r="G287" i="115"/>
  <c r="D287" i="115"/>
  <c r="J287" i="115" s="1"/>
  <c r="F286" i="115"/>
  <c r="E286" i="115"/>
  <c r="G285" i="115"/>
  <c r="C285" i="115"/>
  <c r="I285" i="115" s="1"/>
  <c r="B285" i="115"/>
  <c r="H285" i="115" s="1"/>
  <c r="G284" i="115"/>
  <c r="C284" i="115"/>
  <c r="I284" i="115" s="1"/>
  <c r="B284" i="115"/>
  <c r="H284" i="115" s="1"/>
  <c r="G283" i="115"/>
  <c r="C283" i="115"/>
  <c r="I283" i="115" s="1"/>
  <c r="B283" i="115"/>
  <c r="H283" i="115" s="1"/>
  <c r="G282" i="115"/>
  <c r="G286" i="115" s="1"/>
  <c r="C282" i="115"/>
  <c r="C286" i="115" s="1"/>
  <c r="B282" i="115"/>
  <c r="B286" i="115" s="1"/>
  <c r="G280" i="115"/>
  <c r="C280" i="115"/>
  <c r="I280" i="115" s="1"/>
  <c r="B280" i="115"/>
  <c r="H280" i="115" s="1"/>
  <c r="I279" i="115"/>
  <c r="H279" i="115"/>
  <c r="G279" i="115"/>
  <c r="J279" i="115" s="1"/>
  <c r="D279" i="115"/>
  <c r="I278" i="115"/>
  <c r="H278" i="115"/>
  <c r="G278" i="115"/>
  <c r="D278" i="115"/>
  <c r="J278" i="115" s="1"/>
  <c r="I277" i="115"/>
  <c r="H277" i="115"/>
  <c r="G277" i="115"/>
  <c r="J277" i="115" s="1"/>
  <c r="D277" i="115"/>
  <c r="F275" i="115"/>
  <c r="E275" i="115"/>
  <c r="C275" i="115"/>
  <c r="B275" i="115"/>
  <c r="I274" i="115"/>
  <c r="H274" i="115"/>
  <c r="G274" i="115"/>
  <c r="J274" i="115" s="1"/>
  <c r="D274" i="115"/>
  <c r="I273" i="115"/>
  <c r="H273" i="115"/>
  <c r="G273" i="115"/>
  <c r="J273" i="115" s="1"/>
  <c r="D273" i="115"/>
  <c r="I272" i="115"/>
  <c r="H272" i="115"/>
  <c r="G272" i="115"/>
  <c r="J272" i="115" s="1"/>
  <c r="D272" i="115"/>
  <c r="I271" i="115"/>
  <c r="I275" i="115" s="1"/>
  <c r="H271" i="115"/>
  <c r="H275" i="115" s="1"/>
  <c r="G271" i="115"/>
  <c r="J271" i="115" s="1"/>
  <c r="J275" i="115" s="1"/>
  <c r="D271" i="115"/>
  <c r="D275" i="115" s="1"/>
  <c r="G269" i="115"/>
  <c r="C269" i="115"/>
  <c r="I269" i="115" s="1"/>
  <c r="B269" i="115"/>
  <c r="H269" i="115" s="1"/>
  <c r="I268" i="115"/>
  <c r="H268" i="115"/>
  <c r="G268" i="115"/>
  <c r="J268" i="115" s="1"/>
  <c r="D268" i="115"/>
  <c r="I267" i="115"/>
  <c r="H267" i="115"/>
  <c r="G267" i="115"/>
  <c r="J267" i="115" s="1"/>
  <c r="D267" i="115"/>
  <c r="I266" i="115"/>
  <c r="H266" i="115"/>
  <c r="G266" i="115"/>
  <c r="J266" i="115" s="1"/>
  <c r="D266" i="115"/>
  <c r="F258" i="115"/>
  <c r="E258" i="115"/>
  <c r="C258" i="115"/>
  <c r="B258" i="115"/>
  <c r="I257" i="115"/>
  <c r="H257" i="115"/>
  <c r="G257" i="115"/>
  <c r="J257" i="115" s="1"/>
  <c r="D257" i="115"/>
  <c r="I256" i="115"/>
  <c r="H256" i="115"/>
  <c r="G256" i="115"/>
  <c r="D256" i="115"/>
  <c r="J256" i="115" s="1"/>
  <c r="I255" i="115"/>
  <c r="H255" i="115"/>
  <c r="G255" i="115"/>
  <c r="J255" i="115" s="1"/>
  <c r="D255" i="115"/>
  <c r="I254" i="115"/>
  <c r="I258" i="115" s="1"/>
  <c r="H254" i="115"/>
  <c r="H258" i="115" s="1"/>
  <c r="G254" i="115"/>
  <c r="G258" i="115" s="1"/>
  <c r="D254" i="115"/>
  <c r="D258" i="115" s="1"/>
  <c r="F252" i="115"/>
  <c r="E252" i="115"/>
  <c r="C252" i="115"/>
  <c r="B252" i="115"/>
  <c r="I251" i="115"/>
  <c r="H251" i="115"/>
  <c r="G251" i="115"/>
  <c r="D251" i="115"/>
  <c r="J251" i="115" s="1"/>
  <c r="I250" i="115"/>
  <c r="H250" i="115"/>
  <c r="G250" i="115"/>
  <c r="J250" i="115" s="1"/>
  <c r="D250" i="115"/>
  <c r="I249" i="115"/>
  <c r="H249" i="115"/>
  <c r="G249" i="115"/>
  <c r="D249" i="115"/>
  <c r="J249" i="115" s="1"/>
  <c r="I248" i="115"/>
  <c r="I252" i="115" s="1"/>
  <c r="H248" i="115"/>
  <c r="H252" i="115" s="1"/>
  <c r="G248" i="115"/>
  <c r="J248" i="115" s="1"/>
  <c r="J252" i="115" s="1"/>
  <c r="D248" i="115"/>
  <c r="D252" i="115" s="1"/>
  <c r="F246" i="115"/>
  <c r="E246" i="115"/>
  <c r="C246" i="115"/>
  <c r="B246" i="115"/>
  <c r="I245" i="115"/>
  <c r="H245" i="115"/>
  <c r="G245" i="115"/>
  <c r="J245" i="115" s="1"/>
  <c r="D245" i="115"/>
  <c r="I244" i="115"/>
  <c r="H244" i="115"/>
  <c r="G244" i="115"/>
  <c r="D244" i="115"/>
  <c r="J244" i="115" s="1"/>
  <c r="I243" i="115"/>
  <c r="I246" i="115" s="1"/>
  <c r="H243" i="115"/>
  <c r="H246" i="115" s="1"/>
  <c r="G243" i="115"/>
  <c r="G246" i="115" s="1"/>
  <c r="D243" i="115"/>
  <c r="D246" i="115" s="1"/>
  <c r="F241" i="115"/>
  <c r="E241" i="115"/>
  <c r="C241" i="115"/>
  <c r="B241" i="115"/>
  <c r="I240" i="115"/>
  <c r="H240" i="115"/>
  <c r="G240" i="115"/>
  <c r="J240" i="115" s="1"/>
  <c r="D240" i="115"/>
  <c r="I239" i="115"/>
  <c r="I241" i="115" s="1"/>
  <c r="H239" i="115"/>
  <c r="H241" i="115" s="1"/>
  <c r="G239" i="115"/>
  <c r="G241" i="115" s="1"/>
  <c r="D239" i="115"/>
  <c r="D241" i="115" s="1"/>
  <c r="G237" i="115"/>
  <c r="C237" i="115"/>
  <c r="I237" i="115" s="1"/>
  <c r="B237" i="115"/>
  <c r="H237" i="115" s="1"/>
  <c r="I236" i="115"/>
  <c r="H236" i="115"/>
  <c r="G236" i="115"/>
  <c r="D236" i="115"/>
  <c r="J236" i="115" s="1"/>
  <c r="I235" i="115"/>
  <c r="H235" i="115"/>
  <c r="G235" i="115"/>
  <c r="J235" i="115" s="1"/>
  <c r="D235" i="115"/>
  <c r="I234" i="115"/>
  <c r="H234" i="115"/>
  <c r="G234" i="115"/>
  <c r="D234" i="115"/>
  <c r="J234" i="115" s="1"/>
  <c r="I233" i="115"/>
  <c r="H233" i="115"/>
  <c r="G233" i="115"/>
  <c r="J233" i="115" s="1"/>
  <c r="D233" i="115"/>
  <c r="I225" i="115"/>
  <c r="H225" i="115"/>
  <c r="G225" i="115"/>
  <c r="D225" i="115"/>
  <c r="J225" i="115" s="1"/>
  <c r="F224" i="115"/>
  <c r="E224" i="115"/>
  <c r="C224" i="115"/>
  <c r="B224" i="115"/>
  <c r="I223" i="115"/>
  <c r="H223" i="115"/>
  <c r="G223" i="115"/>
  <c r="D223" i="115"/>
  <c r="J223" i="115" s="1"/>
  <c r="I222" i="115"/>
  <c r="H222" i="115"/>
  <c r="G222" i="115"/>
  <c r="D222" i="115"/>
  <c r="J222" i="115" s="1"/>
  <c r="I221" i="115"/>
  <c r="H221" i="115"/>
  <c r="G221" i="115"/>
  <c r="D221" i="115"/>
  <c r="J221" i="115" s="1"/>
  <c r="I220" i="115"/>
  <c r="H220" i="115"/>
  <c r="G220" i="115"/>
  <c r="D220" i="115"/>
  <c r="J220" i="115" s="1"/>
  <c r="I219" i="115"/>
  <c r="H219" i="115"/>
  <c r="G219" i="115"/>
  <c r="D219" i="115"/>
  <c r="J219" i="115" s="1"/>
  <c r="I218" i="115"/>
  <c r="I224" i="115" s="1"/>
  <c r="H218" i="115"/>
  <c r="H224" i="115" s="1"/>
  <c r="G218" i="115"/>
  <c r="G224" i="115" s="1"/>
  <c r="D218" i="115"/>
  <c r="D224" i="115" s="1"/>
  <c r="I216" i="115"/>
  <c r="H216" i="115"/>
  <c r="G216" i="115"/>
  <c r="D216" i="115"/>
  <c r="J216" i="115" s="1"/>
  <c r="I215" i="115"/>
  <c r="H215" i="115"/>
  <c r="G215" i="115"/>
  <c r="D215" i="115"/>
  <c r="J215" i="115" s="1"/>
  <c r="I214" i="115"/>
  <c r="H214" i="115"/>
  <c r="G214" i="115"/>
  <c r="D214" i="115"/>
  <c r="J214" i="115" s="1"/>
  <c r="F213" i="115"/>
  <c r="E213" i="115"/>
  <c r="C213" i="115"/>
  <c r="B213" i="115"/>
  <c r="I212" i="115"/>
  <c r="H212" i="115"/>
  <c r="G212" i="115"/>
  <c r="D212" i="115"/>
  <c r="J212" i="115" s="1"/>
  <c r="I211" i="115"/>
  <c r="H211" i="115"/>
  <c r="G211" i="115"/>
  <c r="D211" i="115"/>
  <c r="J211" i="115" s="1"/>
  <c r="I210" i="115"/>
  <c r="H210" i="115"/>
  <c r="G210" i="115"/>
  <c r="D210" i="115"/>
  <c r="J210" i="115" s="1"/>
  <c r="I209" i="115"/>
  <c r="H209" i="115"/>
  <c r="G209" i="115"/>
  <c r="D209" i="115"/>
  <c r="J209" i="115" s="1"/>
  <c r="I208" i="115"/>
  <c r="H208" i="115"/>
  <c r="G208" i="115"/>
  <c r="D208" i="115"/>
  <c r="J208" i="115" s="1"/>
  <c r="I207" i="115"/>
  <c r="I213" i="115" s="1"/>
  <c r="H207" i="115"/>
  <c r="H213" i="115" s="1"/>
  <c r="G207" i="115"/>
  <c r="G213" i="115" s="1"/>
  <c r="D207" i="115"/>
  <c r="D213" i="115" s="1"/>
  <c r="I205" i="115"/>
  <c r="H205" i="115"/>
  <c r="G205" i="115"/>
  <c r="D205" i="115"/>
  <c r="J205" i="115" s="1"/>
  <c r="I204" i="115"/>
  <c r="H204" i="115"/>
  <c r="G204" i="115"/>
  <c r="D204" i="115"/>
  <c r="J204" i="115" s="1"/>
  <c r="I203" i="115"/>
  <c r="H203" i="115"/>
  <c r="G203" i="115"/>
  <c r="D203" i="115"/>
  <c r="J203" i="115" s="1"/>
  <c r="I202" i="115"/>
  <c r="H202" i="115"/>
  <c r="G202" i="115"/>
  <c r="D202" i="115"/>
  <c r="J202" i="115" s="1"/>
  <c r="I201" i="115"/>
  <c r="H201" i="115"/>
  <c r="G201" i="115"/>
  <c r="D201" i="115"/>
  <c r="J201" i="115" s="1"/>
  <c r="I200" i="115"/>
  <c r="H200" i="115"/>
  <c r="G200" i="115"/>
  <c r="D200" i="115"/>
  <c r="J200" i="115" s="1"/>
  <c r="I199" i="115"/>
  <c r="H199" i="115"/>
  <c r="G199" i="115"/>
  <c r="D199" i="115"/>
  <c r="J199" i="115" s="1"/>
  <c r="I198" i="115"/>
  <c r="H198" i="115"/>
  <c r="G198" i="115"/>
  <c r="D198" i="115"/>
  <c r="J198" i="115" s="1"/>
  <c r="I197" i="115"/>
  <c r="H197" i="115"/>
  <c r="G197" i="115"/>
  <c r="D197" i="115"/>
  <c r="J197" i="115" s="1"/>
  <c r="I196" i="115"/>
  <c r="H196" i="115"/>
  <c r="G196" i="115"/>
  <c r="D196" i="115"/>
  <c r="J196" i="115" s="1"/>
  <c r="I195" i="115"/>
  <c r="H195" i="115"/>
  <c r="G195" i="115"/>
  <c r="D195" i="115"/>
  <c r="J195" i="115" s="1"/>
  <c r="I187" i="115"/>
  <c r="H187" i="115"/>
  <c r="G187" i="115"/>
  <c r="D187" i="115"/>
  <c r="F186" i="115"/>
  <c r="E186" i="115"/>
  <c r="E188" i="115" s="1"/>
  <c r="C186" i="115"/>
  <c r="B186" i="115"/>
  <c r="I185" i="115"/>
  <c r="H185" i="115"/>
  <c r="G185" i="115"/>
  <c r="D185" i="115"/>
  <c r="J185" i="115" s="1"/>
  <c r="I184" i="115"/>
  <c r="H184" i="115"/>
  <c r="G184" i="115"/>
  <c r="J184" i="115" s="1"/>
  <c r="D184" i="115"/>
  <c r="I183" i="115"/>
  <c r="I186" i="115" s="1"/>
  <c r="H183" i="115"/>
  <c r="H186" i="115" s="1"/>
  <c r="G183" i="115"/>
  <c r="G186" i="115" s="1"/>
  <c r="D183" i="115"/>
  <c r="D186" i="115" s="1"/>
  <c r="D181" i="115"/>
  <c r="F180" i="115"/>
  <c r="F181" i="115" s="1"/>
  <c r="I181" i="115" s="1"/>
  <c r="E180" i="115"/>
  <c r="E181" i="115" s="1"/>
  <c r="H181" i="115" s="1"/>
  <c r="C180" i="115"/>
  <c r="B180" i="115"/>
  <c r="I179" i="115"/>
  <c r="H179" i="115"/>
  <c r="G179" i="115"/>
  <c r="J179" i="115" s="1"/>
  <c r="D179" i="115"/>
  <c r="I178" i="115"/>
  <c r="H178" i="115"/>
  <c r="G178" i="115"/>
  <c r="D178" i="115"/>
  <c r="J178" i="115" s="1"/>
  <c r="I177" i="115"/>
  <c r="I180" i="115" s="1"/>
  <c r="H177" i="115"/>
  <c r="H180" i="115" s="1"/>
  <c r="G177" i="115"/>
  <c r="G180" i="115" s="1"/>
  <c r="D177" i="115"/>
  <c r="D180" i="115" s="1"/>
  <c r="I175" i="115"/>
  <c r="H175" i="115"/>
  <c r="G175" i="115"/>
  <c r="D175" i="115"/>
  <c r="J175" i="115" s="1"/>
  <c r="F174" i="115"/>
  <c r="E174" i="115"/>
  <c r="C174" i="115"/>
  <c r="B174" i="115"/>
  <c r="I173" i="115"/>
  <c r="H173" i="115"/>
  <c r="G173" i="115"/>
  <c r="D173" i="115"/>
  <c r="J173" i="115" s="1"/>
  <c r="I172" i="115"/>
  <c r="H172" i="115"/>
  <c r="G172" i="115"/>
  <c r="J172" i="115" s="1"/>
  <c r="D172" i="115"/>
  <c r="I171" i="115"/>
  <c r="I174" i="115" s="1"/>
  <c r="H171" i="115"/>
  <c r="H174" i="115" s="1"/>
  <c r="G171" i="115"/>
  <c r="G174" i="115" s="1"/>
  <c r="D171" i="115"/>
  <c r="D174" i="115" s="1"/>
  <c r="F169" i="115"/>
  <c r="E169" i="115"/>
  <c r="C169" i="115"/>
  <c r="B169" i="115"/>
  <c r="I168" i="115"/>
  <c r="H168" i="115"/>
  <c r="G168" i="115"/>
  <c r="D168" i="115"/>
  <c r="J168" i="115" s="1"/>
  <c r="I167" i="115"/>
  <c r="H167" i="115"/>
  <c r="G167" i="115"/>
  <c r="J167" i="115" s="1"/>
  <c r="D167" i="115"/>
  <c r="I166" i="115"/>
  <c r="H166" i="115"/>
  <c r="G166" i="115"/>
  <c r="D166" i="115"/>
  <c r="J166" i="115" s="1"/>
  <c r="I165" i="115"/>
  <c r="I169" i="115" s="1"/>
  <c r="H165" i="115"/>
  <c r="H169" i="115" s="1"/>
  <c r="G165" i="115"/>
  <c r="J165" i="115" s="1"/>
  <c r="J169" i="115" s="1"/>
  <c r="D165" i="115"/>
  <c r="D169" i="115" s="1"/>
  <c r="F163" i="115"/>
  <c r="E163" i="115"/>
  <c r="C163" i="115"/>
  <c r="B163" i="115"/>
  <c r="I162" i="115"/>
  <c r="H162" i="115"/>
  <c r="G162" i="115"/>
  <c r="J162" i="115" s="1"/>
  <c r="D162" i="115"/>
  <c r="I161" i="115"/>
  <c r="H161" i="115"/>
  <c r="G161" i="115"/>
  <c r="D161" i="115"/>
  <c r="J161" i="115" s="1"/>
  <c r="I160" i="115"/>
  <c r="H160" i="115"/>
  <c r="G160" i="115"/>
  <c r="J160" i="115" s="1"/>
  <c r="D160" i="115"/>
  <c r="I159" i="115"/>
  <c r="H159" i="115"/>
  <c r="G159" i="115"/>
  <c r="D159" i="115"/>
  <c r="J159" i="115" s="1"/>
  <c r="I158" i="115"/>
  <c r="H158" i="115"/>
  <c r="G158" i="115"/>
  <c r="J158" i="115" s="1"/>
  <c r="D158" i="115"/>
  <c r="I157" i="115"/>
  <c r="I163" i="115" s="1"/>
  <c r="H157" i="115"/>
  <c r="H163" i="115" s="1"/>
  <c r="G157" i="115"/>
  <c r="G163" i="115" s="1"/>
  <c r="D157" i="115"/>
  <c r="D163" i="115" s="1"/>
  <c r="I155" i="115"/>
  <c r="H155" i="115"/>
  <c r="G155" i="115"/>
  <c r="J155" i="115" s="1"/>
  <c r="D155" i="115"/>
  <c r="F149" i="115"/>
  <c r="E149" i="115"/>
  <c r="C149" i="115"/>
  <c r="B149" i="115"/>
  <c r="I148" i="115"/>
  <c r="H148" i="115"/>
  <c r="G148" i="115"/>
  <c r="J148" i="115" s="1"/>
  <c r="D148" i="115"/>
  <c r="I147" i="115"/>
  <c r="H147" i="115"/>
  <c r="G147" i="115"/>
  <c r="D147" i="115"/>
  <c r="J147" i="115" s="1"/>
  <c r="I146" i="115"/>
  <c r="H146" i="115"/>
  <c r="G146" i="115"/>
  <c r="J146" i="115" s="1"/>
  <c r="D146" i="115"/>
  <c r="I145" i="115"/>
  <c r="H145" i="115"/>
  <c r="G145" i="115"/>
  <c r="D145" i="115"/>
  <c r="J145" i="115" s="1"/>
  <c r="I144" i="115"/>
  <c r="H144" i="115"/>
  <c r="G144" i="115"/>
  <c r="J144" i="115" s="1"/>
  <c r="D144" i="115"/>
  <c r="I143" i="115"/>
  <c r="I149" i="115" s="1"/>
  <c r="H143" i="115"/>
  <c r="H149" i="115" s="1"/>
  <c r="G143" i="115"/>
  <c r="G149" i="115" s="1"/>
  <c r="D143" i="115"/>
  <c r="D149" i="115" s="1"/>
  <c r="I141" i="115"/>
  <c r="F141" i="115"/>
  <c r="E141" i="115"/>
  <c r="H141" i="115" s="1"/>
  <c r="D141" i="115"/>
  <c r="I140" i="115"/>
  <c r="H140" i="115"/>
  <c r="G140" i="115"/>
  <c r="D140" i="115"/>
  <c r="J140" i="115" s="1"/>
  <c r="G139" i="115"/>
  <c r="C139" i="115"/>
  <c r="I139" i="115" s="1"/>
  <c r="B139" i="115"/>
  <c r="H139" i="115" s="1"/>
  <c r="I138" i="115"/>
  <c r="H138" i="115"/>
  <c r="J138" i="115" s="1"/>
  <c r="G138" i="115"/>
  <c r="D138" i="115"/>
  <c r="I137" i="115"/>
  <c r="H137" i="115"/>
  <c r="J137" i="115" s="1"/>
  <c r="G137" i="115"/>
  <c r="G141" i="115" s="1"/>
  <c r="D137" i="115"/>
  <c r="I136" i="115"/>
  <c r="H136" i="115"/>
  <c r="J136" i="115" s="1"/>
  <c r="G136" i="115"/>
  <c r="D136" i="115"/>
  <c r="I134" i="115"/>
  <c r="H134" i="115"/>
  <c r="G134" i="115"/>
  <c r="J134" i="115" s="1"/>
  <c r="D134" i="115"/>
  <c r="I133" i="115"/>
  <c r="H133" i="115"/>
  <c r="G133" i="115"/>
  <c r="D133" i="115"/>
  <c r="J133" i="115" s="1"/>
  <c r="I132" i="115"/>
  <c r="H132" i="115"/>
  <c r="G132" i="115"/>
  <c r="J132" i="115" s="1"/>
  <c r="D132" i="115"/>
  <c r="I131" i="115"/>
  <c r="H131" i="115"/>
  <c r="G131" i="115"/>
  <c r="D131" i="115"/>
  <c r="J131" i="115" s="1"/>
  <c r="I130" i="115"/>
  <c r="H130" i="115"/>
  <c r="G130" i="115"/>
  <c r="J130" i="115" s="1"/>
  <c r="D130" i="115"/>
  <c r="I129" i="115"/>
  <c r="H129" i="115"/>
  <c r="G129" i="115"/>
  <c r="D129" i="115"/>
  <c r="J129" i="115" s="1"/>
  <c r="I128" i="115"/>
  <c r="H128" i="115"/>
  <c r="J128" i="115" s="1"/>
  <c r="G128" i="115"/>
  <c r="D128" i="115"/>
  <c r="I127" i="115"/>
  <c r="H127" i="115"/>
  <c r="G127" i="115"/>
  <c r="D127" i="115"/>
  <c r="J127" i="115" s="1"/>
  <c r="I126" i="115"/>
  <c r="H126" i="115"/>
  <c r="G126" i="115"/>
  <c r="J126" i="115" s="1"/>
  <c r="D126" i="115"/>
  <c r="I125" i="115"/>
  <c r="H125" i="115"/>
  <c r="G125" i="115"/>
  <c r="D125" i="115"/>
  <c r="J125" i="115" s="1"/>
  <c r="I124" i="115"/>
  <c r="H124" i="115"/>
  <c r="G124" i="115"/>
  <c r="J124" i="115" s="1"/>
  <c r="D124" i="115"/>
  <c r="I123" i="115"/>
  <c r="H123" i="115"/>
  <c r="G123" i="115"/>
  <c r="D123" i="115"/>
  <c r="J123" i="115" s="1"/>
  <c r="I122" i="115"/>
  <c r="H122" i="115"/>
  <c r="G122" i="115"/>
  <c r="J122" i="115" s="1"/>
  <c r="D122" i="115"/>
  <c r="I121" i="115"/>
  <c r="H121" i="115"/>
  <c r="G121" i="115"/>
  <c r="D121" i="115"/>
  <c r="J121" i="115" s="1"/>
  <c r="I120" i="115"/>
  <c r="H120" i="115"/>
  <c r="G120" i="115"/>
  <c r="J120" i="115" s="1"/>
  <c r="D120" i="115"/>
  <c r="I119" i="115"/>
  <c r="H119" i="115"/>
  <c r="G119" i="115"/>
  <c r="D119" i="115"/>
  <c r="J119" i="115" s="1"/>
  <c r="I118" i="115"/>
  <c r="H118" i="115"/>
  <c r="G118" i="115"/>
  <c r="J118" i="115" s="1"/>
  <c r="D118" i="115"/>
  <c r="I117" i="115"/>
  <c r="H117" i="115"/>
  <c r="G117" i="115"/>
  <c r="D117" i="115"/>
  <c r="J117" i="115" s="1"/>
  <c r="I116" i="115"/>
  <c r="H116" i="115"/>
  <c r="G116" i="115"/>
  <c r="J116" i="115" s="1"/>
  <c r="D116" i="115"/>
  <c r="I115" i="115"/>
  <c r="H115" i="115"/>
  <c r="G115" i="115"/>
  <c r="D115" i="115"/>
  <c r="J115" i="115" s="1"/>
  <c r="I109" i="115"/>
  <c r="H109" i="115"/>
  <c r="G109" i="115"/>
  <c r="J109" i="115" s="1"/>
  <c r="D109" i="115"/>
  <c r="I108" i="115"/>
  <c r="H108" i="115"/>
  <c r="G108" i="115"/>
  <c r="D108" i="115"/>
  <c r="J108" i="115" s="1"/>
  <c r="I107" i="115"/>
  <c r="H107" i="115"/>
  <c r="G107" i="115"/>
  <c r="J107" i="115" s="1"/>
  <c r="D107" i="115"/>
  <c r="I106" i="115"/>
  <c r="H106" i="115"/>
  <c r="G106" i="115"/>
  <c r="D106" i="115"/>
  <c r="J106" i="115" s="1"/>
  <c r="I105" i="115"/>
  <c r="H105" i="115"/>
  <c r="G105" i="115"/>
  <c r="J105" i="115" s="1"/>
  <c r="D105" i="115"/>
  <c r="I104" i="115"/>
  <c r="H104" i="115"/>
  <c r="G104" i="115"/>
  <c r="D104" i="115"/>
  <c r="J104" i="115" s="1"/>
  <c r="I103" i="115"/>
  <c r="H103" i="115"/>
  <c r="G103" i="115"/>
  <c r="J103" i="115" s="1"/>
  <c r="D103" i="115"/>
  <c r="F102" i="115"/>
  <c r="E102" i="115"/>
  <c r="G101" i="115"/>
  <c r="C101" i="115"/>
  <c r="I101" i="115" s="1"/>
  <c r="B101" i="115"/>
  <c r="H101" i="115" s="1"/>
  <c r="G100" i="115"/>
  <c r="C100" i="115"/>
  <c r="I100" i="115" s="1"/>
  <c r="B100" i="115"/>
  <c r="H100" i="115" s="1"/>
  <c r="G99" i="115"/>
  <c r="C99" i="115"/>
  <c r="I99" i="115" s="1"/>
  <c r="B99" i="115"/>
  <c r="H99" i="115" s="1"/>
  <c r="G98" i="115"/>
  <c r="G102" i="115" s="1"/>
  <c r="C98" i="115"/>
  <c r="C102" i="115" s="1"/>
  <c r="B98" i="115"/>
  <c r="B102" i="115" s="1"/>
  <c r="G96" i="115"/>
  <c r="C96" i="115"/>
  <c r="I96" i="115" s="1"/>
  <c r="B96" i="115"/>
  <c r="H96" i="115" s="1"/>
  <c r="I95" i="115"/>
  <c r="H95" i="115"/>
  <c r="G95" i="115"/>
  <c r="J95" i="115" s="1"/>
  <c r="D95" i="115"/>
  <c r="I94" i="115"/>
  <c r="H94" i="115"/>
  <c r="G94" i="115"/>
  <c r="J94" i="115" s="1"/>
  <c r="D94" i="115"/>
  <c r="I93" i="115"/>
  <c r="H93" i="115"/>
  <c r="G93" i="115"/>
  <c r="J93" i="115" s="1"/>
  <c r="D93" i="115"/>
  <c r="F91" i="115"/>
  <c r="E91" i="115"/>
  <c r="C91" i="115"/>
  <c r="B91" i="115"/>
  <c r="I90" i="115"/>
  <c r="H90" i="115"/>
  <c r="G90" i="115"/>
  <c r="J90" i="115" s="1"/>
  <c r="D90" i="115"/>
  <c r="I89" i="115"/>
  <c r="H89" i="115"/>
  <c r="G89" i="115"/>
  <c r="J89" i="115" s="1"/>
  <c r="D89" i="115"/>
  <c r="I88" i="115"/>
  <c r="H88" i="115"/>
  <c r="G88" i="115"/>
  <c r="J88" i="115" s="1"/>
  <c r="D88" i="115"/>
  <c r="I87" i="115"/>
  <c r="I91" i="115" s="1"/>
  <c r="H87" i="115"/>
  <c r="H91" i="115" s="1"/>
  <c r="G87" i="115"/>
  <c r="J87" i="115" s="1"/>
  <c r="J91" i="115" s="1"/>
  <c r="D87" i="115"/>
  <c r="D91" i="115" s="1"/>
  <c r="G85" i="115"/>
  <c r="C85" i="115"/>
  <c r="I85" i="115" s="1"/>
  <c r="B85" i="115"/>
  <c r="H85" i="115" s="1"/>
  <c r="I84" i="115"/>
  <c r="H84" i="115"/>
  <c r="G84" i="115"/>
  <c r="J84" i="115" s="1"/>
  <c r="D84" i="115"/>
  <c r="I83" i="115"/>
  <c r="H83" i="115"/>
  <c r="G83" i="115"/>
  <c r="D83" i="115"/>
  <c r="J83" i="115" s="1"/>
  <c r="I82" i="115"/>
  <c r="H82" i="115"/>
  <c r="G82" i="115"/>
  <c r="J82" i="115" s="1"/>
  <c r="D82" i="115"/>
  <c r="F72" i="115"/>
  <c r="E72" i="115"/>
  <c r="C72" i="115"/>
  <c r="B72" i="115"/>
  <c r="I71" i="115"/>
  <c r="H71" i="115"/>
  <c r="G71" i="115"/>
  <c r="J71" i="115" s="1"/>
  <c r="D71" i="115"/>
  <c r="I70" i="115"/>
  <c r="H70" i="115"/>
  <c r="G70" i="115"/>
  <c r="D70" i="115"/>
  <c r="J70" i="115" s="1"/>
  <c r="I69" i="115"/>
  <c r="H69" i="115"/>
  <c r="G69" i="115"/>
  <c r="J69" i="115" s="1"/>
  <c r="D69" i="115"/>
  <c r="I68" i="115"/>
  <c r="I72" i="115" s="1"/>
  <c r="H68" i="115"/>
  <c r="H72" i="115" s="1"/>
  <c r="G68" i="115"/>
  <c r="G72" i="115" s="1"/>
  <c r="D68" i="115"/>
  <c r="D72" i="115" s="1"/>
  <c r="F66" i="115"/>
  <c r="E66" i="115"/>
  <c r="C66" i="115"/>
  <c r="B66" i="115"/>
  <c r="I65" i="115"/>
  <c r="H65" i="115"/>
  <c r="G65" i="115"/>
  <c r="D65" i="115"/>
  <c r="J65" i="115" s="1"/>
  <c r="I64" i="115"/>
  <c r="H64" i="115"/>
  <c r="G64" i="115"/>
  <c r="J64" i="115" s="1"/>
  <c r="D64" i="115"/>
  <c r="I63" i="115"/>
  <c r="H63" i="115"/>
  <c r="G63" i="115"/>
  <c r="D63" i="115"/>
  <c r="J63" i="115" s="1"/>
  <c r="I62" i="115"/>
  <c r="I66" i="115" s="1"/>
  <c r="H62" i="115"/>
  <c r="H66" i="115" s="1"/>
  <c r="G62" i="115"/>
  <c r="J62" i="115" s="1"/>
  <c r="D62" i="115"/>
  <c r="D66" i="115" s="1"/>
  <c r="F60" i="115"/>
  <c r="E60" i="115"/>
  <c r="C60" i="115"/>
  <c r="B60" i="115"/>
  <c r="I59" i="115"/>
  <c r="H59" i="115"/>
  <c r="G59" i="115"/>
  <c r="J59" i="115" s="1"/>
  <c r="D59" i="115"/>
  <c r="I58" i="115"/>
  <c r="H58" i="115"/>
  <c r="G58" i="115"/>
  <c r="D58" i="115"/>
  <c r="J58" i="115" s="1"/>
  <c r="I57" i="115"/>
  <c r="I60" i="115" s="1"/>
  <c r="H57" i="115"/>
  <c r="H60" i="115" s="1"/>
  <c r="G57" i="115"/>
  <c r="G60" i="115" s="1"/>
  <c r="D57" i="115"/>
  <c r="D60" i="115" s="1"/>
  <c r="F55" i="115"/>
  <c r="E55" i="115"/>
  <c r="C55" i="115"/>
  <c r="B55" i="115"/>
  <c r="I54" i="115"/>
  <c r="H54" i="115"/>
  <c r="G54" i="115"/>
  <c r="J54" i="115" s="1"/>
  <c r="D54" i="115"/>
  <c r="I53" i="115"/>
  <c r="I55" i="115" s="1"/>
  <c r="H53" i="115"/>
  <c r="H55" i="115" s="1"/>
  <c r="G53" i="115"/>
  <c r="G55" i="115" s="1"/>
  <c r="D53" i="115"/>
  <c r="D55" i="115" s="1"/>
  <c r="G51" i="115"/>
  <c r="C51" i="115"/>
  <c r="I51" i="115" s="1"/>
  <c r="B51" i="115"/>
  <c r="H51" i="115" s="1"/>
  <c r="I50" i="115"/>
  <c r="H50" i="115"/>
  <c r="G50" i="115"/>
  <c r="D50" i="115"/>
  <c r="J50" i="115" s="1"/>
  <c r="I49" i="115"/>
  <c r="H49" i="115"/>
  <c r="G49" i="115"/>
  <c r="J49" i="115" s="1"/>
  <c r="D49" i="115"/>
  <c r="I48" i="115"/>
  <c r="H48" i="115"/>
  <c r="G48" i="115"/>
  <c r="D48" i="115"/>
  <c r="J48" i="115" s="1"/>
  <c r="I47" i="115"/>
  <c r="H47" i="115"/>
  <c r="G47" i="115"/>
  <c r="J47" i="115" s="1"/>
  <c r="D47" i="115"/>
  <c r="I39" i="115"/>
  <c r="H39" i="115"/>
  <c r="G39" i="115"/>
  <c r="D39" i="115"/>
  <c r="J39" i="115" s="1"/>
  <c r="F38" i="115"/>
  <c r="E38" i="115"/>
  <c r="C38" i="115"/>
  <c r="B38" i="115"/>
  <c r="I37" i="115"/>
  <c r="H37" i="115"/>
  <c r="G37" i="115"/>
  <c r="D37" i="115"/>
  <c r="J37" i="115" s="1"/>
  <c r="I36" i="115"/>
  <c r="H36" i="115"/>
  <c r="G36" i="115"/>
  <c r="D36" i="115"/>
  <c r="J36" i="115" s="1"/>
  <c r="I35" i="115"/>
  <c r="H35" i="115"/>
  <c r="G35" i="115"/>
  <c r="D35" i="115"/>
  <c r="J35" i="115" s="1"/>
  <c r="I34" i="115"/>
  <c r="H34" i="115"/>
  <c r="G34" i="115"/>
  <c r="D34" i="115"/>
  <c r="J34" i="115" s="1"/>
  <c r="I33" i="115"/>
  <c r="H33" i="115"/>
  <c r="G33" i="115"/>
  <c r="D33" i="115"/>
  <c r="J33" i="115" s="1"/>
  <c r="I32" i="115"/>
  <c r="I38" i="115" s="1"/>
  <c r="H32" i="115"/>
  <c r="H38" i="115" s="1"/>
  <c r="G32" i="115"/>
  <c r="G38" i="115" s="1"/>
  <c r="D32" i="115"/>
  <c r="D38" i="115" s="1"/>
  <c r="I30" i="115"/>
  <c r="H30" i="115"/>
  <c r="G30" i="115"/>
  <c r="D30" i="115"/>
  <c r="J30" i="115" s="1"/>
  <c r="I29" i="115"/>
  <c r="H29" i="115"/>
  <c r="G29" i="115"/>
  <c r="D29" i="115"/>
  <c r="J29" i="115" s="1"/>
  <c r="I28" i="115"/>
  <c r="H28" i="115"/>
  <c r="G28" i="115"/>
  <c r="D28" i="115"/>
  <c r="J28" i="115" s="1"/>
  <c r="F27" i="115"/>
  <c r="E27" i="115"/>
  <c r="C27" i="115"/>
  <c r="B27" i="115"/>
  <c r="I26" i="115"/>
  <c r="H26" i="115"/>
  <c r="G26" i="115"/>
  <c r="D26" i="115"/>
  <c r="J26" i="115" s="1"/>
  <c r="I25" i="115"/>
  <c r="H25" i="115"/>
  <c r="G25" i="115"/>
  <c r="D25" i="115"/>
  <c r="J25" i="115" s="1"/>
  <c r="I24" i="115"/>
  <c r="H24" i="115"/>
  <c r="G24" i="115"/>
  <c r="D24" i="115"/>
  <c r="J24" i="115" s="1"/>
  <c r="I23" i="115"/>
  <c r="H23" i="115"/>
  <c r="G23" i="115"/>
  <c r="D23" i="115"/>
  <c r="J23" i="115" s="1"/>
  <c r="I22" i="115"/>
  <c r="H22" i="115"/>
  <c r="G22" i="115"/>
  <c r="D22" i="115"/>
  <c r="J22" i="115" s="1"/>
  <c r="I21" i="115"/>
  <c r="I27" i="115" s="1"/>
  <c r="H21" i="115"/>
  <c r="H27" i="115" s="1"/>
  <c r="G21" i="115"/>
  <c r="G27" i="115" s="1"/>
  <c r="D21" i="115"/>
  <c r="D27" i="115" s="1"/>
  <c r="I19" i="115"/>
  <c r="H19" i="115"/>
  <c r="G19" i="115"/>
  <c r="D19" i="115"/>
  <c r="J19" i="115" s="1"/>
  <c r="I18" i="115"/>
  <c r="H18" i="115"/>
  <c r="G18" i="115"/>
  <c r="D18" i="115"/>
  <c r="J18" i="115" s="1"/>
  <c r="I17" i="115"/>
  <c r="H17" i="115"/>
  <c r="G17" i="115"/>
  <c r="D17" i="115"/>
  <c r="J17" i="115" s="1"/>
  <c r="I16" i="115"/>
  <c r="H16" i="115"/>
  <c r="G16" i="115"/>
  <c r="D16" i="115"/>
  <c r="J16" i="115" s="1"/>
  <c r="I15" i="115"/>
  <c r="H15" i="115"/>
  <c r="G15" i="115"/>
  <c r="D15" i="115"/>
  <c r="J15" i="115" s="1"/>
  <c r="I14" i="115"/>
  <c r="H14" i="115"/>
  <c r="G14" i="115"/>
  <c r="D14" i="115"/>
  <c r="J14" i="115" s="1"/>
  <c r="I13" i="115"/>
  <c r="H13" i="115"/>
  <c r="G13" i="115"/>
  <c r="D13" i="115"/>
  <c r="J13" i="115" s="1"/>
  <c r="I12" i="115"/>
  <c r="H12" i="115"/>
  <c r="G12" i="115"/>
  <c r="D12" i="115"/>
  <c r="J12" i="115" s="1"/>
  <c r="I11" i="115"/>
  <c r="H11" i="115"/>
  <c r="G11" i="115"/>
  <c r="D11" i="115"/>
  <c r="J11" i="115" s="1"/>
  <c r="I10" i="115"/>
  <c r="H10" i="115"/>
  <c r="G10" i="115"/>
  <c r="D10" i="115"/>
  <c r="J10" i="115" s="1"/>
  <c r="I9" i="115"/>
  <c r="H9" i="115"/>
  <c r="G9" i="115"/>
  <c r="D9" i="115"/>
  <c r="J9" i="115" s="1"/>
  <c r="J104" i="12"/>
  <c r="I104" i="12"/>
  <c r="H104" i="12"/>
  <c r="G104" i="12"/>
  <c r="F104" i="12"/>
  <c r="E104" i="12"/>
  <c r="D104" i="12"/>
  <c r="C104" i="12"/>
  <c r="B104" i="12"/>
  <c r="J103" i="12"/>
  <c r="I103" i="12"/>
  <c r="H103" i="12"/>
  <c r="G103" i="12"/>
  <c r="F103" i="12"/>
  <c r="E103" i="12"/>
  <c r="D103" i="12"/>
  <c r="C103" i="12"/>
  <c r="B103" i="12"/>
  <c r="J102" i="12"/>
  <c r="I102" i="12"/>
  <c r="H102" i="12"/>
  <c r="G102" i="12"/>
  <c r="F102" i="12"/>
  <c r="E102" i="12"/>
  <c r="D102" i="12"/>
  <c r="C102" i="12"/>
  <c r="B102" i="12"/>
  <c r="J101" i="12"/>
  <c r="I101" i="12"/>
  <c r="H101" i="12"/>
  <c r="J100" i="12"/>
  <c r="I100" i="12"/>
  <c r="H100" i="12"/>
  <c r="J99" i="12"/>
  <c r="I99" i="12"/>
  <c r="H99" i="12"/>
  <c r="J98" i="12"/>
  <c r="I98" i="12"/>
  <c r="H98" i="12"/>
  <c r="J97" i="12"/>
  <c r="I97" i="12"/>
  <c r="H97" i="12"/>
  <c r="D97" i="12"/>
  <c r="C97" i="12"/>
  <c r="B97" i="12"/>
  <c r="J96" i="12"/>
  <c r="I96" i="12"/>
  <c r="H96" i="12"/>
  <c r="J95" i="12"/>
  <c r="I95" i="12"/>
  <c r="H95" i="12"/>
  <c r="J94" i="12"/>
  <c r="I94" i="12"/>
  <c r="H94" i="12"/>
  <c r="J78" i="12"/>
  <c r="I78" i="12"/>
  <c r="H78" i="12"/>
  <c r="G78" i="12"/>
  <c r="F78" i="12"/>
  <c r="E78" i="12"/>
  <c r="D78" i="12"/>
  <c r="C78" i="12"/>
  <c r="B78" i="12"/>
  <c r="J77" i="12"/>
  <c r="I77" i="12"/>
  <c r="H77" i="12"/>
  <c r="G77" i="12"/>
  <c r="F77" i="12"/>
  <c r="E77" i="12"/>
  <c r="D77" i="12"/>
  <c r="C77" i="12"/>
  <c r="B77" i="12"/>
  <c r="J76" i="12"/>
  <c r="I76" i="12"/>
  <c r="H76" i="12"/>
  <c r="G76" i="12"/>
  <c r="F76" i="12"/>
  <c r="E76" i="12"/>
  <c r="J75" i="12"/>
  <c r="I75" i="12"/>
  <c r="H75" i="12"/>
  <c r="G75" i="12"/>
  <c r="F75" i="12"/>
  <c r="E75" i="12"/>
  <c r="J74" i="12"/>
  <c r="I74" i="12"/>
  <c r="H74" i="12"/>
  <c r="G74" i="12"/>
  <c r="F74" i="12"/>
  <c r="E74" i="12"/>
  <c r="J73" i="12"/>
  <c r="I73" i="12"/>
  <c r="H73" i="12"/>
  <c r="G73" i="12"/>
  <c r="F73" i="12"/>
  <c r="E73" i="12"/>
  <c r="J72" i="12"/>
  <c r="I72" i="12"/>
  <c r="H72" i="12"/>
  <c r="G72" i="12"/>
  <c r="F72" i="12"/>
  <c r="E72" i="12"/>
  <c r="D72" i="12"/>
  <c r="C72" i="12"/>
  <c r="B72" i="12"/>
  <c r="J71" i="12"/>
  <c r="I71" i="12"/>
  <c r="H71" i="12"/>
  <c r="J70" i="12"/>
  <c r="I70" i="12"/>
  <c r="H70" i="12"/>
  <c r="J69" i="12"/>
  <c r="I69" i="12"/>
  <c r="H69" i="12"/>
  <c r="J68" i="12"/>
  <c r="I68" i="12"/>
  <c r="H68" i="12"/>
  <c r="J67" i="12"/>
  <c r="I67" i="12"/>
  <c r="H67" i="12"/>
  <c r="J48" i="12"/>
  <c r="I48" i="12"/>
  <c r="H48" i="12"/>
  <c r="G48" i="12"/>
  <c r="F48" i="12"/>
  <c r="E48" i="12"/>
  <c r="D48" i="12"/>
  <c r="C48" i="12"/>
  <c r="B48" i="12"/>
  <c r="J47" i="12"/>
  <c r="I47" i="12"/>
  <c r="H47" i="12"/>
  <c r="D47" i="12"/>
  <c r="C47" i="12"/>
  <c r="B47" i="12"/>
  <c r="J46" i="12"/>
  <c r="I46" i="12"/>
  <c r="H46" i="12"/>
  <c r="D46" i="12"/>
  <c r="C46" i="12"/>
  <c r="B46" i="12"/>
  <c r="J45" i="12"/>
  <c r="I45" i="12"/>
  <c r="H45" i="12"/>
  <c r="J44" i="12"/>
  <c r="I44" i="12"/>
  <c r="H44" i="12"/>
  <c r="J43" i="12"/>
  <c r="I43" i="12"/>
  <c r="H43" i="12"/>
  <c r="J42" i="12"/>
  <c r="I42" i="12"/>
  <c r="H42" i="12"/>
  <c r="J41" i="12"/>
  <c r="I41" i="12"/>
  <c r="H41" i="12"/>
  <c r="D41" i="12"/>
  <c r="C41" i="12"/>
  <c r="B41" i="12"/>
  <c r="J40" i="12"/>
  <c r="I40" i="12"/>
  <c r="H40" i="12"/>
  <c r="J39" i="12"/>
  <c r="I39" i="12"/>
  <c r="H39" i="12"/>
  <c r="J38" i="12"/>
  <c r="I38" i="12"/>
  <c r="H38" i="12"/>
  <c r="J20" i="12"/>
  <c r="I20" i="12"/>
  <c r="H20" i="12"/>
  <c r="G20" i="12"/>
  <c r="F20" i="12"/>
  <c r="E20" i="12"/>
  <c r="D20" i="12"/>
  <c r="C20" i="12"/>
  <c r="B20" i="12"/>
  <c r="J19" i="12"/>
  <c r="I19" i="12"/>
  <c r="H19" i="12"/>
  <c r="D19" i="12"/>
  <c r="C19" i="12"/>
  <c r="B19" i="12"/>
  <c r="J18" i="12"/>
  <c r="I18" i="12"/>
  <c r="H18" i="12"/>
  <c r="J17" i="12"/>
  <c r="I17" i="12"/>
  <c r="H17" i="12"/>
  <c r="J16" i="12"/>
  <c r="I16" i="12"/>
  <c r="H16" i="12"/>
  <c r="J15" i="12"/>
  <c r="I15" i="12"/>
  <c r="H15" i="12"/>
  <c r="J14" i="12"/>
  <c r="I14" i="12"/>
  <c r="H14" i="12"/>
  <c r="D14" i="12"/>
  <c r="C14" i="12"/>
  <c r="B14" i="12"/>
  <c r="J13" i="12"/>
  <c r="I13" i="12"/>
  <c r="H13" i="12"/>
  <c r="J12" i="12"/>
  <c r="I12" i="12"/>
  <c r="H12" i="12"/>
  <c r="J11" i="12"/>
  <c r="I11" i="12"/>
  <c r="H11" i="12"/>
  <c r="J10" i="12"/>
  <c r="I10" i="12"/>
  <c r="H10" i="12"/>
  <c r="J9" i="12"/>
  <c r="I9" i="12"/>
  <c r="H9" i="12"/>
  <c r="M32" i="11"/>
  <c r="L32" i="11"/>
  <c r="K32" i="11"/>
  <c r="J32" i="11"/>
  <c r="I32" i="11"/>
  <c r="H32" i="11"/>
  <c r="G32" i="11"/>
  <c r="F32" i="11"/>
  <c r="E32" i="11"/>
  <c r="D32" i="11"/>
  <c r="C32" i="11"/>
  <c r="B32" i="11"/>
  <c r="M31" i="11"/>
  <c r="L31" i="11"/>
  <c r="K31" i="11"/>
  <c r="J31" i="11"/>
  <c r="I31" i="11"/>
  <c r="H31" i="11"/>
  <c r="G31" i="11"/>
  <c r="F31" i="11"/>
  <c r="E31" i="11"/>
  <c r="D31" i="11"/>
  <c r="C31" i="11"/>
  <c r="B31" i="11"/>
  <c r="M30" i="11"/>
  <c r="L30" i="11"/>
  <c r="K30" i="11"/>
  <c r="J30" i="11"/>
  <c r="I30" i="11"/>
  <c r="H30" i="11"/>
  <c r="G30" i="11"/>
  <c r="F30" i="11"/>
  <c r="E30" i="11"/>
  <c r="D30" i="11"/>
  <c r="C30" i="11"/>
  <c r="B30" i="11"/>
  <c r="M29" i="11"/>
  <c r="L29" i="11"/>
  <c r="K29" i="11"/>
  <c r="M28" i="11"/>
  <c r="L28" i="11"/>
  <c r="K28" i="11"/>
  <c r="M27" i="11"/>
  <c r="L27" i="11"/>
  <c r="K27" i="11"/>
  <c r="M26" i="11"/>
  <c r="L26" i="11"/>
  <c r="K26" i="11"/>
  <c r="M25" i="11"/>
  <c r="L25" i="11"/>
  <c r="K25" i="11"/>
  <c r="J25" i="11"/>
  <c r="I25" i="11"/>
  <c r="H25" i="11"/>
  <c r="G25" i="11"/>
  <c r="F25" i="11"/>
  <c r="E25" i="11"/>
  <c r="D25" i="11"/>
  <c r="C25" i="11"/>
  <c r="B25" i="11"/>
  <c r="M24" i="11"/>
  <c r="L24" i="11"/>
  <c r="K24" i="11"/>
  <c r="M23" i="11"/>
  <c r="L23" i="11"/>
  <c r="K23" i="11"/>
  <c r="M22" i="11"/>
  <c r="L22" i="11"/>
  <c r="K22" i="11"/>
  <c r="M20" i="11"/>
  <c r="L20" i="11"/>
  <c r="K20" i="11"/>
  <c r="J20" i="11"/>
  <c r="I20" i="11"/>
  <c r="H20" i="11"/>
  <c r="G20" i="11"/>
  <c r="F20" i="11"/>
  <c r="E20" i="11"/>
  <c r="D20" i="11"/>
  <c r="C20" i="11"/>
  <c r="B20" i="11"/>
  <c r="M19" i="11"/>
  <c r="L19" i="11"/>
  <c r="K19" i="11"/>
  <c r="J19" i="11"/>
  <c r="I19" i="11"/>
  <c r="H19" i="11"/>
  <c r="G19" i="11"/>
  <c r="F19" i="11"/>
  <c r="E19" i="11"/>
  <c r="D19" i="11"/>
  <c r="C19" i="11"/>
  <c r="B19" i="11"/>
  <c r="M18" i="11"/>
  <c r="L18" i="11"/>
  <c r="K18" i="11"/>
  <c r="M17" i="11"/>
  <c r="L17" i="11"/>
  <c r="K17" i="11"/>
  <c r="M16" i="11"/>
  <c r="L16" i="11"/>
  <c r="K16" i="11"/>
  <c r="M15" i="11"/>
  <c r="L15" i="11"/>
  <c r="K15" i="11"/>
  <c r="M14" i="11"/>
  <c r="L14" i="11"/>
  <c r="K14" i="11"/>
  <c r="J14" i="11"/>
  <c r="I14" i="11"/>
  <c r="H14" i="11"/>
  <c r="G14" i="11"/>
  <c r="F14" i="11"/>
  <c r="E14" i="11"/>
  <c r="D14" i="11"/>
  <c r="C14" i="11"/>
  <c r="B14" i="11"/>
  <c r="M13" i="11"/>
  <c r="L13" i="11"/>
  <c r="K13" i="11"/>
  <c r="M12" i="11"/>
  <c r="L12" i="11"/>
  <c r="K12" i="11"/>
  <c r="M11" i="11"/>
  <c r="L11" i="11"/>
  <c r="K11" i="11"/>
  <c r="M10" i="11"/>
  <c r="L10" i="11"/>
  <c r="K10" i="11"/>
  <c r="M9" i="11"/>
  <c r="L9" i="11"/>
  <c r="K9" i="11"/>
  <c r="J128" i="10"/>
  <c r="I128" i="10"/>
  <c r="H128" i="10"/>
  <c r="G127" i="10"/>
  <c r="G129" i="10" s="1"/>
  <c r="G130" i="10" s="1"/>
  <c r="F127" i="10"/>
  <c r="F129" i="10" s="1"/>
  <c r="F130" i="10" s="1"/>
  <c r="D127" i="10"/>
  <c r="D129" i="10" s="1"/>
  <c r="D130" i="10" s="1"/>
  <c r="C127" i="10"/>
  <c r="C129" i="10" s="1"/>
  <c r="C130" i="10" s="1"/>
  <c r="B127" i="10"/>
  <c r="B129" i="10" s="1"/>
  <c r="B130" i="10" s="1"/>
  <c r="J126" i="10"/>
  <c r="I126" i="10"/>
  <c r="H126" i="10"/>
  <c r="J125" i="10"/>
  <c r="I125" i="10"/>
  <c r="H125" i="10"/>
  <c r="J124" i="10"/>
  <c r="I124" i="10"/>
  <c r="H124" i="10"/>
  <c r="J123" i="10"/>
  <c r="J127" i="10" s="1"/>
  <c r="I123" i="10"/>
  <c r="I127" i="10" s="1"/>
  <c r="H123" i="10"/>
  <c r="H127" i="10" s="1"/>
  <c r="G122" i="10"/>
  <c r="F122" i="10"/>
  <c r="E122" i="10"/>
  <c r="E129" i="10" s="1"/>
  <c r="E130" i="10" s="1"/>
  <c r="D122" i="10"/>
  <c r="C122" i="10"/>
  <c r="B122" i="10"/>
  <c r="J121" i="10"/>
  <c r="I121" i="10"/>
  <c r="H121" i="10"/>
  <c r="J120" i="10"/>
  <c r="I120" i="10"/>
  <c r="H120" i="10"/>
  <c r="J119" i="10"/>
  <c r="I119" i="10"/>
  <c r="H119" i="10"/>
  <c r="J118" i="10"/>
  <c r="I118" i="10"/>
  <c r="H118" i="10"/>
  <c r="J117" i="10"/>
  <c r="J122" i="10" s="1"/>
  <c r="I117" i="10"/>
  <c r="I122" i="10" s="1"/>
  <c r="H117" i="10"/>
  <c r="H122" i="10" s="1"/>
  <c r="G103" i="10"/>
  <c r="F103" i="10"/>
  <c r="E103" i="10"/>
  <c r="D102" i="10"/>
  <c r="D103" i="10" s="1"/>
  <c r="C102" i="10"/>
  <c r="C103" i="10" s="1"/>
  <c r="B102" i="10"/>
  <c r="B103" i="10" s="1"/>
  <c r="J101" i="10"/>
  <c r="I101" i="10"/>
  <c r="H101" i="10"/>
  <c r="J100" i="10"/>
  <c r="I100" i="10"/>
  <c r="H100" i="10"/>
  <c r="J99" i="10"/>
  <c r="I99" i="10"/>
  <c r="H99" i="10"/>
  <c r="J98" i="10"/>
  <c r="J102" i="10" s="1"/>
  <c r="I98" i="10"/>
  <c r="I102" i="10" s="1"/>
  <c r="H98" i="10"/>
  <c r="H102" i="10" s="1"/>
  <c r="D97" i="10"/>
  <c r="C97" i="10"/>
  <c r="B97" i="10"/>
  <c r="I96" i="10"/>
  <c r="H96" i="10"/>
  <c r="I95" i="10"/>
  <c r="H95" i="10"/>
  <c r="J95" i="10" s="1"/>
  <c r="I94" i="10"/>
  <c r="H94" i="10"/>
  <c r="J94" i="10" s="1"/>
  <c r="G92" i="10"/>
  <c r="G104" i="10" s="1"/>
  <c r="F92" i="10"/>
  <c r="F104" i="10" s="1"/>
  <c r="E92" i="10"/>
  <c r="E104" i="10" s="1"/>
  <c r="D91" i="10"/>
  <c r="D92" i="10" s="1"/>
  <c r="D104" i="10" s="1"/>
  <c r="C91" i="10"/>
  <c r="B91" i="10"/>
  <c r="B92" i="10" s="1"/>
  <c r="B104" i="10" s="1"/>
  <c r="J90" i="10"/>
  <c r="I90" i="10"/>
  <c r="H90" i="10"/>
  <c r="J89" i="10"/>
  <c r="I89" i="10"/>
  <c r="H89" i="10"/>
  <c r="J88" i="10"/>
  <c r="I88" i="10"/>
  <c r="H88" i="10"/>
  <c r="J87" i="10"/>
  <c r="I87" i="10"/>
  <c r="I91" i="10" s="1"/>
  <c r="H87" i="10"/>
  <c r="D86" i="10"/>
  <c r="C86" i="10"/>
  <c r="C92" i="10" s="1"/>
  <c r="C104" i="10" s="1"/>
  <c r="B86" i="10"/>
  <c r="J85" i="10"/>
  <c r="I85" i="10"/>
  <c r="H85" i="10"/>
  <c r="J84" i="10"/>
  <c r="I84" i="10"/>
  <c r="H84" i="10"/>
  <c r="J83" i="10"/>
  <c r="I83" i="10"/>
  <c r="H83" i="10"/>
  <c r="J82" i="10"/>
  <c r="I82" i="10"/>
  <c r="H82" i="10"/>
  <c r="J81" i="10"/>
  <c r="J86" i="10" s="1"/>
  <c r="I81" i="10"/>
  <c r="I86" i="10" s="1"/>
  <c r="H81" i="10"/>
  <c r="H86" i="10" s="1"/>
  <c r="G51" i="10"/>
  <c r="F51" i="10"/>
  <c r="E51" i="10"/>
  <c r="D50" i="10"/>
  <c r="D51" i="10" s="1"/>
  <c r="C50" i="10"/>
  <c r="C51" i="10" s="1"/>
  <c r="B50" i="10"/>
  <c r="B51" i="10" s="1"/>
  <c r="I49" i="10"/>
  <c r="H49" i="10"/>
  <c r="J49" i="10" s="1"/>
  <c r="I48" i="10"/>
  <c r="H48" i="10"/>
  <c r="J48" i="10" s="1"/>
  <c r="G29" i="10"/>
  <c r="G30" i="10" s="1"/>
  <c r="G31" i="10" s="1"/>
  <c r="F29" i="10"/>
  <c r="F30" i="10" s="1"/>
  <c r="F31" i="10" s="1"/>
  <c r="E29" i="10"/>
  <c r="E30" i="10" s="1"/>
  <c r="E31" i="10" s="1"/>
  <c r="D29" i="10"/>
  <c r="D30" i="10" s="1"/>
  <c r="C29" i="10"/>
  <c r="C30" i="10" s="1"/>
  <c r="B29" i="10"/>
  <c r="B30" i="10" s="1"/>
  <c r="J28" i="10"/>
  <c r="I28" i="10"/>
  <c r="H28" i="10"/>
  <c r="J27" i="10"/>
  <c r="J29" i="10" s="1"/>
  <c r="I27" i="10"/>
  <c r="H27" i="10"/>
  <c r="H29" i="10" s="1"/>
  <c r="J26" i="10"/>
  <c r="I26" i="10"/>
  <c r="I29" i="10" s="1"/>
  <c r="H26" i="10"/>
  <c r="D25" i="10"/>
  <c r="C25" i="10"/>
  <c r="B25" i="10"/>
  <c r="J24" i="10"/>
  <c r="I24" i="10"/>
  <c r="H24" i="10"/>
  <c r="J23" i="10"/>
  <c r="I23" i="10"/>
  <c r="H23" i="10"/>
  <c r="J22" i="10"/>
  <c r="I22" i="10"/>
  <c r="I25" i="10" s="1"/>
  <c r="H22" i="10"/>
  <c r="G20" i="10"/>
  <c r="F20" i="10"/>
  <c r="E20" i="10"/>
  <c r="D19" i="10"/>
  <c r="D20" i="10" s="1"/>
  <c r="C19" i="10"/>
  <c r="B19" i="10"/>
  <c r="B20" i="10" s="1"/>
  <c r="J18" i="10"/>
  <c r="I18" i="10"/>
  <c r="H18" i="10"/>
  <c r="J17" i="10"/>
  <c r="I17" i="10"/>
  <c r="H17" i="10"/>
  <c r="J16" i="10"/>
  <c r="I16" i="10"/>
  <c r="H16" i="10"/>
  <c r="J15" i="10"/>
  <c r="I15" i="10"/>
  <c r="I19" i="10" s="1"/>
  <c r="H15" i="10"/>
  <c r="D14" i="10"/>
  <c r="C14" i="10"/>
  <c r="C20" i="10" s="1"/>
  <c r="B14" i="10"/>
  <c r="J13" i="10"/>
  <c r="I13" i="10"/>
  <c r="H13" i="10"/>
  <c r="J12" i="10"/>
  <c r="I12" i="10"/>
  <c r="H12" i="10"/>
  <c r="J11" i="10"/>
  <c r="I11" i="10"/>
  <c r="H11" i="10"/>
  <c r="J10" i="10"/>
  <c r="I10" i="10"/>
  <c r="H10" i="10"/>
  <c r="J9" i="10"/>
  <c r="J14" i="10" s="1"/>
  <c r="I9" i="10"/>
  <c r="I14" i="10" s="1"/>
  <c r="H9" i="10"/>
  <c r="H14" i="10" s="1"/>
  <c r="J105" i="9"/>
  <c r="I105" i="9"/>
  <c r="H105" i="9"/>
  <c r="G105" i="9"/>
  <c r="F105" i="9"/>
  <c r="E105" i="9"/>
  <c r="D105" i="9"/>
  <c r="C105" i="9"/>
  <c r="B105" i="9"/>
  <c r="J104" i="9"/>
  <c r="I104" i="9"/>
  <c r="H104" i="9"/>
  <c r="G104" i="9"/>
  <c r="F104" i="9"/>
  <c r="E104" i="9"/>
  <c r="D104" i="9"/>
  <c r="C104" i="9"/>
  <c r="B104" i="9"/>
  <c r="J103" i="9"/>
  <c r="I103" i="9"/>
  <c r="H103" i="9"/>
  <c r="G103" i="9"/>
  <c r="F103" i="9"/>
  <c r="E103" i="9"/>
  <c r="D103" i="9"/>
  <c r="C103" i="9"/>
  <c r="B103" i="9"/>
  <c r="J102" i="9"/>
  <c r="I102" i="9"/>
  <c r="H102" i="9"/>
  <c r="J101" i="9"/>
  <c r="I101" i="9"/>
  <c r="H101" i="9"/>
  <c r="D101" i="9"/>
  <c r="J100" i="9"/>
  <c r="I100" i="9"/>
  <c r="H100" i="9"/>
  <c r="D100" i="9"/>
  <c r="C100" i="9"/>
  <c r="B100" i="9"/>
  <c r="J99" i="9"/>
  <c r="I99" i="9"/>
  <c r="H99" i="9"/>
  <c r="J98" i="9"/>
  <c r="I98" i="9"/>
  <c r="H98" i="9"/>
  <c r="J97" i="9"/>
  <c r="I97" i="9"/>
  <c r="H97" i="9"/>
  <c r="J96" i="9"/>
  <c r="I96" i="9"/>
  <c r="H96" i="9"/>
  <c r="J80" i="9"/>
  <c r="I80" i="9"/>
  <c r="H80" i="9"/>
  <c r="G80" i="9"/>
  <c r="F80" i="9"/>
  <c r="E80" i="9"/>
  <c r="D80" i="9"/>
  <c r="C80" i="9"/>
  <c r="B80" i="9"/>
  <c r="J79" i="9"/>
  <c r="I79" i="9"/>
  <c r="H79" i="9"/>
  <c r="G79" i="9"/>
  <c r="F79" i="9"/>
  <c r="E79" i="9"/>
  <c r="D79" i="9"/>
  <c r="C79" i="9"/>
  <c r="B79" i="9"/>
  <c r="J78" i="9"/>
  <c r="I78" i="9"/>
  <c r="H78" i="9"/>
  <c r="J77" i="9"/>
  <c r="I77" i="9"/>
  <c r="H77" i="9"/>
  <c r="J76" i="9"/>
  <c r="I76" i="9"/>
  <c r="H76" i="9"/>
  <c r="J75" i="9"/>
  <c r="I75" i="9"/>
  <c r="H75" i="9"/>
  <c r="J74" i="9"/>
  <c r="I74" i="9"/>
  <c r="H74" i="9"/>
  <c r="D74" i="9"/>
  <c r="C74" i="9"/>
  <c r="B74" i="9"/>
  <c r="J73" i="9"/>
  <c r="I73" i="9"/>
  <c r="H73" i="9"/>
  <c r="J72" i="9"/>
  <c r="I72" i="9"/>
  <c r="H72" i="9"/>
  <c r="J71" i="9"/>
  <c r="I71" i="9"/>
  <c r="H71" i="9"/>
  <c r="J70" i="9"/>
  <c r="I70" i="9"/>
  <c r="H70" i="9"/>
  <c r="J69" i="9"/>
  <c r="I69" i="9"/>
  <c r="H69" i="9"/>
  <c r="J68" i="9"/>
  <c r="I68" i="9"/>
  <c r="H68" i="9"/>
  <c r="J67" i="9"/>
  <c r="I67" i="9"/>
  <c r="H67" i="9"/>
  <c r="J49" i="9"/>
  <c r="I49" i="9"/>
  <c r="H49" i="9"/>
  <c r="G49" i="9"/>
  <c r="F49" i="9"/>
  <c r="E49" i="9"/>
  <c r="D49" i="9"/>
  <c r="C49" i="9"/>
  <c r="B49" i="9"/>
  <c r="J48" i="9"/>
  <c r="I48" i="9"/>
  <c r="H48" i="9"/>
  <c r="G48" i="9"/>
  <c r="F48" i="9"/>
  <c r="E48" i="9"/>
  <c r="D48" i="9"/>
  <c r="C48" i="9"/>
  <c r="B48" i="9"/>
  <c r="J47" i="9"/>
  <c r="I47" i="9"/>
  <c r="H47" i="9"/>
  <c r="G47" i="9"/>
  <c r="F47" i="9"/>
  <c r="E47" i="9"/>
  <c r="D47" i="9"/>
  <c r="C47" i="9"/>
  <c r="B47" i="9"/>
  <c r="J46" i="9"/>
  <c r="I46" i="9"/>
  <c r="H46" i="9"/>
  <c r="J45" i="9"/>
  <c r="I45" i="9"/>
  <c r="H45" i="9"/>
  <c r="J44" i="9"/>
  <c r="I44" i="9"/>
  <c r="H44" i="9"/>
  <c r="D44" i="9"/>
  <c r="C44" i="9"/>
  <c r="B44" i="9"/>
  <c r="J43" i="9"/>
  <c r="I43" i="9"/>
  <c r="H43" i="9"/>
  <c r="J42" i="9"/>
  <c r="I42" i="9"/>
  <c r="H42" i="9"/>
  <c r="J41" i="9"/>
  <c r="I41" i="9"/>
  <c r="H41" i="9"/>
  <c r="J40" i="9"/>
  <c r="I40" i="9"/>
  <c r="H40" i="9"/>
  <c r="J22" i="9"/>
  <c r="I22" i="9"/>
  <c r="H22" i="9"/>
  <c r="G22" i="9"/>
  <c r="F22" i="9"/>
  <c r="E22" i="9"/>
  <c r="D22" i="9"/>
  <c r="C22" i="9"/>
  <c r="B22" i="9"/>
  <c r="J21" i="9"/>
  <c r="I21" i="9"/>
  <c r="H21" i="9"/>
  <c r="D21" i="9"/>
  <c r="C21" i="9"/>
  <c r="B21" i="9"/>
  <c r="J20" i="9"/>
  <c r="I20" i="9"/>
  <c r="H20" i="9"/>
  <c r="J19" i="9"/>
  <c r="I19" i="9"/>
  <c r="H19" i="9"/>
  <c r="J18" i="9"/>
  <c r="I18" i="9"/>
  <c r="H18" i="9"/>
  <c r="J17" i="9"/>
  <c r="I17" i="9"/>
  <c r="H17" i="9"/>
  <c r="J16" i="9"/>
  <c r="I16" i="9"/>
  <c r="H16" i="9"/>
  <c r="D16" i="9"/>
  <c r="C16" i="9"/>
  <c r="B16" i="9"/>
  <c r="J15" i="9"/>
  <c r="I15" i="9"/>
  <c r="H15" i="9"/>
  <c r="J14" i="9"/>
  <c r="I14" i="9"/>
  <c r="H14" i="9"/>
  <c r="J13" i="9"/>
  <c r="I13" i="9"/>
  <c r="H13" i="9"/>
  <c r="J12" i="9"/>
  <c r="I12" i="9"/>
  <c r="H12" i="9"/>
  <c r="J11" i="9"/>
  <c r="I11" i="9"/>
  <c r="H11" i="9"/>
  <c r="J10" i="9"/>
  <c r="I10" i="9"/>
  <c r="H10" i="9"/>
  <c r="J9" i="9"/>
  <c r="I9" i="9"/>
  <c r="H9" i="9"/>
  <c r="M44" i="8"/>
  <c r="L44" i="8"/>
  <c r="K44" i="8"/>
  <c r="J44" i="8"/>
  <c r="I44" i="8"/>
  <c r="H44" i="8"/>
  <c r="G44" i="8"/>
  <c r="F44" i="8"/>
  <c r="E44" i="8"/>
  <c r="D44" i="8"/>
  <c r="C44" i="8"/>
  <c r="B44" i="8"/>
  <c r="M43" i="8"/>
  <c r="L43" i="8"/>
  <c r="K43" i="8"/>
  <c r="J43" i="8"/>
  <c r="I43" i="8"/>
  <c r="H43" i="8"/>
  <c r="G43" i="8"/>
  <c r="F43" i="8"/>
  <c r="E43" i="8"/>
  <c r="D43" i="8"/>
  <c r="C43" i="8"/>
  <c r="B43" i="8"/>
  <c r="M42" i="8"/>
  <c r="L42" i="8"/>
  <c r="K42" i="8"/>
  <c r="J42" i="8"/>
  <c r="I42" i="8"/>
  <c r="H42" i="8"/>
  <c r="G42" i="8"/>
  <c r="F42" i="8"/>
  <c r="E42" i="8"/>
  <c r="D42" i="8"/>
  <c r="C42" i="8"/>
  <c r="B42" i="8"/>
  <c r="M41" i="8"/>
  <c r="L41" i="8"/>
  <c r="K41" i="8"/>
  <c r="M40" i="8"/>
  <c r="L40" i="8"/>
  <c r="K40" i="8"/>
  <c r="M39" i="8"/>
  <c r="L39" i="8"/>
  <c r="K39" i="8"/>
  <c r="J39" i="8"/>
  <c r="I39" i="8"/>
  <c r="H39" i="8"/>
  <c r="G39" i="8"/>
  <c r="F39" i="8"/>
  <c r="E39" i="8"/>
  <c r="D39" i="8"/>
  <c r="C39" i="8"/>
  <c r="B39" i="8"/>
  <c r="M38" i="8"/>
  <c r="L38" i="8"/>
  <c r="K38" i="8"/>
  <c r="M37" i="8"/>
  <c r="L37" i="8"/>
  <c r="K37" i="8"/>
  <c r="M36" i="8"/>
  <c r="L36" i="8"/>
  <c r="K36" i="8"/>
  <c r="M35" i="8"/>
  <c r="L35" i="8"/>
  <c r="K35" i="8"/>
  <c r="M22" i="8"/>
  <c r="L22" i="8"/>
  <c r="K22" i="8"/>
  <c r="J22" i="8"/>
  <c r="I22" i="8"/>
  <c r="H22" i="8"/>
  <c r="G22" i="8"/>
  <c r="F22" i="8"/>
  <c r="E22" i="8"/>
  <c r="D22" i="8"/>
  <c r="C22" i="8"/>
  <c r="B22" i="8"/>
  <c r="M21" i="8"/>
  <c r="L21" i="8"/>
  <c r="K21" i="8"/>
  <c r="J21" i="8"/>
  <c r="I21" i="8"/>
  <c r="H21" i="8"/>
  <c r="G21" i="8"/>
  <c r="F21" i="8"/>
  <c r="E21" i="8"/>
  <c r="D21" i="8"/>
  <c r="C21" i="8"/>
  <c r="B21" i="8"/>
  <c r="M20" i="8"/>
  <c r="L20" i="8"/>
  <c r="K20" i="8"/>
  <c r="M19" i="8"/>
  <c r="L19" i="8"/>
  <c r="K19" i="8"/>
  <c r="M18" i="8"/>
  <c r="L18" i="8"/>
  <c r="K18" i="8"/>
  <c r="M17" i="8"/>
  <c r="L17" i="8"/>
  <c r="K17" i="8"/>
  <c r="M16" i="8"/>
  <c r="L16" i="8"/>
  <c r="K16" i="8"/>
  <c r="J16" i="8"/>
  <c r="I16" i="8"/>
  <c r="H16" i="8"/>
  <c r="G16" i="8"/>
  <c r="F16" i="8"/>
  <c r="E16" i="8"/>
  <c r="D16" i="8"/>
  <c r="C16" i="8"/>
  <c r="B16" i="8"/>
  <c r="M15" i="8"/>
  <c r="L15" i="8"/>
  <c r="K15" i="8"/>
  <c r="M14" i="8"/>
  <c r="L14" i="8"/>
  <c r="K14" i="8"/>
  <c r="M13" i="8"/>
  <c r="L13" i="8"/>
  <c r="K13" i="8"/>
  <c r="M12" i="8"/>
  <c r="L12" i="8"/>
  <c r="K12" i="8"/>
  <c r="M11" i="8"/>
  <c r="L11" i="8"/>
  <c r="K11" i="8"/>
  <c r="M10" i="8"/>
  <c r="L10" i="8"/>
  <c r="K10" i="8"/>
  <c r="M9" i="8"/>
  <c r="L9" i="8"/>
  <c r="K9" i="8"/>
  <c r="J163" i="7"/>
  <c r="I163" i="7"/>
  <c r="H163" i="7"/>
  <c r="G163" i="7"/>
  <c r="F163" i="7"/>
  <c r="E163" i="7"/>
  <c r="D163" i="7"/>
  <c r="C163" i="7"/>
  <c r="B163" i="7"/>
  <c r="J162" i="7"/>
  <c r="I162" i="7"/>
  <c r="H162" i="7"/>
  <c r="G162" i="7"/>
  <c r="F162" i="7"/>
  <c r="E162" i="7"/>
  <c r="D162" i="7"/>
  <c r="C162" i="7"/>
  <c r="B162" i="7"/>
  <c r="J161" i="7"/>
  <c r="I161" i="7"/>
  <c r="H161" i="7"/>
  <c r="J159" i="7"/>
  <c r="I159" i="7"/>
  <c r="H159" i="7"/>
  <c r="G159" i="7"/>
  <c r="F159" i="7"/>
  <c r="E159" i="7"/>
  <c r="D159" i="7"/>
  <c r="C159" i="7"/>
  <c r="B159" i="7"/>
  <c r="J158" i="7"/>
  <c r="I158" i="7"/>
  <c r="H158" i="7"/>
  <c r="G158" i="7"/>
  <c r="F158" i="7"/>
  <c r="E158" i="7"/>
  <c r="D158" i="7"/>
  <c r="C158" i="7"/>
  <c r="B158" i="7"/>
  <c r="J157" i="7"/>
  <c r="I157" i="7"/>
  <c r="H157" i="7"/>
  <c r="J156" i="7"/>
  <c r="I156" i="7"/>
  <c r="H156" i="7"/>
  <c r="J155" i="7"/>
  <c r="I155" i="7"/>
  <c r="H155" i="7"/>
  <c r="J154" i="7"/>
  <c r="I154" i="7"/>
  <c r="H154" i="7"/>
  <c r="J153" i="7"/>
  <c r="I153" i="7"/>
  <c r="H153" i="7"/>
  <c r="G153" i="7"/>
  <c r="F153" i="7"/>
  <c r="E153" i="7"/>
  <c r="D153" i="7"/>
  <c r="C153" i="7"/>
  <c r="B153" i="7"/>
  <c r="J152" i="7"/>
  <c r="I152" i="7"/>
  <c r="H152" i="7"/>
  <c r="J151" i="7"/>
  <c r="I151" i="7"/>
  <c r="H151" i="7"/>
  <c r="J150" i="7"/>
  <c r="I150" i="7"/>
  <c r="H150" i="7"/>
  <c r="J149" i="7"/>
  <c r="I149" i="7"/>
  <c r="H149" i="7"/>
  <c r="J148" i="7"/>
  <c r="I148" i="7"/>
  <c r="H148" i="7"/>
  <c r="J147" i="7"/>
  <c r="I147" i="7"/>
  <c r="H147" i="7"/>
  <c r="J146" i="7"/>
  <c r="I146" i="7"/>
  <c r="H146" i="7"/>
  <c r="J117" i="7"/>
  <c r="I117" i="7"/>
  <c r="H117" i="7"/>
  <c r="G117" i="7"/>
  <c r="F117" i="7"/>
  <c r="E117" i="7"/>
  <c r="D117" i="7"/>
  <c r="C117" i="7"/>
  <c r="B117" i="7"/>
  <c r="J116" i="7"/>
  <c r="I116" i="7"/>
  <c r="H116" i="7"/>
  <c r="G116" i="7"/>
  <c r="F116" i="7"/>
  <c r="E116" i="7"/>
  <c r="D116" i="7"/>
  <c r="C116" i="7"/>
  <c r="B116" i="7"/>
  <c r="J115" i="7"/>
  <c r="I115" i="7"/>
  <c r="H115" i="7"/>
  <c r="G115" i="7"/>
  <c r="F115" i="7"/>
  <c r="E115" i="7"/>
  <c r="D115" i="7"/>
  <c r="C115" i="7"/>
  <c r="B115" i="7"/>
  <c r="J114" i="7"/>
  <c r="I114" i="7"/>
  <c r="H114" i="7"/>
  <c r="J113" i="7"/>
  <c r="I113" i="7"/>
  <c r="H113" i="7"/>
  <c r="J112" i="7"/>
  <c r="I112" i="7"/>
  <c r="H112" i="7"/>
  <c r="G112" i="7"/>
  <c r="F112" i="7"/>
  <c r="D112" i="7"/>
  <c r="C112" i="7"/>
  <c r="B112" i="7"/>
  <c r="J111" i="7"/>
  <c r="I111" i="7"/>
  <c r="H111" i="7"/>
  <c r="J110" i="7"/>
  <c r="I110" i="7"/>
  <c r="H110" i="7"/>
  <c r="J109" i="7"/>
  <c r="I109" i="7"/>
  <c r="H109" i="7"/>
  <c r="J108" i="7"/>
  <c r="I108" i="7"/>
  <c r="H108" i="7"/>
  <c r="J107" i="7"/>
  <c r="I107" i="7"/>
  <c r="H107" i="7"/>
  <c r="J106" i="7"/>
  <c r="I106" i="7"/>
  <c r="H106" i="7"/>
  <c r="J89" i="7"/>
  <c r="I89" i="7"/>
  <c r="H89" i="7"/>
  <c r="G89" i="7"/>
  <c r="F89" i="7"/>
  <c r="E89" i="7"/>
  <c r="D89" i="7"/>
  <c r="C89" i="7"/>
  <c r="B89" i="7"/>
  <c r="J88" i="7"/>
  <c r="I88" i="7"/>
  <c r="H88" i="7"/>
  <c r="D88" i="7"/>
  <c r="C88" i="7"/>
  <c r="B88" i="7"/>
  <c r="J87" i="7"/>
  <c r="I87" i="7"/>
  <c r="H87" i="7"/>
  <c r="J86" i="7"/>
  <c r="I86" i="7"/>
  <c r="H86" i="7"/>
  <c r="J85" i="7"/>
  <c r="I85" i="7"/>
  <c r="H85" i="7"/>
  <c r="J84" i="7"/>
  <c r="I84" i="7"/>
  <c r="H84" i="7"/>
  <c r="J83" i="7"/>
  <c r="I83" i="7"/>
  <c r="H83" i="7"/>
  <c r="D83" i="7"/>
  <c r="C83" i="7"/>
  <c r="B83" i="7"/>
  <c r="J82" i="7"/>
  <c r="I82" i="7"/>
  <c r="H82" i="7"/>
  <c r="J81" i="7"/>
  <c r="I81" i="7"/>
  <c r="H81" i="7"/>
  <c r="J80" i="7"/>
  <c r="I80" i="7"/>
  <c r="H80" i="7"/>
  <c r="J79" i="7"/>
  <c r="I79" i="7"/>
  <c r="H79" i="7"/>
  <c r="J78" i="7"/>
  <c r="I78" i="7"/>
  <c r="H78" i="7"/>
  <c r="J77" i="7"/>
  <c r="I77" i="7"/>
  <c r="H77" i="7"/>
  <c r="J76" i="7"/>
  <c r="I76" i="7"/>
  <c r="H76" i="7"/>
  <c r="J53" i="7"/>
  <c r="I53" i="7"/>
  <c r="H53" i="7"/>
  <c r="G53" i="7"/>
  <c r="F53" i="7"/>
  <c r="E53" i="7"/>
  <c r="D53" i="7"/>
  <c r="C53" i="7"/>
  <c r="B53" i="7"/>
  <c r="J52" i="7"/>
  <c r="I52" i="7"/>
  <c r="H52" i="7"/>
  <c r="G52" i="7"/>
  <c r="F52" i="7"/>
  <c r="E52" i="7"/>
  <c r="D52" i="7"/>
  <c r="C52" i="7"/>
  <c r="B52" i="7"/>
  <c r="J51" i="7"/>
  <c r="I51" i="7"/>
  <c r="H51" i="7"/>
  <c r="G51" i="7"/>
  <c r="F51" i="7"/>
  <c r="E51" i="7"/>
  <c r="D51" i="7"/>
  <c r="C51" i="7"/>
  <c r="B51" i="7"/>
  <c r="J50" i="7"/>
  <c r="I50" i="7"/>
  <c r="H50" i="7"/>
  <c r="J49" i="7"/>
  <c r="I49" i="7"/>
  <c r="H49" i="7"/>
  <c r="G49" i="7"/>
  <c r="F49" i="7"/>
  <c r="D49" i="7"/>
  <c r="C49" i="7"/>
  <c r="B49" i="7"/>
  <c r="J48" i="7"/>
  <c r="I48" i="7"/>
  <c r="H48" i="7"/>
  <c r="J47" i="7"/>
  <c r="I47" i="7"/>
  <c r="H47" i="7"/>
  <c r="J46" i="7"/>
  <c r="I46" i="7"/>
  <c r="H46" i="7"/>
  <c r="J45" i="7"/>
  <c r="I45" i="7"/>
  <c r="H45" i="7"/>
  <c r="J44" i="7"/>
  <c r="I44" i="7"/>
  <c r="H44" i="7"/>
  <c r="J43" i="7"/>
  <c r="I43" i="7"/>
  <c r="H43" i="7"/>
  <c r="J22" i="7"/>
  <c r="I22" i="7"/>
  <c r="H22" i="7"/>
  <c r="G22" i="7"/>
  <c r="F22" i="7"/>
  <c r="E22" i="7"/>
  <c r="D22" i="7"/>
  <c r="C22" i="7"/>
  <c r="B22" i="7"/>
  <c r="J21" i="7"/>
  <c r="I21" i="7"/>
  <c r="H21" i="7"/>
  <c r="D21" i="7"/>
  <c r="C21" i="7"/>
  <c r="B21" i="7"/>
  <c r="J20" i="7"/>
  <c r="I20" i="7"/>
  <c r="H20" i="7"/>
  <c r="J19" i="7"/>
  <c r="I19" i="7"/>
  <c r="H19" i="7"/>
  <c r="J18" i="7"/>
  <c r="I18" i="7"/>
  <c r="H18" i="7"/>
  <c r="J17" i="7"/>
  <c r="I17" i="7"/>
  <c r="H17" i="7"/>
  <c r="J16" i="7"/>
  <c r="I16" i="7"/>
  <c r="H16" i="7"/>
  <c r="D16" i="7"/>
  <c r="C16" i="7"/>
  <c r="B16" i="7"/>
  <c r="J15" i="7"/>
  <c r="I15" i="7"/>
  <c r="H15" i="7"/>
  <c r="J14" i="7"/>
  <c r="I14" i="7"/>
  <c r="H14" i="7"/>
  <c r="J13" i="7"/>
  <c r="I13" i="7"/>
  <c r="H13" i="7"/>
  <c r="J12" i="7"/>
  <c r="I12" i="7"/>
  <c r="H12" i="7"/>
  <c r="J11" i="7"/>
  <c r="I11" i="7"/>
  <c r="H11" i="7"/>
  <c r="J10" i="7"/>
  <c r="I10" i="7"/>
  <c r="H10" i="7"/>
  <c r="J9" i="7"/>
  <c r="I9" i="7"/>
  <c r="H9" i="7"/>
  <c r="J506" i="6"/>
  <c r="I506" i="6"/>
  <c r="H506" i="6"/>
  <c r="G506" i="6"/>
  <c r="F506" i="6"/>
  <c r="E506" i="6"/>
  <c r="D506" i="6"/>
  <c r="C506" i="6"/>
  <c r="B506" i="6"/>
  <c r="J505" i="6"/>
  <c r="I505" i="6"/>
  <c r="H505" i="6"/>
  <c r="G505" i="6"/>
  <c r="J504" i="6"/>
  <c r="I504" i="6"/>
  <c r="H504" i="6"/>
  <c r="G504" i="6"/>
  <c r="J503" i="6"/>
  <c r="I503" i="6"/>
  <c r="H503" i="6"/>
  <c r="G503" i="6"/>
  <c r="J502" i="6"/>
  <c r="I502" i="6"/>
  <c r="H502" i="6"/>
  <c r="G502" i="6"/>
  <c r="J501" i="6"/>
  <c r="I501" i="6"/>
  <c r="H501" i="6"/>
  <c r="G501" i="6"/>
  <c r="J500" i="6"/>
  <c r="I500" i="6"/>
  <c r="H500" i="6"/>
  <c r="G500" i="6"/>
  <c r="K498" i="6"/>
  <c r="J498" i="6"/>
  <c r="I498" i="6"/>
  <c r="H498" i="6"/>
  <c r="G498" i="6"/>
  <c r="F498" i="6"/>
  <c r="E498" i="6"/>
  <c r="D498" i="6"/>
  <c r="C498" i="6"/>
  <c r="B498" i="6"/>
  <c r="I497" i="6"/>
  <c r="H497" i="6"/>
  <c r="G497" i="6"/>
  <c r="D497" i="6"/>
  <c r="C497" i="6"/>
  <c r="B497" i="6"/>
  <c r="I496" i="6"/>
  <c r="H496" i="6"/>
  <c r="G496" i="6"/>
  <c r="I495" i="6"/>
  <c r="H495" i="6"/>
  <c r="G495" i="6"/>
  <c r="I494" i="6"/>
  <c r="H494" i="6"/>
  <c r="G494" i="6"/>
  <c r="I493" i="6"/>
  <c r="H493" i="6"/>
  <c r="G493" i="6"/>
  <c r="I492" i="6"/>
  <c r="H492" i="6"/>
  <c r="G492" i="6"/>
  <c r="I491" i="6"/>
  <c r="H491" i="6"/>
  <c r="G491" i="6"/>
  <c r="I490" i="6"/>
  <c r="H490" i="6"/>
  <c r="G490" i="6"/>
  <c r="I489" i="6"/>
  <c r="H489" i="6"/>
  <c r="G489" i="6"/>
  <c r="I488" i="6"/>
  <c r="H488" i="6"/>
  <c r="G488" i="6"/>
  <c r="I487" i="6"/>
  <c r="H487" i="6"/>
  <c r="G487" i="6"/>
  <c r="I485" i="6"/>
  <c r="H485" i="6"/>
  <c r="G485" i="6"/>
  <c r="I484" i="6"/>
  <c r="H484" i="6"/>
  <c r="G484" i="6"/>
  <c r="D484" i="6"/>
  <c r="C484" i="6"/>
  <c r="B484" i="6"/>
  <c r="I483" i="6"/>
  <c r="H483" i="6"/>
  <c r="G483" i="6"/>
  <c r="I482" i="6"/>
  <c r="H482" i="6"/>
  <c r="G482" i="6"/>
  <c r="I481" i="6"/>
  <c r="H481" i="6"/>
  <c r="G481" i="6"/>
  <c r="I480" i="6"/>
  <c r="H480" i="6"/>
  <c r="G480" i="6"/>
  <c r="I479" i="6"/>
  <c r="H479" i="6"/>
  <c r="G479" i="6"/>
  <c r="I477" i="6"/>
  <c r="H477" i="6"/>
  <c r="G477" i="6"/>
  <c r="D477" i="6"/>
  <c r="I476" i="6"/>
  <c r="H476" i="6"/>
  <c r="G476" i="6"/>
  <c r="D476" i="6"/>
  <c r="I475" i="6"/>
  <c r="H475" i="6"/>
  <c r="G475" i="6"/>
  <c r="D475" i="6"/>
  <c r="I474" i="6"/>
  <c r="H474" i="6"/>
  <c r="G474" i="6"/>
  <c r="D474" i="6"/>
  <c r="I473" i="6"/>
  <c r="H473" i="6"/>
  <c r="G473" i="6"/>
  <c r="D473" i="6"/>
  <c r="J472" i="6"/>
  <c r="I472" i="6"/>
  <c r="H472" i="6"/>
  <c r="G472" i="6"/>
  <c r="D472" i="6"/>
  <c r="J471" i="6"/>
  <c r="I471" i="6"/>
  <c r="H471" i="6"/>
  <c r="G471" i="6"/>
  <c r="D471" i="6"/>
  <c r="J462" i="6"/>
  <c r="I462" i="6"/>
  <c r="H462" i="6"/>
  <c r="G462" i="6"/>
  <c r="D462" i="6"/>
  <c r="J461" i="6"/>
  <c r="I461" i="6"/>
  <c r="H461" i="6"/>
  <c r="G461" i="6"/>
  <c r="D461" i="6"/>
  <c r="J460" i="6"/>
  <c r="I460" i="6"/>
  <c r="H460" i="6"/>
  <c r="G460" i="6"/>
  <c r="D460" i="6"/>
  <c r="J459" i="6"/>
  <c r="I459" i="6"/>
  <c r="H459" i="6"/>
  <c r="G459" i="6"/>
  <c r="D459" i="6"/>
  <c r="J458" i="6"/>
  <c r="I458" i="6"/>
  <c r="H458" i="6"/>
  <c r="G458" i="6"/>
  <c r="D458" i="6"/>
  <c r="J457" i="6"/>
  <c r="I457" i="6"/>
  <c r="H457" i="6"/>
  <c r="G457" i="6"/>
  <c r="D457" i="6"/>
  <c r="J456" i="6"/>
  <c r="I456" i="6"/>
  <c r="H456" i="6"/>
  <c r="G456" i="6"/>
  <c r="D456" i="6"/>
  <c r="J455" i="6"/>
  <c r="I455" i="6"/>
  <c r="H455" i="6"/>
  <c r="G455" i="6"/>
  <c r="D455" i="6"/>
  <c r="J454" i="6"/>
  <c r="I454" i="6"/>
  <c r="H454" i="6"/>
  <c r="G454" i="6"/>
  <c r="D454" i="6"/>
  <c r="J453" i="6"/>
  <c r="I453" i="6"/>
  <c r="H453" i="6"/>
  <c r="G453" i="6"/>
  <c r="D453" i="6"/>
  <c r="J452" i="6"/>
  <c r="I452" i="6"/>
  <c r="H452" i="6"/>
  <c r="G452" i="6"/>
  <c r="D452" i="6"/>
  <c r="J451" i="6"/>
  <c r="I451" i="6"/>
  <c r="H451" i="6"/>
  <c r="G451" i="6"/>
  <c r="D451" i="6"/>
  <c r="J450" i="6"/>
  <c r="I450" i="6"/>
  <c r="H450" i="6"/>
  <c r="G450" i="6"/>
  <c r="D450" i="6"/>
  <c r="J449" i="6"/>
  <c r="I449" i="6"/>
  <c r="H449" i="6"/>
  <c r="G449" i="6"/>
  <c r="D449" i="6"/>
  <c r="J448" i="6"/>
  <c r="I448" i="6"/>
  <c r="H448" i="6"/>
  <c r="G448" i="6"/>
  <c r="D448" i="6"/>
  <c r="J447" i="6"/>
  <c r="I447" i="6"/>
  <c r="H447" i="6"/>
  <c r="G447" i="6"/>
  <c r="D447" i="6"/>
  <c r="J446" i="6"/>
  <c r="I446" i="6"/>
  <c r="H446" i="6"/>
  <c r="G446" i="6"/>
  <c r="D446" i="6"/>
  <c r="J445" i="6"/>
  <c r="I445" i="6"/>
  <c r="H445" i="6"/>
  <c r="G445" i="6"/>
  <c r="D445" i="6"/>
  <c r="J444" i="6"/>
  <c r="I444" i="6"/>
  <c r="H444" i="6"/>
  <c r="G444" i="6"/>
  <c r="D444" i="6"/>
  <c r="J443" i="6"/>
  <c r="I443" i="6"/>
  <c r="H443" i="6"/>
  <c r="G443" i="6"/>
  <c r="D443" i="6"/>
  <c r="J442" i="6"/>
  <c r="I442" i="6"/>
  <c r="H442" i="6"/>
  <c r="G442" i="6"/>
  <c r="D442" i="6"/>
  <c r="J441" i="6"/>
  <c r="I441" i="6"/>
  <c r="H441" i="6"/>
  <c r="G441" i="6"/>
  <c r="D441" i="6"/>
  <c r="J439" i="6"/>
  <c r="I439" i="6"/>
  <c r="H439" i="6"/>
  <c r="G439" i="6"/>
  <c r="D439" i="6"/>
  <c r="J425" i="6"/>
  <c r="I425" i="6"/>
  <c r="H425" i="6"/>
  <c r="G425" i="6"/>
  <c r="D425" i="6"/>
  <c r="J424" i="6"/>
  <c r="I424" i="6"/>
  <c r="H424" i="6"/>
  <c r="G424" i="6"/>
  <c r="D424" i="6"/>
  <c r="J423" i="6"/>
  <c r="I423" i="6"/>
  <c r="H423" i="6"/>
  <c r="G423" i="6"/>
  <c r="D423" i="6"/>
  <c r="J422" i="6"/>
  <c r="I422" i="6"/>
  <c r="H422" i="6"/>
  <c r="G422" i="6"/>
  <c r="D422" i="6"/>
  <c r="J421" i="6"/>
  <c r="I421" i="6"/>
  <c r="H421" i="6"/>
  <c r="G421" i="6"/>
  <c r="D421" i="6"/>
  <c r="J420" i="6"/>
  <c r="I420" i="6"/>
  <c r="H420" i="6"/>
  <c r="G420" i="6"/>
  <c r="D420" i="6"/>
  <c r="J419" i="6"/>
  <c r="I419" i="6"/>
  <c r="H419" i="6"/>
  <c r="G419" i="6"/>
  <c r="D419" i="6"/>
  <c r="J418" i="6"/>
  <c r="I418" i="6"/>
  <c r="H418" i="6"/>
  <c r="G418" i="6"/>
  <c r="D418" i="6"/>
  <c r="J417" i="6"/>
  <c r="I417" i="6"/>
  <c r="H417" i="6"/>
  <c r="G417" i="6"/>
  <c r="D417" i="6"/>
  <c r="J416" i="6"/>
  <c r="I416" i="6"/>
  <c r="H416" i="6"/>
  <c r="G416" i="6"/>
  <c r="D416" i="6"/>
  <c r="J415" i="6"/>
  <c r="I415" i="6"/>
  <c r="H415" i="6"/>
  <c r="G415" i="6"/>
  <c r="D415" i="6"/>
  <c r="J414" i="6"/>
  <c r="I414" i="6"/>
  <c r="H414" i="6"/>
  <c r="G414" i="6"/>
  <c r="D414" i="6"/>
  <c r="J413" i="6"/>
  <c r="I413" i="6"/>
  <c r="H413" i="6"/>
  <c r="G413" i="6"/>
  <c r="D413" i="6"/>
  <c r="J412" i="6"/>
  <c r="I412" i="6"/>
  <c r="H412" i="6"/>
  <c r="G412" i="6"/>
  <c r="D412" i="6"/>
  <c r="J411" i="6"/>
  <c r="I411" i="6"/>
  <c r="H411" i="6"/>
  <c r="G411" i="6"/>
  <c r="D411" i="6"/>
  <c r="J135" i="6"/>
  <c r="I135" i="6"/>
  <c r="H135" i="6"/>
  <c r="G135" i="6"/>
  <c r="F135" i="6"/>
  <c r="E135" i="6"/>
  <c r="D135" i="6"/>
  <c r="C135" i="6"/>
  <c r="B135" i="6"/>
  <c r="J134" i="6"/>
  <c r="I134" i="6"/>
  <c r="H134" i="6"/>
  <c r="G134" i="6"/>
  <c r="F134" i="6"/>
  <c r="E134" i="6"/>
  <c r="D134" i="6"/>
  <c r="C134" i="6"/>
  <c r="B134" i="6"/>
  <c r="J133" i="6"/>
  <c r="I133" i="6"/>
  <c r="H133" i="6"/>
  <c r="G133" i="6"/>
  <c r="F133" i="6"/>
  <c r="E133" i="6"/>
  <c r="D133" i="6"/>
  <c r="C133" i="6"/>
  <c r="B133" i="6"/>
  <c r="J132" i="6"/>
  <c r="I132" i="6"/>
  <c r="H132" i="6"/>
  <c r="J131" i="6"/>
  <c r="I131" i="6"/>
  <c r="H131" i="6"/>
  <c r="J130" i="6"/>
  <c r="I130" i="6"/>
  <c r="H130" i="6"/>
  <c r="G130" i="6"/>
  <c r="F130" i="6"/>
  <c r="D130" i="6"/>
  <c r="C130" i="6"/>
  <c r="B130" i="6"/>
  <c r="J129" i="6"/>
  <c r="I129" i="6"/>
  <c r="H129" i="6"/>
  <c r="J128" i="6"/>
  <c r="I128" i="6"/>
  <c r="H128" i="6"/>
  <c r="J127" i="6"/>
  <c r="I127" i="6"/>
  <c r="H127" i="6"/>
  <c r="J126" i="6"/>
  <c r="I126" i="6"/>
  <c r="H126" i="6"/>
  <c r="J125" i="6"/>
  <c r="I125" i="6"/>
  <c r="H125" i="6"/>
  <c r="J124" i="6"/>
  <c r="I124" i="6"/>
  <c r="H124" i="6"/>
  <c r="J123" i="6"/>
  <c r="I123" i="6"/>
  <c r="H123" i="6"/>
  <c r="J122" i="6"/>
  <c r="I122" i="6"/>
  <c r="H122" i="6"/>
  <c r="J121" i="6"/>
  <c r="I121" i="6"/>
  <c r="H121" i="6"/>
  <c r="J120" i="6"/>
  <c r="I120" i="6"/>
  <c r="H120" i="6"/>
  <c r="J102" i="6"/>
  <c r="I102" i="6"/>
  <c r="H102" i="6"/>
  <c r="G102" i="6"/>
  <c r="F102" i="6"/>
  <c r="E102" i="6"/>
  <c r="D102" i="6"/>
  <c r="C102" i="6"/>
  <c r="B102" i="6"/>
  <c r="J101" i="6"/>
  <c r="I101" i="6"/>
  <c r="H101" i="6"/>
  <c r="G101" i="6"/>
  <c r="F101" i="6"/>
  <c r="E101" i="6"/>
  <c r="D101" i="6"/>
  <c r="C101" i="6"/>
  <c r="B101" i="6"/>
  <c r="J100" i="6"/>
  <c r="I100" i="6"/>
  <c r="H100" i="6"/>
  <c r="J99" i="6"/>
  <c r="I99" i="6"/>
  <c r="H99" i="6"/>
  <c r="J98" i="6"/>
  <c r="I98" i="6"/>
  <c r="H98" i="6"/>
  <c r="J97" i="6"/>
  <c r="I97" i="6"/>
  <c r="H97" i="6"/>
  <c r="J96" i="6"/>
  <c r="I96" i="6"/>
  <c r="H96" i="6"/>
  <c r="J95" i="6"/>
  <c r="I95" i="6"/>
  <c r="H95" i="6"/>
  <c r="G95" i="6"/>
  <c r="F95" i="6"/>
  <c r="D95" i="6"/>
  <c r="C95" i="6"/>
  <c r="B95" i="6"/>
  <c r="J94" i="6"/>
  <c r="I94" i="6"/>
  <c r="H94" i="6"/>
  <c r="J93" i="6"/>
  <c r="I93" i="6"/>
  <c r="H93" i="6"/>
  <c r="J92" i="6"/>
  <c r="I92" i="6"/>
  <c r="H92" i="6"/>
  <c r="J91" i="6"/>
  <c r="I91" i="6"/>
  <c r="H91" i="6"/>
  <c r="J90" i="6"/>
  <c r="I90" i="6"/>
  <c r="H90" i="6"/>
  <c r="J89" i="6"/>
  <c r="I89" i="6"/>
  <c r="H89" i="6"/>
  <c r="J88" i="6"/>
  <c r="I88" i="6"/>
  <c r="H88" i="6"/>
  <c r="J87" i="6"/>
  <c r="I87" i="6"/>
  <c r="H87" i="6"/>
  <c r="J86" i="6"/>
  <c r="I86" i="6"/>
  <c r="H86" i="6"/>
  <c r="J85" i="6"/>
  <c r="I85" i="6"/>
  <c r="H85" i="6"/>
  <c r="J84" i="6"/>
  <c r="I84" i="6"/>
  <c r="H84" i="6"/>
  <c r="J60" i="6"/>
  <c r="I60" i="6"/>
  <c r="H60" i="6"/>
  <c r="G60" i="6"/>
  <c r="F60" i="6"/>
  <c r="E60" i="6"/>
  <c r="D60" i="6"/>
  <c r="C60" i="6"/>
  <c r="B60" i="6"/>
  <c r="J59" i="6"/>
  <c r="I59" i="6"/>
  <c r="H59" i="6"/>
  <c r="G59" i="6"/>
  <c r="F59" i="6"/>
  <c r="E59" i="6"/>
  <c r="D59" i="6"/>
  <c r="C59" i="6"/>
  <c r="B59" i="6"/>
  <c r="J58" i="6"/>
  <c r="I58" i="6"/>
  <c r="H58" i="6"/>
  <c r="G58" i="6"/>
  <c r="F58" i="6"/>
  <c r="E58" i="6"/>
  <c r="D58" i="6"/>
  <c r="C58" i="6"/>
  <c r="B58" i="6"/>
  <c r="J57" i="6"/>
  <c r="I57" i="6"/>
  <c r="H57" i="6"/>
  <c r="J56" i="6"/>
  <c r="I56" i="6"/>
  <c r="H56" i="6"/>
  <c r="J55" i="6"/>
  <c r="I55" i="6"/>
  <c r="H55" i="6"/>
  <c r="G55" i="6"/>
  <c r="F55" i="6"/>
  <c r="E55" i="6"/>
  <c r="D55" i="6"/>
  <c r="C55" i="6"/>
  <c r="B55" i="6"/>
  <c r="J54" i="6"/>
  <c r="I54" i="6"/>
  <c r="H54" i="6"/>
  <c r="J53" i="6"/>
  <c r="I53" i="6"/>
  <c r="H53" i="6"/>
  <c r="J52" i="6"/>
  <c r="I52" i="6"/>
  <c r="H52" i="6"/>
  <c r="J51" i="6"/>
  <c r="I51" i="6"/>
  <c r="H51" i="6"/>
  <c r="J50" i="6"/>
  <c r="I50" i="6"/>
  <c r="H50" i="6"/>
  <c r="J49" i="6"/>
  <c r="I49" i="6"/>
  <c r="H49" i="6"/>
  <c r="J48" i="6"/>
  <c r="I48" i="6"/>
  <c r="H48" i="6"/>
  <c r="J47" i="6"/>
  <c r="I47" i="6"/>
  <c r="H47" i="6"/>
  <c r="J46" i="6"/>
  <c r="I46" i="6"/>
  <c r="H46" i="6"/>
  <c r="J45" i="6"/>
  <c r="I45" i="6"/>
  <c r="H45" i="6"/>
  <c r="J27" i="6"/>
  <c r="I27" i="6"/>
  <c r="H27" i="6"/>
  <c r="G27" i="6"/>
  <c r="F27" i="6"/>
  <c r="E27" i="6"/>
  <c r="D27" i="6"/>
  <c r="C27" i="6"/>
  <c r="B27" i="6"/>
  <c r="J26" i="6"/>
  <c r="I26" i="6"/>
  <c r="H26" i="6"/>
  <c r="G26" i="6"/>
  <c r="F26" i="6"/>
  <c r="E26" i="6"/>
  <c r="D26" i="6"/>
  <c r="C26" i="6"/>
  <c r="B26" i="6"/>
  <c r="J25" i="6"/>
  <c r="I25" i="6"/>
  <c r="H25" i="6"/>
  <c r="J24" i="6"/>
  <c r="I24" i="6"/>
  <c r="H24" i="6"/>
  <c r="J23" i="6"/>
  <c r="I23" i="6"/>
  <c r="H23" i="6"/>
  <c r="J22" i="6"/>
  <c r="I22" i="6"/>
  <c r="H22" i="6"/>
  <c r="J21" i="6"/>
  <c r="I21" i="6"/>
  <c r="H21" i="6"/>
  <c r="J20" i="6"/>
  <c r="I20" i="6"/>
  <c r="H20" i="6"/>
  <c r="G20" i="6"/>
  <c r="F20" i="6"/>
  <c r="E20" i="6"/>
  <c r="D20" i="6"/>
  <c r="C20" i="6"/>
  <c r="B20" i="6"/>
  <c r="J19" i="6"/>
  <c r="I19" i="6"/>
  <c r="H19" i="6"/>
  <c r="J18" i="6"/>
  <c r="I18" i="6"/>
  <c r="H18" i="6"/>
  <c r="J17" i="6"/>
  <c r="I17" i="6"/>
  <c r="H17" i="6"/>
  <c r="J16" i="6"/>
  <c r="I16" i="6"/>
  <c r="H16" i="6"/>
  <c r="J15" i="6"/>
  <c r="I15" i="6"/>
  <c r="H15" i="6"/>
  <c r="J14" i="6"/>
  <c r="I14" i="6"/>
  <c r="H14" i="6"/>
  <c r="J13" i="6"/>
  <c r="I13" i="6"/>
  <c r="H13" i="6"/>
  <c r="J12" i="6"/>
  <c r="I12" i="6"/>
  <c r="H12" i="6"/>
  <c r="J11" i="6"/>
  <c r="I11" i="6"/>
  <c r="H11" i="6"/>
  <c r="J10" i="6"/>
  <c r="I10" i="6"/>
  <c r="H10" i="6"/>
  <c r="J9" i="6"/>
  <c r="I9" i="6"/>
  <c r="H9" i="6"/>
  <c r="M90" i="5"/>
  <c r="L90" i="5"/>
  <c r="K90" i="5"/>
  <c r="J90" i="5"/>
  <c r="I90" i="5"/>
  <c r="H90" i="5"/>
  <c r="G90" i="5"/>
  <c r="F90" i="5"/>
  <c r="E90" i="5"/>
  <c r="D90" i="5"/>
  <c r="C90" i="5"/>
  <c r="B90" i="5"/>
  <c r="M89" i="5"/>
  <c r="L89" i="5"/>
  <c r="K89" i="5"/>
  <c r="M87" i="5"/>
  <c r="L87" i="5"/>
  <c r="K87" i="5"/>
  <c r="J87" i="5"/>
  <c r="I87" i="5"/>
  <c r="H87" i="5"/>
  <c r="G87" i="5"/>
  <c r="F87" i="5"/>
  <c r="E87" i="5"/>
  <c r="D87" i="5"/>
  <c r="C87" i="5"/>
  <c r="B87" i="5"/>
  <c r="M86" i="5"/>
  <c r="L86" i="5"/>
  <c r="K86" i="5"/>
  <c r="M85" i="5"/>
  <c r="L85" i="5"/>
  <c r="K85" i="5"/>
  <c r="M84" i="5"/>
  <c r="L84" i="5"/>
  <c r="K84"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8" i="5"/>
  <c r="L58" i="5"/>
  <c r="K58" i="5"/>
  <c r="M57" i="5"/>
  <c r="L57" i="5"/>
  <c r="K57" i="5"/>
  <c r="M56" i="5"/>
  <c r="L56" i="5"/>
  <c r="K56" i="5"/>
  <c r="J56" i="5"/>
  <c r="I56" i="5"/>
  <c r="H56" i="5"/>
  <c r="G56" i="5"/>
  <c r="F56" i="5"/>
  <c r="E56" i="5"/>
  <c r="D56" i="5"/>
  <c r="C56" i="5"/>
  <c r="B56" i="5"/>
  <c r="M55" i="5"/>
  <c r="L55" i="5"/>
  <c r="K55" i="5"/>
  <c r="M54" i="5"/>
  <c r="L54" i="5"/>
  <c r="K54" i="5"/>
  <c r="M53" i="5"/>
  <c r="L53" i="5"/>
  <c r="K53" i="5"/>
  <c r="M52" i="5"/>
  <c r="L52" i="5"/>
  <c r="K52" i="5"/>
  <c r="M51" i="5"/>
  <c r="L51" i="5"/>
  <c r="K51" i="5"/>
  <c r="M50" i="5"/>
  <c r="L50" i="5"/>
  <c r="K50" i="5"/>
  <c r="M49" i="5"/>
  <c r="L49" i="5"/>
  <c r="K49" i="5"/>
  <c r="M48" i="5"/>
  <c r="L48" i="5"/>
  <c r="K48" i="5"/>
  <c r="M47" i="5"/>
  <c r="L47" i="5"/>
  <c r="K47" i="5"/>
  <c r="M46" i="5"/>
  <c r="L46" i="5"/>
  <c r="K46" i="5"/>
  <c r="M27" i="5"/>
  <c r="L27" i="5"/>
  <c r="K27" i="5"/>
  <c r="J27" i="5"/>
  <c r="I27" i="5"/>
  <c r="H27" i="5"/>
  <c r="G27" i="5"/>
  <c r="F27" i="5"/>
  <c r="E27" i="5"/>
  <c r="D27" i="5"/>
  <c r="C27" i="5"/>
  <c r="B27" i="5"/>
  <c r="M26" i="5"/>
  <c r="L26" i="5"/>
  <c r="K26" i="5"/>
  <c r="J26" i="5"/>
  <c r="I26" i="5"/>
  <c r="H26" i="5"/>
  <c r="G26" i="5"/>
  <c r="F26" i="5"/>
  <c r="E26" i="5"/>
  <c r="D26" i="5"/>
  <c r="C26" i="5"/>
  <c r="B26" i="5"/>
  <c r="M25" i="5"/>
  <c r="L25" i="5"/>
  <c r="K25" i="5"/>
  <c r="M24" i="5"/>
  <c r="L24" i="5"/>
  <c r="K24" i="5"/>
  <c r="M23" i="5"/>
  <c r="L23" i="5"/>
  <c r="K23" i="5"/>
  <c r="M22" i="5"/>
  <c r="L22" i="5"/>
  <c r="K22" i="5"/>
  <c r="M21" i="5"/>
  <c r="L21" i="5"/>
  <c r="K21" i="5"/>
  <c r="M20" i="5"/>
  <c r="L20" i="5"/>
  <c r="K20" i="5"/>
  <c r="J20" i="5"/>
  <c r="I20" i="5"/>
  <c r="H20" i="5"/>
  <c r="G20" i="5"/>
  <c r="F20" i="5"/>
  <c r="E20" i="5"/>
  <c r="D20" i="5"/>
  <c r="C20" i="5"/>
  <c r="B20" i="5"/>
  <c r="M19" i="5"/>
  <c r="L19" i="5"/>
  <c r="K19" i="5"/>
  <c r="M18" i="5"/>
  <c r="L18" i="5"/>
  <c r="K18" i="5"/>
  <c r="M17" i="5"/>
  <c r="L17" i="5"/>
  <c r="K17" i="5"/>
  <c r="M16" i="5"/>
  <c r="L16" i="5"/>
  <c r="K16" i="5"/>
  <c r="M15" i="5"/>
  <c r="L15" i="5"/>
  <c r="K15" i="5"/>
  <c r="M14" i="5"/>
  <c r="L14" i="5"/>
  <c r="K14" i="5"/>
  <c r="M13" i="5"/>
  <c r="L13" i="5"/>
  <c r="K13" i="5"/>
  <c r="M12" i="5"/>
  <c r="L12" i="5"/>
  <c r="K12" i="5"/>
  <c r="M11" i="5"/>
  <c r="L11" i="5"/>
  <c r="K11" i="5"/>
  <c r="M10" i="5"/>
  <c r="L10" i="5"/>
  <c r="K10" i="5"/>
  <c r="M9" i="5"/>
  <c r="L9" i="5"/>
  <c r="K9" i="5"/>
  <c r="J205" i="4"/>
  <c r="I205" i="4"/>
  <c r="H205" i="4"/>
  <c r="G205" i="4"/>
  <c r="F205" i="4"/>
  <c r="E205" i="4"/>
  <c r="D205" i="4"/>
  <c r="C205" i="4"/>
  <c r="B205" i="4"/>
  <c r="J204" i="4"/>
  <c r="I204" i="4"/>
  <c r="H204" i="4"/>
  <c r="G204" i="4"/>
  <c r="F204" i="4"/>
  <c r="E204" i="4"/>
  <c r="D204" i="4"/>
  <c r="C204" i="4"/>
  <c r="B204" i="4"/>
  <c r="J203" i="4"/>
  <c r="I203" i="4"/>
  <c r="H203" i="4"/>
  <c r="D203" i="4"/>
  <c r="J202" i="4"/>
  <c r="I202" i="4"/>
  <c r="H202" i="4"/>
  <c r="D202" i="4"/>
  <c r="J201" i="4"/>
  <c r="I201" i="4"/>
  <c r="H201" i="4"/>
  <c r="D201" i="4"/>
  <c r="J200" i="4"/>
  <c r="I200" i="4"/>
  <c r="H200" i="4"/>
  <c r="G200" i="4"/>
  <c r="F200" i="4"/>
  <c r="E200" i="4"/>
  <c r="D200" i="4"/>
  <c r="C200" i="4"/>
  <c r="B200" i="4"/>
  <c r="J199" i="4"/>
  <c r="I199" i="4"/>
  <c r="H199" i="4"/>
  <c r="J198" i="4"/>
  <c r="I198" i="4"/>
  <c r="H198" i="4"/>
  <c r="J197" i="4"/>
  <c r="I197" i="4"/>
  <c r="H197" i="4"/>
  <c r="J196" i="4"/>
  <c r="I196" i="4"/>
  <c r="H196" i="4"/>
  <c r="J195" i="4"/>
  <c r="I195" i="4"/>
  <c r="H195" i="4"/>
  <c r="J194" i="4"/>
  <c r="I194" i="4"/>
  <c r="H194" i="4"/>
  <c r="G194" i="4"/>
  <c r="F194" i="4"/>
  <c r="E194" i="4"/>
  <c r="D194" i="4"/>
  <c r="C194" i="4"/>
  <c r="B194" i="4"/>
  <c r="J193" i="4"/>
  <c r="I193" i="4"/>
  <c r="H193" i="4"/>
  <c r="J192" i="4"/>
  <c r="I192" i="4"/>
  <c r="H192" i="4"/>
  <c r="J191" i="4"/>
  <c r="I191" i="4"/>
  <c r="H191" i="4"/>
  <c r="J190" i="4"/>
  <c r="I190" i="4"/>
  <c r="H190" i="4"/>
  <c r="J189" i="4"/>
  <c r="I189" i="4"/>
  <c r="H189" i="4"/>
  <c r="J188" i="4"/>
  <c r="I188" i="4"/>
  <c r="H188" i="4"/>
  <c r="J187" i="4"/>
  <c r="I187" i="4"/>
  <c r="H187" i="4"/>
  <c r="J186" i="4"/>
  <c r="I186" i="4"/>
  <c r="H186" i="4"/>
  <c r="J185" i="4"/>
  <c r="I185" i="4"/>
  <c r="H185" i="4"/>
  <c r="J184" i="4"/>
  <c r="I184" i="4"/>
  <c r="H184" i="4"/>
  <c r="J183" i="4"/>
  <c r="I183" i="4"/>
  <c r="H183" i="4"/>
  <c r="J161" i="4"/>
  <c r="I161" i="4"/>
  <c r="H161" i="4"/>
  <c r="G161" i="4"/>
  <c r="F161" i="4"/>
  <c r="E161" i="4"/>
  <c r="D161" i="4"/>
  <c r="C161" i="4"/>
  <c r="B161" i="4"/>
  <c r="J160" i="4"/>
  <c r="I160" i="4"/>
  <c r="H160" i="4"/>
  <c r="G160" i="4"/>
  <c r="F160" i="4"/>
  <c r="E160" i="4"/>
  <c r="D160" i="4"/>
  <c r="C160" i="4"/>
  <c r="B160" i="4"/>
  <c r="J159" i="4"/>
  <c r="I159" i="4"/>
  <c r="H159" i="4"/>
  <c r="G159" i="4"/>
  <c r="F159" i="4"/>
  <c r="E159" i="4"/>
  <c r="D159" i="4"/>
  <c r="C159" i="4"/>
  <c r="B159" i="4"/>
  <c r="J158" i="4"/>
  <c r="I158" i="4"/>
  <c r="H158" i="4"/>
  <c r="J157" i="4"/>
  <c r="I157" i="4"/>
  <c r="H157" i="4"/>
  <c r="J156" i="4"/>
  <c r="I156" i="4"/>
  <c r="H156" i="4"/>
  <c r="J155" i="4"/>
  <c r="I155" i="4"/>
  <c r="H155" i="4"/>
  <c r="G155" i="4"/>
  <c r="F155" i="4"/>
  <c r="D155" i="4"/>
  <c r="C155" i="4"/>
  <c r="B155" i="4"/>
  <c r="J154" i="4"/>
  <c r="I154" i="4"/>
  <c r="H154" i="4"/>
  <c r="J153" i="4"/>
  <c r="I153" i="4"/>
  <c r="H153" i="4"/>
  <c r="J152" i="4"/>
  <c r="I152" i="4"/>
  <c r="H152" i="4"/>
  <c r="J151" i="4"/>
  <c r="I151" i="4"/>
  <c r="H151" i="4"/>
  <c r="J150" i="4"/>
  <c r="I150" i="4"/>
  <c r="H150" i="4"/>
  <c r="J149" i="4"/>
  <c r="I149" i="4"/>
  <c r="H149" i="4"/>
  <c r="J148" i="4"/>
  <c r="I148" i="4"/>
  <c r="H148" i="4"/>
  <c r="J147" i="4"/>
  <c r="I147" i="4"/>
  <c r="H147" i="4"/>
  <c r="J146" i="4"/>
  <c r="I146" i="4"/>
  <c r="H146" i="4"/>
  <c r="J145" i="4"/>
  <c r="I145" i="4"/>
  <c r="H145" i="4"/>
  <c r="J133" i="4"/>
  <c r="I133" i="4"/>
  <c r="H133" i="4"/>
  <c r="G133" i="4"/>
  <c r="F133" i="4"/>
  <c r="E133" i="4"/>
  <c r="D133" i="4"/>
  <c r="C133" i="4"/>
  <c r="B133" i="4"/>
  <c r="J132" i="4"/>
  <c r="I132" i="4"/>
  <c r="H132" i="4"/>
  <c r="G132" i="4"/>
  <c r="F132" i="4"/>
  <c r="E132" i="4"/>
  <c r="D132" i="4"/>
  <c r="C132" i="4"/>
  <c r="B132" i="4"/>
  <c r="J131" i="4"/>
  <c r="I131" i="4"/>
  <c r="H131" i="4"/>
  <c r="J130" i="4"/>
  <c r="I130" i="4"/>
  <c r="H130" i="4"/>
  <c r="J129" i="4"/>
  <c r="I129" i="4"/>
  <c r="H129" i="4"/>
  <c r="J128" i="4"/>
  <c r="I128" i="4"/>
  <c r="H128" i="4"/>
  <c r="J127" i="4"/>
  <c r="I127" i="4"/>
  <c r="H127" i="4"/>
  <c r="J126" i="4"/>
  <c r="I126" i="4"/>
  <c r="H126" i="4"/>
  <c r="J125" i="4"/>
  <c r="I125" i="4"/>
  <c r="H125" i="4"/>
  <c r="J124" i="4"/>
  <c r="I124" i="4"/>
  <c r="H124" i="4"/>
  <c r="J123" i="4"/>
  <c r="I123" i="4"/>
  <c r="H123" i="4"/>
  <c r="J122" i="4"/>
  <c r="I122" i="4"/>
  <c r="H122" i="4"/>
  <c r="J121" i="4"/>
  <c r="I121" i="4"/>
  <c r="H121" i="4"/>
  <c r="J120" i="4"/>
  <c r="I120" i="4"/>
  <c r="H120" i="4"/>
  <c r="J119" i="4"/>
  <c r="I119" i="4"/>
  <c r="H119" i="4"/>
  <c r="J118" i="4"/>
  <c r="I118" i="4"/>
  <c r="H118" i="4"/>
  <c r="J117" i="4"/>
  <c r="I117" i="4"/>
  <c r="H117" i="4"/>
  <c r="J116" i="4"/>
  <c r="I116" i="4"/>
  <c r="H116" i="4"/>
  <c r="J115" i="4"/>
  <c r="I115" i="4"/>
  <c r="H115" i="4"/>
  <c r="J91" i="4"/>
  <c r="I91" i="4"/>
  <c r="H91" i="4"/>
  <c r="G91" i="4"/>
  <c r="F91" i="4"/>
  <c r="E91" i="4"/>
  <c r="D91" i="4"/>
  <c r="C91" i="4"/>
  <c r="B91" i="4"/>
  <c r="J90" i="4"/>
  <c r="I90" i="4"/>
  <c r="H90" i="4"/>
  <c r="D90" i="4"/>
  <c r="C90" i="4"/>
  <c r="B90" i="4"/>
  <c r="J89" i="4"/>
  <c r="I89" i="4"/>
  <c r="H89" i="4"/>
  <c r="J88" i="4"/>
  <c r="I88" i="4"/>
  <c r="H88" i="4"/>
  <c r="J87" i="4"/>
  <c r="I87" i="4"/>
  <c r="H87" i="4"/>
  <c r="J86" i="4"/>
  <c r="I86" i="4"/>
  <c r="H86" i="4"/>
  <c r="J60" i="4"/>
  <c r="I60" i="4"/>
  <c r="H60" i="4"/>
  <c r="G60" i="4"/>
  <c r="F60" i="4"/>
  <c r="E60" i="4"/>
  <c r="D60" i="4"/>
  <c r="C60" i="4"/>
  <c r="B60" i="4"/>
  <c r="J59" i="4"/>
  <c r="I59" i="4"/>
  <c r="H59" i="4"/>
  <c r="G59" i="4"/>
  <c r="F59" i="4"/>
  <c r="E59" i="4"/>
  <c r="D59" i="4"/>
  <c r="C59" i="4"/>
  <c r="B59" i="4"/>
  <c r="J58" i="4"/>
  <c r="I58" i="4"/>
  <c r="H58" i="4"/>
  <c r="G58" i="4"/>
  <c r="F58" i="4"/>
  <c r="E58" i="4"/>
  <c r="D58" i="4"/>
  <c r="C58" i="4"/>
  <c r="B58" i="4"/>
  <c r="J57" i="4"/>
  <c r="I57" i="4"/>
  <c r="H57" i="4"/>
  <c r="J56" i="4"/>
  <c r="I56" i="4"/>
  <c r="H56" i="4"/>
  <c r="J55" i="4"/>
  <c r="I55" i="4"/>
  <c r="H55" i="4"/>
  <c r="J54" i="4"/>
  <c r="I54" i="4"/>
  <c r="H54" i="4"/>
  <c r="G54" i="4"/>
  <c r="F54" i="4"/>
  <c r="E54" i="4"/>
  <c r="D54" i="4"/>
  <c r="C54" i="4"/>
  <c r="B54" i="4"/>
  <c r="J53" i="4"/>
  <c r="I53" i="4"/>
  <c r="H53" i="4"/>
  <c r="J52" i="4"/>
  <c r="I52" i="4"/>
  <c r="H52" i="4"/>
  <c r="J51" i="4"/>
  <c r="I51" i="4"/>
  <c r="H51" i="4"/>
  <c r="J50" i="4"/>
  <c r="I50" i="4"/>
  <c r="H50" i="4"/>
  <c r="J49" i="4"/>
  <c r="I49" i="4"/>
  <c r="H49" i="4"/>
  <c r="J48" i="4"/>
  <c r="I48" i="4"/>
  <c r="H48" i="4"/>
  <c r="J47" i="4"/>
  <c r="I47" i="4"/>
  <c r="H47" i="4"/>
  <c r="J46" i="4"/>
  <c r="I46" i="4"/>
  <c r="H46" i="4"/>
  <c r="J45" i="4"/>
  <c r="I45" i="4"/>
  <c r="H45" i="4"/>
  <c r="J44" i="4"/>
  <c r="I44" i="4"/>
  <c r="H44" i="4"/>
  <c r="J27" i="4"/>
  <c r="I27" i="4"/>
  <c r="H27" i="4"/>
  <c r="G27" i="4"/>
  <c r="F27" i="4"/>
  <c r="E27" i="4"/>
  <c r="D27" i="4"/>
  <c r="C27" i="4"/>
  <c r="B27" i="4"/>
  <c r="J26" i="4"/>
  <c r="I26" i="4"/>
  <c r="H26" i="4"/>
  <c r="G26" i="4"/>
  <c r="F26" i="4"/>
  <c r="E26" i="4"/>
  <c r="D26" i="4"/>
  <c r="C26" i="4"/>
  <c r="B26" i="4"/>
  <c r="J25" i="4"/>
  <c r="I25" i="4"/>
  <c r="H25" i="4"/>
  <c r="J24" i="4"/>
  <c r="I24" i="4"/>
  <c r="H24" i="4"/>
  <c r="J23" i="4"/>
  <c r="I23" i="4"/>
  <c r="H23" i="4"/>
  <c r="J22" i="4"/>
  <c r="I22" i="4"/>
  <c r="H22" i="4"/>
  <c r="J21" i="4"/>
  <c r="I21" i="4"/>
  <c r="H21" i="4"/>
  <c r="J20" i="4"/>
  <c r="I20" i="4"/>
  <c r="H20" i="4"/>
  <c r="G20" i="4"/>
  <c r="F20" i="4"/>
  <c r="E20" i="4"/>
  <c r="D20" i="4"/>
  <c r="C20" i="4"/>
  <c r="B20" i="4"/>
  <c r="J19" i="4"/>
  <c r="I19" i="4"/>
  <c r="H19" i="4"/>
  <c r="J18" i="4"/>
  <c r="I18" i="4"/>
  <c r="H18" i="4"/>
  <c r="J17" i="4"/>
  <c r="I17" i="4"/>
  <c r="H17" i="4"/>
  <c r="J16" i="4"/>
  <c r="I16" i="4"/>
  <c r="H16" i="4"/>
  <c r="J15" i="4"/>
  <c r="I15" i="4"/>
  <c r="H15" i="4"/>
  <c r="J14" i="4"/>
  <c r="I14" i="4"/>
  <c r="H14" i="4"/>
  <c r="J13" i="4"/>
  <c r="I13" i="4"/>
  <c r="H13" i="4"/>
  <c r="J12" i="4"/>
  <c r="I12" i="4"/>
  <c r="H12" i="4"/>
  <c r="J11" i="4"/>
  <c r="I11" i="4"/>
  <c r="H11" i="4"/>
  <c r="J10" i="4"/>
  <c r="I10" i="4"/>
  <c r="H10" i="4"/>
  <c r="J9" i="4"/>
  <c r="I9" i="4"/>
  <c r="H9" i="4"/>
  <c r="J72" i="3"/>
  <c r="I72" i="3"/>
  <c r="H72" i="3"/>
  <c r="G72" i="3"/>
  <c r="F72" i="3"/>
  <c r="E72" i="3"/>
  <c r="D72" i="3"/>
  <c r="C72" i="3"/>
  <c r="B72" i="3"/>
  <c r="J71" i="3"/>
  <c r="I71" i="3"/>
  <c r="H71" i="3"/>
  <c r="D71" i="3"/>
  <c r="C71" i="3"/>
  <c r="B71" i="3"/>
  <c r="J70" i="3"/>
  <c r="I70" i="3"/>
  <c r="H70" i="3"/>
  <c r="J69" i="3"/>
  <c r="I69" i="3"/>
  <c r="H69" i="3"/>
  <c r="D69" i="3"/>
  <c r="C69" i="3"/>
  <c r="B69" i="3"/>
  <c r="J68" i="3"/>
  <c r="I68" i="3"/>
  <c r="H68" i="3"/>
  <c r="J67" i="3"/>
  <c r="I67" i="3"/>
  <c r="H67" i="3"/>
  <c r="J66" i="3"/>
  <c r="I66" i="3"/>
  <c r="H66" i="3"/>
  <c r="J65" i="3"/>
  <c r="I65" i="3"/>
  <c r="H65" i="3"/>
  <c r="J63" i="3"/>
  <c r="I63" i="3"/>
  <c r="H63" i="3"/>
  <c r="D63" i="3"/>
  <c r="C63" i="3"/>
  <c r="B63" i="3"/>
  <c r="J62" i="3"/>
  <c r="I62" i="3"/>
  <c r="H62" i="3"/>
  <c r="D62" i="3"/>
  <c r="C62" i="3"/>
  <c r="B62" i="3"/>
  <c r="J61" i="3"/>
  <c r="I61" i="3"/>
  <c r="H61" i="3"/>
  <c r="J60" i="3"/>
  <c r="I60" i="3"/>
  <c r="H60" i="3"/>
  <c r="J59" i="3"/>
  <c r="I59" i="3"/>
  <c r="H59" i="3"/>
  <c r="J58" i="3"/>
  <c r="I58" i="3"/>
  <c r="H58" i="3"/>
  <c r="J57" i="3"/>
  <c r="I57" i="3"/>
  <c r="H57" i="3"/>
  <c r="D57" i="3"/>
  <c r="C57" i="3"/>
  <c r="B57" i="3"/>
  <c r="J56" i="3"/>
  <c r="I56" i="3"/>
  <c r="H56" i="3"/>
  <c r="J55" i="3"/>
  <c r="I55" i="3"/>
  <c r="H55" i="3"/>
  <c r="J54" i="3"/>
  <c r="I54" i="3"/>
  <c r="H54" i="3"/>
  <c r="J53" i="3"/>
  <c r="I53" i="3"/>
  <c r="H53" i="3"/>
  <c r="J52" i="3"/>
  <c r="I52" i="3"/>
  <c r="H52" i="3"/>
  <c r="J29" i="3"/>
  <c r="I29" i="3"/>
  <c r="H29" i="3"/>
  <c r="G29" i="3"/>
  <c r="F29" i="3"/>
  <c r="E29" i="3"/>
  <c r="D29" i="3"/>
  <c r="C29" i="3"/>
  <c r="B29" i="3"/>
  <c r="J28" i="3"/>
  <c r="I28" i="3"/>
  <c r="H28" i="3"/>
  <c r="G28" i="3"/>
  <c r="F28" i="3"/>
  <c r="E28" i="3"/>
  <c r="D28" i="3"/>
  <c r="C28" i="3"/>
  <c r="B28" i="3"/>
  <c r="J27" i="3"/>
  <c r="I27" i="3"/>
  <c r="H27" i="3"/>
  <c r="J26" i="3"/>
  <c r="I26" i="3"/>
  <c r="H26" i="3"/>
  <c r="D26" i="3"/>
  <c r="C26" i="3"/>
  <c r="B26" i="3"/>
  <c r="J25" i="3"/>
  <c r="I25" i="3"/>
  <c r="H25" i="3"/>
  <c r="J24" i="3"/>
  <c r="I24" i="3"/>
  <c r="H24" i="3"/>
  <c r="J23" i="3"/>
  <c r="I23" i="3"/>
  <c r="H23" i="3"/>
  <c r="J22" i="3"/>
  <c r="I22" i="3"/>
  <c r="H22" i="3"/>
  <c r="J20" i="3"/>
  <c r="I20" i="3"/>
  <c r="H20" i="3"/>
  <c r="F20" i="3"/>
  <c r="E20" i="3"/>
  <c r="D20" i="3"/>
  <c r="C20" i="3"/>
  <c r="B20" i="3"/>
  <c r="J19" i="3"/>
  <c r="I19" i="3"/>
  <c r="H19" i="3"/>
  <c r="F19" i="3"/>
  <c r="E19" i="3"/>
  <c r="D19" i="3"/>
  <c r="C19" i="3"/>
  <c r="B19" i="3"/>
  <c r="J18" i="3"/>
  <c r="I18" i="3"/>
  <c r="H18" i="3"/>
  <c r="F18" i="3"/>
  <c r="E18" i="3"/>
  <c r="J17" i="3"/>
  <c r="I17" i="3"/>
  <c r="H17" i="3"/>
  <c r="F17" i="3"/>
  <c r="E17" i="3"/>
  <c r="J16" i="3"/>
  <c r="I16" i="3"/>
  <c r="H16" i="3"/>
  <c r="F16" i="3"/>
  <c r="E16" i="3"/>
  <c r="J15" i="3"/>
  <c r="I15" i="3"/>
  <c r="H15" i="3"/>
  <c r="F15" i="3"/>
  <c r="E15" i="3"/>
  <c r="J14" i="3"/>
  <c r="I14" i="3"/>
  <c r="H14" i="3"/>
  <c r="G14" i="3"/>
  <c r="F14" i="3"/>
  <c r="E14" i="3"/>
  <c r="D14" i="3"/>
  <c r="C14" i="3"/>
  <c r="B14" i="3"/>
  <c r="J13" i="3"/>
  <c r="I13" i="3"/>
  <c r="H13" i="3"/>
  <c r="J12" i="3"/>
  <c r="I12" i="3"/>
  <c r="H12" i="3"/>
  <c r="J11" i="3"/>
  <c r="I11" i="3"/>
  <c r="H11" i="3"/>
  <c r="J10" i="3"/>
  <c r="I10" i="3"/>
  <c r="H10" i="3"/>
  <c r="J9" i="3"/>
  <c r="I9" i="3"/>
  <c r="H9" i="3"/>
  <c r="M29" i="2"/>
  <c r="L29" i="2"/>
  <c r="K29" i="2"/>
  <c r="J29" i="2"/>
  <c r="I29" i="2"/>
  <c r="H29" i="2"/>
  <c r="G29" i="2"/>
  <c r="F29" i="2"/>
  <c r="E29" i="2"/>
  <c r="D29" i="2"/>
  <c r="C29" i="2"/>
  <c r="B29" i="2"/>
  <c r="M28" i="2"/>
  <c r="L28" i="2"/>
  <c r="K28" i="2"/>
  <c r="J28" i="2"/>
  <c r="I28" i="2"/>
  <c r="H28" i="2"/>
  <c r="G28" i="2"/>
  <c r="F28" i="2"/>
  <c r="E28" i="2"/>
  <c r="D28" i="2"/>
  <c r="C28" i="2"/>
  <c r="B28" i="2"/>
  <c r="M27" i="2"/>
  <c r="L27" i="2"/>
  <c r="K27" i="2"/>
  <c r="I27" i="2"/>
  <c r="M26" i="2"/>
  <c r="L26" i="2"/>
  <c r="K26" i="2"/>
  <c r="J26" i="2"/>
  <c r="I26" i="2"/>
  <c r="H26" i="2"/>
  <c r="G26" i="2"/>
  <c r="F26" i="2"/>
  <c r="E26" i="2"/>
  <c r="D26" i="2"/>
  <c r="C26" i="2"/>
  <c r="B26" i="2"/>
  <c r="M25" i="2"/>
  <c r="L25" i="2"/>
  <c r="K25" i="2"/>
  <c r="M24" i="2"/>
  <c r="L24" i="2"/>
  <c r="K24" i="2"/>
  <c r="M23" i="2"/>
  <c r="L23" i="2"/>
  <c r="K23" i="2"/>
  <c r="M22" i="2"/>
  <c r="L22" i="2"/>
  <c r="K22" i="2"/>
  <c r="M20" i="2"/>
  <c r="L20" i="2"/>
  <c r="K20" i="2"/>
  <c r="J20" i="2"/>
  <c r="I20" i="2"/>
  <c r="H20" i="2"/>
  <c r="G20" i="2"/>
  <c r="F20" i="2"/>
  <c r="E20" i="2"/>
  <c r="D20" i="2"/>
  <c r="C20" i="2"/>
  <c r="B20" i="2"/>
  <c r="M19" i="2"/>
  <c r="L19" i="2"/>
  <c r="K19" i="2"/>
  <c r="J19" i="2"/>
  <c r="I19" i="2"/>
  <c r="H19" i="2"/>
  <c r="G19" i="2"/>
  <c r="F19" i="2"/>
  <c r="E19" i="2"/>
  <c r="D19" i="2"/>
  <c r="C19" i="2"/>
  <c r="B19" i="2"/>
  <c r="M18" i="2"/>
  <c r="L18" i="2"/>
  <c r="K18" i="2"/>
  <c r="M17" i="2"/>
  <c r="L17" i="2"/>
  <c r="K17" i="2"/>
  <c r="M16" i="2"/>
  <c r="L16" i="2"/>
  <c r="K16" i="2"/>
  <c r="M15" i="2"/>
  <c r="L15" i="2"/>
  <c r="K15" i="2"/>
  <c r="M14" i="2"/>
  <c r="L14" i="2"/>
  <c r="K14" i="2"/>
  <c r="J14" i="2"/>
  <c r="I14" i="2"/>
  <c r="H14" i="2"/>
  <c r="G14" i="2"/>
  <c r="F14" i="2"/>
  <c r="E14" i="2"/>
  <c r="D14" i="2"/>
  <c r="C14" i="2"/>
  <c r="B14" i="2"/>
  <c r="M13" i="2"/>
  <c r="L13" i="2"/>
  <c r="K13" i="2"/>
  <c r="M12" i="2"/>
  <c r="L12" i="2"/>
  <c r="K12" i="2"/>
  <c r="M11" i="2"/>
  <c r="L11" i="2"/>
  <c r="K11" i="2"/>
  <c r="M10" i="2"/>
  <c r="L10" i="2"/>
  <c r="K10" i="2"/>
  <c r="M9" i="2"/>
  <c r="L9" i="2"/>
  <c r="K9" i="2"/>
  <c r="J99" i="1"/>
  <c r="I99" i="1"/>
  <c r="H99" i="1"/>
  <c r="G99" i="1"/>
  <c r="F99" i="1"/>
  <c r="E99" i="1"/>
  <c r="D99" i="1"/>
  <c r="C99" i="1"/>
  <c r="B99" i="1"/>
  <c r="J98" i="1"/>
  <c r="I98" i="1"/>
  <c r="H98" i="1"/>
  <c r="G98" i="1"/>
  <c r="F98" i="1"/>
  <c r="E98" i="1"/>
  <c r="D98" i="1"/>
  <c r="C98" i="1"/>
  <c r="B98" i="1"/>
  <c r="J97" i="1"/>
  <c r="I97" i="1"/>
  <c r="H97" i="1"/>
  <c r="J96" i="1"/>
  <c r="I96" i="1"/>
  <c r="H96" i="1"/>
  <c r="J95" i="1"/>
  <c r="I95" i="1"/>
  <c r="H95" i="1"/>
  <c r="J94" i="1"/>
  <c r="I94" i="1"/>
  <c r="H94" i="1"/>
  <c r="D94" i="1"/>
  <c r="C94" i="1"/>
  <c r="B94" i="1"/>
  <c r="J93" i="1"/>
  <c r="I93" i="1"/>
  <c r="H93" i="1"/>
  <c r="J92" i="1"/>
  <c r="I92" i="1"/>
  <c r="H92" i="1"/>
  <c r="J91" i="1"/>
  <c r="I91" i="1"/>
  <c r="H91" i="1"/>
  <c r="J90" i="1"/>
  <c r="I90" i="1"/>
  <c r="H90" i="1"/>
  <c r="J89" i="1"/>
  <c r="I89" i="1"/>
  <c r="H89" i="1"/>
  <c r="G89" i="1"/>
  <c r="F89" i="1"/>
  <c r="E89" i="1"/>
  <c r="D89" i="1"/>
  <c r="C89" i="1"/>
  <c r="B89" i="1"/>
  <c r="J88" i="1"/>
  <c r="I88" i="1"/>
  <c r="H88" i="1"/>
  <c r="J87" i="1"/>
  <c r="I87" i="1"/>
  <c r="H87" i="1"/>
  <c r="J86" i="1"/>
  <c r="I86" i="1"/>
  <c r="H86" i="1"/>
  <c r="J85" i="1"/>
  <c r="I85" i="1"/>
  <c r="H85" i="1"/>
  <c r="J84" i="1"/>
  <c r="I84" i="1"/>
  <c r="H84" i="1"/>
  <c r="J68" i="1"/>
  <c r="I68" i="1"/>
  <c r="H68" i="1"/>
  <c r="D68" i="1"/>
  <c r="C68" i="1"/>
  <c r="B68" i="1"/>
  <c r="J67" i="1"/>
  <c r="I67" i="1"/>
  <c r="H67" i="1"/>
  <c r="D67" i="1"/>
  <c r="C67" i="1"/>
  <c r="B67" i="1"/>
  <c r="J66" i="1"/>
  <c r="I66" i="1"/>
  <c r="H66" i="1"/>
  <c r="D66" i="1"/>
  <c r="C66" i="1"/>
  <c r="B66" i="1"/>
  <c r="J65" i="1"/>
  <c r="I65" i="1"/>
  <c r="H65" i="1"/>
  <c r="J64" i="1"/>
  <c r="I64" i="1"/>
  <c r="H64" i="1"/>
  <c r="J63" i="1"/>
  <c r="I63" i="1"/>
  <c r="H63" i="1"/>
  <c r="D63" i="1"/>
  <c r="C63" i="1"/>
  <c r="B63" i="1"/>
  <c r="J62" i="1"/>
  <c r="I62" i="1"/>
  <c r="H62" i="1"/>
  <c r="J61" i="1"/>
  <c r="I61" i="1"/>
  <c r="H61" i="1"/>
  <c r="J60" i="1"/>
  <c r="I60" i="1"/>
  <c r="H60" i="1"/>
  <c r="J59" i="1"/>
  <c r="I59" i="1"/>
  <c r="H59" i="1"/>
  <c r="J57" i="1"/>
  <c r="I57" i="1"/>
  <c r="H57" i="1"/>
  <c r="D57" i="1"/>
  <c r="C57" i="1"/>
  <c r="B57" i="1"/>
  <c r="J56" i="1"/>
  <c r="I56" i="1"/>
  <c r="H56" i="1"/>
  <c r="D56" i="1"/>
  <c r="C56" i="1"/>
  <c r="B56" i="1"/>
  <c r="J55" i="1"/>
  <c r="I55" i="1"/>
  <c r="H55" i="1"/>
  <c r="J54" i="1"/>
  <c r="I54" i="1"/>
  <c r="H54" i="1"/>
  <c r="J53" i="1"/>
  <c r="I53" i="1"/>
  <c r="H53" i="1"/>
  <c r="J52" i="1"/>
  <c r="I52" i="1"/>
  <c r="H52" i="1"/>
  <c r="J51" i="1"/>
  <c r="I51" i="1"/>
  <c r="H51" i="1"/>
  <c r="D51" i="1"/>
  <c r="C51" i="1"/>
  <c r="B51" i="1"/>
  <c r="J50" i="1"/>
  <c r="I50" i="1"/>
  <c r="H50" i="1"/>
  <c r="J49" i="1"/>
  <c r="I49" i="1"/>
  <c r="H49" i="1"/>
  <c r="J48" i="1"/>
  <c r="I48" i="1"/>
  <c r="H48" i="1"/>
  <c r="J47" i="1"/>
  <c r="I47" i="1"/>
  <c r="H47" i="1"/>
  <c r="J46" i="1"/>
  <c r="I46" i="1"/>
  <c r="H46" i="1"/>
  <c r="J31" i="1"/>
  <c r="I31" i="1"/>
  <c r="H31" i="1"/>
  <c r="G31" i="1"/>
  <c r="F31" i="1"/>
  <c r="E31" i="1"/>
  <c r="D31" i="1"/>
  <c r="C31" i="1"/>
  <c r="B31" i="1"/>
  <c r="J30" i="1"/>
  <c r="I30" i="1"/>
  <c r="H30" i="1"/>
  <c r="G30" i="1"/>
  <c r="F30" i="1"/>
  <c r="E30" i="1"/>
  <c r="D30" i="1"/>
  <c r="C30" i="1"/>
  <c r="B30" i="1"/>
  <c r="J29" i="1"/>
  <c r="I29" i="1"/>
  <c r="H29" i="1"/>
  <c r="G29" i="1"/>
  <c r="F29" i="1"/>
  <c r="E29" i="1"/>
  <c r="D29" i="1"/>
  <c r="C29" i="1"/>
  <c r="B29" i="1"/>
  <c r="J28" i="1"/>
  <c r="I28" i="1"/>
  <c r="H28" i="1"/>
  <c r="J27" i="1"/>
  <c r="I27" i="1"/>
  <c r="H27" i="1"/>
  <c r="J26" i="1"/>
  <c r="I26" i="1"/>
  <c r="H26" i="1"/>
  <c r="D26" i="1"/>
  <c r="C26" i="1"/>
  <c r="B26" i="1"/>
  <c r="J25" i="1"/>
  <c r="I25" i="1"/>
  <c r="H25" i="1"/>
  <c r="J24" i="1"/>
  <c r="I24" i="1"/>
  <c r="H24" i="1"/>
  <c r="J23" i="1"/>
  <c r="I23" i="1"/>
  <c r="H23" i="1"/>
  <c r="J22" i="1"/>
  <c r="I22" i="1"/>
  <c r="H22" i="1"/>
  <c r="J20" i="1"/>
  <c r="I20" i="1"/>
  <c r="H20" i="1"/>
  <c r="G20" i="1"/>
  <c r="F20" i="1"/>
  <c r="E20" i="1"/>
  <c r="D20" i="1"/>
  <c r="C20" i="1"/>
  <c r="B20" i="1"/>
  <c r="J19" i="1"/>
  <c r="I19" i="1"/>
  <c r="H19" i="1"/>
  <c r="G19" i="1"/>
  <c r="F19" i="1"/>
  <c r="E19" i="1"/>
  <c r="D19" i="1"/>
  <c r="C19" i="1"/>
  <c r="B19" i="1"/>
  <c r="J18" i="1"/>
  <c r="I18" i="1"/>
  <c r="H18" i="1"/>
  <c r="J17" i="1"/>
  <c r="I17" i="1"/>
  <c r="H17" i="1"/>
  <c r="J16" i="1"/>
  <c r="I16" i="1"/>
  <c r="H16" i="1"/>
  <c r="J15" i="1"/>
  <c r="I15" i="1"/>
  <c r="H15" i="1"/>
  <c r="J14" i="1"/>
  <c r="I14" i="1"/>
  <c r="H14" i="1"/>
  <c r="D14" i="1"/>
  <c r="C14" i="1"/>
  <c r="B14" i="1"/>
  <c r="J13" i="1"/>
  <c r="I13" i="1"/>
  <c r="H13" i="1"/>
  <c r="J12" i="1"/>
  <c r="I12" i="1"/>
  <c r="H12" i="1"/>
  <c r="J11" i="1"/>
  <c r="I11" i="1"/>
  <c r="H11" i="1"/>
  <c r="J10" i="1"/>
  <c r="I10" i="1"/>
  <c r="H10" i="1"/>
  <c r="J9" i="1"/>
  <c r="I9" i="1"/>
  <c r="H9" i="1"/>
  <c r="J24" i="45"/>
  <c r="I24" i="45"/>
  <c r="H24" i="45"/>
  <c r="G24" i="45"/>
  <c r="F24" i="45"/>
  <c r="E24" i="45"/>
  <c r="D24" i="45"/>
  <c r="C24" i="45"/>
  <c r="B24" i="45"/>
  <c r="J23" i="45"/>
  <c r="I23" i="45"/>
  <c r="H23" i="45"/>
  <c r="G23" i="45"/>
  <c r="J12" i="45"/>
  <c r="I12" i="45"/>
  <c r="H12" i="45"/>
  <c r="G12" i="45"/>
  <c r="F12" i="45"/>
  <c r="E12" i="45"/>
  <c r="D12" i="45"/>
  <c r="C12" i="45"/>
  <c r="B12" i="45"/>
  <c r="J11" i="45"/>
  <c r="I11" i="45"/>
  <c r="H11" i="45"/>
  <c r="G11" i="45"/>
  <c r="M13" i="44"/>
  <c r="L13" i="44"/>
  <c r="K13" i="44"/>
  <c r="J13" i="44"/>
  <c r="I13" i="44"/>
  <c r="H13" i="44"/>
  <c r="G13" i="44"/>
  <c r="F13" i="44"/>
  <c r="E13" i="44"/>
  <c r="D13" i="44"/>
  <c r="C13" i="44"/>
  <c r="B13" i="44"/>
  <c r="M12" i="44"/>
  <c r="L12" i="44"/>
  <c r="K12" i="44"/>
  <c r="J74" i="43"/>
  <c r="I74" i="43"/>
  <c r="H74" i="43"/>
  <c r="G74" i="43"/>
  <c r="F74" i="43"/>
  <c r="E74" i="43"/>
  <c r="D74" i="43"/>
  <c r="C74" i="43"/>
  <c r="B74" i="43"/>
  <c r="J73" i="43"/>
  <c r="I73" i="43"/>
  <c r="H73" i="43"/>
  <c r="J72" i="43"/>
  <c r="I72" i="43"/>
  <c r="H72" i="43"/>
  <c r="J71" i="43"/>
  <c r="I71" i="43"/>
  <c r="H71" i="43"/>
  <c r="J70" i="43"/>
  <c r="I70" i="43"/>
  <c r="H70" i="43"/>
  <c r="J69" i="43"/>
  <c r="I69" i="43"/>
  <c r="H69" i="43"/>
  <c r="J48" i="43"/>
  <c r="I48" i="43"/>
  <c r="H48" i="43"/>
  <c r="G48" i="43"/>
  <c r="F48" i="43"/>
  <c r="E48" i="43"/>
  <c r="D48" i="43"/>
  <c r="C48" i="43"/>
  <c r="B48" i="43"/>
  <c r="J47" i="43"/>
  <c r="I47" i="43"/>
  <c r="H47" i="43"/>
  <c r="G47" i="43"/>
  <c r="F47" i="43"/>
  <c r="E47" i="43"/>
  <c r="D47" i="43"/>
  <c r="C47" i="43"/>
  <c r="B47" i="43"/>
  <c r="J44" i="43"/>
  <c r="I44" i="43"/>
  <c r="H44" i="43"/>
  <c r="G44" i="43"/>
  <c r="F44" i="43"/>
  <c r="E44" i="43"/>
  <c r="D44" i="43"/>
  <c r="C44" i="43"/>
  <c r="B44" i="43"/>
  <c r="J43" i="43"/>
  <c r="I43" i="43"/>
  <c r="H43" i="43"/>
  <c r="J42" i="43"/>
  <c r="I42" i="43"/>
  <c r="H42" i="43"/>
  <c r="J15" i="43"/>
  <c r="I15" i="43"/>
  <c r="H15" i="43"/>
  <c r="G15" i="43"/>
  <c r="F15" i="43"/>
  <c r="E15" i="43"/>
  <c r="D15" i="43"/>
  <c r="C15" i="43"/>
  <c r="B15" i="43"/>
  <c r="J14" i="43"/>
  <c r="I14" i="43"/>
  <c r="H14" i="43"/>
  <c r="G14" i="43"/>
  <c r="F14" i="43"/>
  <c r="E14" i="43"/>
  <c r="D14" i="43"/>
  <c r="C14" i="43"/>
  <c r="B14" i="43"/>
  <c r="J13" i="43"/>
  <c r="I13" i="43"/>
  <c r="H13" i="43"/>
  <c r="J11" i="43"/>
  <c r="I11" i="43"/>
  <c r="H11" i="43"/>
  <c r="G11" i="43"/>
  <c r="F11" i="43"/>
  <c r="E11" i="43"/>
  <c r="D11" i="43"/>
  <c r="C11" i="43"/>
  <c r="B11" i="43"/>
  <c r="J10" i="43"/>
  <c r="I10" i="43"/>
  <c r="H10" i="43"/>
  <c r="J9" i="43"/>
  <c r="I9" i="43"/>
  <c r="H9" i="43"/>
  <c r="J26" i="111"/>
  <c r="I26" i="111"/>
  <c r="H26" i="111"/>
  <c r="G26" i="111"/>
  <c r="F26" i="111"/>
  <c r="E26" i="111"/>
  <c r="D26" i="111"/>
  <c r="C26" i="111"/>
  <c r="B26" i="111"/>
  <c r="J25" i="111"/>
  <c r="I25" i="111"/>
  <c r="H25" i="111"/>
  <c r="G25" i="111"/>
  <c r="F25" i="111"/>
  <c r="E25" i="111"/>
  <c r="D25" i="111"/>
  <c r="C25" i="111"/>
  <c r="B25" i="111"/>
  <c r="J24" i="111"/>
  <c r="I24" i="111"/>
  <c r="H24" i="111"/>
  <c r="D24" i="111"/>
  <c r="J12" i="111"/>
  <c r="I12" i="111"/>
  <c r="H12" i="111"/>
  <c r="G12" i="111"/>
  <c r="F12" i="111"/>
  <c r="E12" i="111"/>
  <c r="D12" i="111"/>
  <c r="C12" i="111"/>
  <c r="B12" i="111"/>
  <c r="J11" i="111"/>
  <c r="I11" i="111"/>
  <c r="H11" i="111"/>
  <c r="G11" i="111"/>
  <c r="F11" i="111"/>
  <c r="E11" i="111"/>
  <c r="D11" i="111"/>
  <c r="C11" i="111"/>
  <c r="B11" i="111"/>
  <c r="J10" i="111"/>
  <c r="I10" i="111"/>
  <c r="H10" i="111"/>
  <c r="D10" i="111"/>
  <c r="M19" i="110"/>
  <c r="L19" i="110"/>
  <c r="J19" i="110"/>
  <c r="I19" i="110"/>
  <c r="H19" i="110"/>
  <c r="G19" i="110"/>
  <c r="F19" i="110"/>
  <c r="E19" i="110"/>
  <c r="D19" i="110"/>
  <c r="C19" i="110"/>
  <c r="B19" i="110"/>
  <c r="M18" i="110"/>
  <c r="L18" i="110"/>
  <c r="J18" i="110"/>
  <c r="I18" i="110"/>
  <c r="H18" i="110"/>
  <c r="G18" i="110"/>
  <c r="D18" i="110"/>
  <c r="J50" i="109"/>
  <c r="I50" i="109"/>
  <c r="H50" i="109"/>
  <c r="G50" i="109"/>
  <c r="F50" i="109"/>
  <c r="E50" i="109"/>
  <c r="D50" i="109"/>
  <c r="C50" i="109"/>
  <c r="B50" i="109"/>
  <c r="J49" i="109"/>
  <c r="I49" i="109"/>
  <c r="H49" i="109"/>
  <c r="G49" i="109"/>
  <c r="D49" i="109"/>
  <c r="J48" i="109"/>
  <c r="I48" i="109"/>
  <c r="H48" i="109"/>
  <c r="G48" i="109"/>
  <c r="D48" i="109"/>
  <c r="J47" i="109"/>
  <c r="I47" i="109"/>
  <c r="H47" i="109"/>
  <c r="G47" i="109"/>
  <c r="D47" i="109"/>
  <c r="J46" i="109"/>
  <c r="I46" i="109"/>
  <c r="H46" i="109"/>
  <c r="G46" i="109"/>
  <c r="D46" i="109"/>
  <c r="J45" i="109"/>
  <c r="I45" i="109"/>
  <c r="H45" i="109"/>
  <c r="G45" i="109"/>
  <c r="D45" i="109"/>
  <c r="J26" i="109"/>
  <c r="I26" i="109"/>
  <c r="H26" i="109"/>
  <c r="G26" i="109"/>
  <c r="F26" i="109"/>
  <c r="E26" i="109"/>
  <c r="D26" i="109"/>
  <c r="C26" i="109"/>
  <c r="B26" i="109"/>
  <c r="J25" i="109"/>
  <c r="I25" i="109"/>
  <c r="H25" i="109"/>
  <c r="G25" i="109"/>
  <c r="F25" i="109"/>
  <c r="E25" i="109"/>
  <c r="D25" i="109"/>
  <c r="C25" i="109"/>
  <c r="B25" i="109"/>
  <c r="J24" i="109"/>
  <c r="I24" i="109"/>
  <c r="H24" i="109"/>
  <c r="D24" i="109"/>
  <c r="J23" i="109"/>
  <c r="I23" i="109"/>
  <c r="H23" i="109"/>
  <c r="G23" i="109"/>
  <c r="D23" i="109"/>
  <c r="J12" i="109"/>
  <c r="I12" i="109"/>
  <c r="H12" i="109"/>
  <c r="G12" i="109"/>
  <c r="F12" i="109"/>
  <c r="E12" i="109"/>
  <c r="D12" i="109"/>
  <c r="C12" i="109"/>
  <c r="B12" i="109"/>
  <c r="J11" i="109"/>
  <c r="I11" i="109"/>
  <c r="H11" i="109"/>
  <c r="G11" i="109"/>
  <c r="F11" i="109"/>
  <c r="E11" i="109"/>
  <c r="D11" i="109"/>
  <c r="C11" i="109"/>
  <c r="B11" i="109"/>
  <c r="J10" i="109"/>
  <c r="I10" i="109"/>
  <c r="H10" i="109"/>
  <c r="D10" i="109"/>
  <c r="J9" i="109"/>
  <c r="I9" i="109"/>
  <c r="H9" i="109"/>
  <c r="G9" i="109"/>
  <c r="D9" i="109"/>
  <c r="J30" i="108"/>
  <c r="I30" i="108"/>
  <c r="H30" i="108"/>
  <c r="G30" i="108"/>
  <c r="F30" i="108"/>
  <c r="E30" i="108"/>
  <c r="D30" i="108"/>
  <c r="C30" i="108"/>
  <c r="B30" i="108"/>
  <c r="J29" i="108"/>
  <c r="I29" i="108"/>
  <c r="H29" i="108"/>
  <c r="G29" i="108"/>
  <c r="F29" i="108"/>
  <c r="E29" i="108"/>
  <c r="D29" i="108"/>
  <c r="C29" i="108"/>
  <c r="B29" i="108"/>
  <c r="J28" i="108"/>
  <c r="I28" i="108"/>
  <c r="H28" i="108"/>
  <c r="G28" i="108"/>
  <c r="D28" i="108"/>
  <c r="J26" i="108"/>
  <c r="I26" i="108"/>
  <c r="H26" i="108"/>
  <c r="G26" i="108"/>
  <c r="F26" i="108"/>
  <c r="E26" i="108"/>
  <c r="D26" i="108"/>
  <c r="C26" i="108"/>
  <c r="B26" i="108"/>
  <c r="J25" i="108"/>
  <c r="I25" i="108"/>
  <c r="H25" i="108"/>
  <c r="G25" i="108"/>
  <c r="D25" i="108"/>
  <c r="J14" i="108"/>
  <c r="I14" i="108"/>
  <c r="H14" i="108"/>
  <c r="G14" i="108"/>
  <c r="F14" i="108"/>
  <c r="E14" i="108"/>
  <c r="D14" i="108"/>
  <c r="C14" i="108"/>
  <c r="B14" i="108"/>
  <c r="J13" i="108"/>
  <c r="I13" i="108"/>
  <c r="H13" i="108"/>
  <c r="G13" i="108"/>
  <c r="F13" i="108"/>
  <c r="E13" i="108"/>
  <c r="D13" i="108"/>
  <c r="C13" i="108"/>
  <c r="B13" i="108"/>
  <c r="J12" i="108"/>
  <c r="I12" i="108"/>
  <c r="H12" i="108"/>
  <c r="G12" i="108"/>
  <c r="D12" i="108"/>
  <c r="J10" i="108"/>
  <c r="I10" i="108"/>
  <c r="H10" i="108"/>
  <c r="G10" i="108"/>
  <c r="F10" i="108"/>
  <c r="E10" i="108"/>
  <c r="D10" i="108"/>
  <c r="C10" i="108"/>
  <c r="B10" i="108"/>
  <c r="J9" i="108"/>
  <c r="I9" i="108"/>
  <c r="H9" i="108"/>
  <c r="G9" i="108"/>
  <c r="D9" i="108"/>
  <c r="M16" i="107"/>
  <c r="L16" i="107"/>
  <c r="K16" i="107"/>
  <c r="J16" i="107"/>
  <c r="I16" i="107"/>
  <c r="H16" i="107"/>
  <c r="G16" i="107"/>
  <c r="F16" i="107"/>
  <c r="E16" i="107"/>
  <c r="D16" i="107"/>
  <c r="C16" i="107"/>
  <c r="B16" i="107"/>
  <c r="M15" i="107"/>
  <c r="L15" i="107"/>
  <c r="K15" i="107"/>
  <c r="J15" i="107"/>
  <c r="I15" i="107"/>
  <c r="H15" i="107"/>
  <c r="G15" i="107"/>
  <c r="F15" i="107"/>
  <c r="E15" i="107"/>
  <c r="D15" i="107"/>
  <c r="C15" i="107"/>
  <c r="B15" i="107"/>
  <c r="M14" i="107"/>
  <c r="L14" i="107"/>
  <c r="K14" i="107"/>
  <c r="J14" i="107"/>
  <c r="G14" i="107"/>
  <c r="D14" i="107"/>
  <c r="M12" i="107"/>
  <c r="L12" i="107"/>
  <c r="K12" i="107"/>
  <c r="J12" i="107"/>
  <c r="I12" i="107"/>
  <c r="H12" i="107"/>
  <c r="G12" i="107"/>
  <c r="F12" i="107"/>
  <c r="E12" i="107"/>
  <c r="D12" i="107"/>
  <c r="C12" i="107"/>
  <c r="B12" i="107"/>
  <c r="M11" i="107"/>
  <c r="L11" i="107"/>
  <c r="K11" i="107"/>
  <c r="J11" i="107"/>
  <c r="G11" i="107"/>
  <c r="D11" i="107"/>
  <c r="J72" i="106"/>
  <c r="I72" i="106"/>
  <c r="H72" i="106"/>
  <c r="G72" i="106"/>
  <c r="F72" i="106"/>
  <c r="E72" i="106"/>
  <c r="D72" i="106"/>
  <c r="C72" i="106"/>
  <c r="B72" i="106"/>
  <c r="J71" i="106"/>
  <c r="I71" i="106"/>
  <c r="H71" i="106"/>
  <c r="D71" i="106"/>
  <c r="J70" i="106"/>
  <c r="I70" i="106"/>
  <c r="H70" i="106"/>
  <c r="D70" i="106"/>
  <c r="J69" i="106"/>
  <c r="I69" i="106"/>
  <c r="H69" i="106"/>
  <c r="G69" i="106"/>
  <c r="D69" i="106"/>
  <c r="J47" i="106"/>
  <c r="I47" i="106"/>
  <c r="H47" i="106"/>
  <c r="G47" i="106"/>
  <c r="F47" i="106"/>
  <c r="E47" i="106"/>
  <c r="D47" i="106"/>
  <c r="C47" i="106"/>
  <c r="B47" i="106"/>
  <c r="J46" i="106"/>
  <c r="I46" i="106"/>
  <c r="H46" i="106"/>
  <c r="G46" i="106"/>
  <c r="F46" i="106"/>
  <c r="E46" i="106"/>
  <c r="D46" i="106"/>
  <c r="C46" i="106"/>
  <c r="B46" i="106"/>
  <c r="J45" i="106"/>
  <c r="I45" i="106"/>
  <c r="H45" i="106"/>
  <c r="D45" i="106"/>
  <c r="J43" i="106"/>
  <c r="I43" i="106"/>
  <c r="H43" i="106"/>
  <c r="G43" i="106"/>
  <c r="F43" i="106"/>
  <c r="E43" i="106"/>
  <c r="D43" i="106"/>
  <c r="C43" i="106"/>
  <c r="B43" i="106"/>
  <c r="J42" i="106"/>
  <c r="I42" i="106"/>
  <c r="H42" i="106"/>
  <c r="D42" i="106"/>
  <c r="J41" i="106"/>
  <c r="I41" i="106"/>
  <c r="H41" i="106"/>
  <c r="G41" i="106"/>
  <c r="D41" i="106"/>
  <c r="J18" i="106"/>
  <c r="I18" i="106"/>
  <c r="H18" i="106"/>
  <c r="G18" i="106"/>
  <c r="F18" i="106"/>
  <c r="E18" i="106"/>
  <c r="D18" i="106"/>
  <c r="C18" i="106"/>
  <c r="B18" i="106"/>
  <c r="J17" i="106"/>
  <c r="I17" i="106"/>
  <c r="H17" i="106"/>
  <c r="G17" i="106"/>
  <c r="F17" i="106"/>
  <c r="E17" i="106"/>
  <c r="D17" i="106"/>
  <c r="C17" i="106"/>
  <c r="B17" i="106"/>
  <c r="J16" i="106"/>
  <c r="I16" i="106"/>
  <c r="H16" i="106"/>
  <c r="D16" i="106"/>
  <c r="J14" i="106"/>
  <c r="I14" i="106"/>
  <c r="H14" i="106"/>
  <c r="G14" i="106"/>
  <c r="F14" i="106"/>
  <c r="E14" i="106"/>
  <c r="D14" i="106"/>
  <c r="C14" i="106"/>
  <c r="B14" i="106"/>
  <c r="J13" i="106"/>
  <c r="I13" i="106"/>
  <c r="H13" i="106"/>
  <c r="D13" i="106"/>
  <c r="J12" i="106"/>
  <c r="I12" i="106"/>
  <c r="H12" i="106"/>
  <c r="G12" i="106"/>
  <c r="D12" i="106"/>
  <c r="J66" i="81"/>
  <c r="I66" i="81"/>
  <c r="H66" i="81"/>
  <c r="G66" i="81"/>
  <c r="F66" i="81"/>
  <c r="E66" i="81"/>
  <c r="D66" i="81"/>
  <c r="C66" i="81"/>
  <c r="B66" i="81"/>
  <c r="J65" i="81"/>
  <c r="I65" i="81"/>
  <c r="H65" i="81"/>
  <c r="G65" i="81"/>
  <c r="F65" i="81"/>
  <c r="E65" i="81"/>
  <c r="D65" i="81"/>
  <c r="C65" i="81"/>
  <c r="B65" i="81"/>
  <c r="J64" i="81"/>
  <c r="I64" i="81"/>
  <c r="H64" i="81"/>
  <c r="D64" i="81"/>
  <c r="J63" i="81"/>
  <c r="I63" i="81"/>
  <c r="H63" i="81"/>
  <c r="D63" i="81"/>
  <c r="J62" i="81"/>
  <c r="I62" i="81"/>
  <c r="H62" i="81"/>
  <c r="D62" i="81"/>
  <c r="J61" i="81"/>
  <c r="I61" i="81"/>
  <c r="H61" i="81"/>
  <c r="D61" i="81"/>
  <c r="J60" i="81"/>
  <c r="I60" i="81"/>
  <c r="H60" i="81"/>
  <c r="D60" i="81"/>
  <c r="J58" i="81"/>
  <c r="I58" i="81"/>
  <c r="H58" i="81"/>
  <c r="G58" i="81"/>
  <c r="F58" i="81"/>
  <c r="E58" i="81"/>
  <c r="D58" i="81"/>
  <c r="C58" i="81"/>
  <c r="B58" i="81"/>
  <c r="J57" i="81"/>
  <c r="I57" i="81"/>
  <c r="H57" i="81"/>
  <c r="J56" i="81"/>
  <c r="I56" i="81"/>
  <c r="H56" i="81"/>
  <c r="J55" i="81"/>
  <c r="I55" i="81"/>
  <c r="H55" i="81"/>
  <c r="J54" i="81"/>
  <c r="I54" i="81"/>
  <c r="H54" i="81"/>
  <c r="J53" i="81"/>
  <c r="I53" i="81"/>
  <c r="H53" i="81"/>
  <c r="J52" i="81"/>
  <c r="I52" i="81"/>
  <c r="H52" i="81"/>
  <c r="J51" i="81"/>
  <c r="I51" i="81"/>
  <c r="H51" i="81"/>
  <c r="J50" i="81"/>
  <c r="I50" i="81"/>
  <c r="H50" i="81"/>
  <c r="J49" i="81"/>
  <c r="I49" i="81"/>
  <c r="H49" i="81"/>
  <c r="J48" i="81"/>
  <c r="I48" i="81"/>
  <c r="H48" i="81"/>
  <c r="J47" i="81"/>
  <c r="I47" i="81"/>
  <c r="H47" i="81"/>
  <c r="J46" i="81"/>
  <c r="I46" i="81"/>
  <c r="H46" i="81"/>
  <c r="J45" i="81"/>
  <c r="I45" i="81"/>
  <c r="H45" i="81"/>
  <c r="J44" i="81"/>
  <c r="I44" i="81"/>
  <c r="H44" i="81"/>
  <c r="J43" i="81"/>
  <c r="I43" i="81"/>
  <c r="H43" i="81"/>
  <c r="J32" i="81"/>
  <c r="I32" i="81"/>
  <c r="H32" i="81"/>
  <c r="G32" i="81"/>
  <c r="F32" i="81"/>
  <c r="E32" i="81"/>
  <c r="D32" i="81"/>
  <c r="C32" i="81"/>
  <c r="B32" i="81"/>
  <c r="J31" i="81"/>
  <c r="I31" i="81"/>
  <c r="H31" i="81"/>
  <c r="G31" i="81"/>
  <c r="F31" i="81"/>
  <c r="E31" i="81"/>
  <c r="D31" i="81"/>
  <c r="C31" i="81"/>
  <c r="B31" i="81"/>
  <c r="J30" i="81"/>
  <c r="I30" i="81"/>
  <c r="H30" i="81"/>
  <c r="D30" i="81"/>
  <c r="J29" i="81"/>
  <c r="I29" i="81"/>
  <c r="H29" i="81"/>
  <c r="D29" i="81"/>
  <c r="J28" i="81"/>
  <c r="I28" i="81"/>
  <c r="H28" i="81"/>
  <c r="D28" i="81"/>
  <c r="J27" i="81"/>
  <c r="I27" i="81"/>
  <c r="H27" i="81"/>
  <c r="D27" i="81"/>
  <c r="J26" i="81"/>
  <c r="I26" i="81"/>
  <c r="H26" i="81"/>
  <c r="D26" i="81"/>
  <c r="J24" i="81"/>
  <c r="I24" i="81"/>
  <c r="H24" i="81"/>
  <c r="G24" i="81"/>
  <c r="F24" i="81"/>
  <c r="E24" i="81"/>
  <c r="D24" i="81"/>
  <c r="C24" i="81"/>
  <c r="B24" i="81"/>
  <c r="J23" i="81"/>
  <c r="I23" i="81"/>
  <c r="H23" i="81"/>
  <c r="J22" i="81"/>
  <c r="I22" i="81"/>
  <c r="H22" i="81"/>
  <c r="J21" i="81"/>
  <c r="I21" i="81"/>
  <c r="H21" i="81"/>
  <c r="J20" i="81"/>
  <c r="I20" i="81"/>
  <c r="H20" i="81"/>
  <c r="J19" i="81"/>
  <c r="I19" i="81"/>
  <c r="H19" i="81"/>
  <c r="J18" i="81"/>
  <c r="I18" i="81"/>
  <c r="H18" i="81"/>
  <c r="J17" i="81"/>
  <c r="I17" i="81"/>
  <c r="H17" i="81"/>
  <c r="J16" i="81"/>
  <c r="I16" i="81"/>
  <c r="H16" i="81"/>
  <c r="J15" i="81"/>
  <c r="I15" i="81"/>
  <c r="H15" i="81"/>
  <c r="J14" i="81"/>
  <c r="I14" i="81"/>
  <c r="H14" i="81"/>
  <c r="J13" i="81"/>
  <c r="I13" i="81"/>
  <c r="H13" i="81"/>
  <c r="J12" i="81"/>
  <c r="I12" i="81"/>
  <c r="H12" i="81"/>
  <c r="J11" i="81"/>
  <c r="I11" i="81"/>
  <c r="H11" i="81"/>
  <c r="J10" i="81"/>
  <c r="I10" i="81"/>
  <c r="H10" i="81"/>
  <c r="J9" i="81"/>
  <c r="I9" i="81"/>
  <c r="H9" i="81"/>
  <c r="M32" i="80"/>
  <c r="L32" i="80"/>
  <c r="K32" i="80"/>
  <c r="J32" i="80"/>
  <c r="I32" i="80"/>
  <c r="H32" i="80"/>
  <c r="G32" i="80"/>
  <c r="F32" i="80"/>
  <c r="E32" i="80"/>
  <c r="D32" i="80"/>
  <c r="C32" i="80"/>
  <c r="B32" i="80"/>
  <c r="M31" i="80"/>
  <c r="L31" i="80"/>
  <c r="K31" i="80"/>
  <c r="J31" i="80"/>
  <c r="I31" i="80"/>
  <c r="H31" i="80"/>
  <c r="G31" i="80"/>
  <c r="F31" i="80"/>
  <c r="E31" i="80"/>
  <c r="D31" i="80"/>
  <c r="C31" i="80"/>
  <c r="B31" i="80"/>
  <c r="M30" i="80"/>
  <c r="L30" i="80"/>
  <c r="K30" i="80"/>
  <c r="D30" i="80"/>
  <c r="M29" i="80"/>
  <c r="L29" i="80"/>
  <c r="K29" i="80"/>
  <c r="D29" i="80"/>
  <c r="M28" i="80"/>
  <c r="L28" i="80"/>
  <c r="K28" i="80"/>
  <c r="D28" i="80"/>
  <c r="M27" i="80"/>
  <c r="L27" i="80"/>
  <c r="K27" i="80"/>
  <c r="D27" i="80"/>
  <c r="M26" i="80"/>
  <c r="L26" i="80"/>
  <c r="K26" i="80"/>
  <c r="D26" i="80"/>
  <c r="M24" i="80"/>
  <c r="L24" i="80"/>
  <c r="K24" i="80"/>
  <c r="J24" i="80"/>
  <c r="I24" i="80"/>
  <c r="H24" i="80"/>
  <c r="G24" i="80"/>
  <c r="F24" i="80"/>
  <c r="E24" i="80"/>
  <c r="D24" i="80"/>
  <c r="C24" i="80"/>
  <c r="B24" i="80"/>
  <c r="M23" i="80"/>
  <c r="L23" i="80"/>
  <c r="K23" i="80"/>
  <c r="M22" i="80"/>
  <c r="L22" i="80"/>
  <c r="K22" i="80"/>
  <c r="M21" i="80"/>
  <c r="L21" i="80"/>
  <c r="K21" i="80"/>
  <c r="M20" i="80"/>
  <c r="L20" i="80"/>
  <c r="K20" i="80"/>
  <c r="M19" i="80"/>
  <c r="L19" i="80"/>
  <c r="K19" i="80"/>
  <c r="M18" i="80"/>
  <c r="L18" i="80"/>
  <c r="K18" i="80"/>
  <c r="M17" i="80"/>
  <c r="L17" i="80"/>
  <c r="K17" i="80"/>
  <c r="M16" i="80"/>
  <c r="L16" i="80"/>
  <c r="K16" i="80"/>
  <c r="M15" i="80"/>
  <c r="L15" i="80"/>
  <c r="K15" i="80"/>
  <c r="M14" i="80"/>
  <c r="L14" i="80"/>
  <c r="K14" i="80"/>
  <c r="M13" i="80"/>
  <c r="L13" i="80"/>
  <c r="K13" i="80"/>
  <c r="M12" i="80"/>
  <c r="L12" i="80"/>
  <c r="K12" i="80"/>
  <c r="M11" i="80"/>
  <c r="L11" i="80"/>
  <c r="K11" i="80"/>
  <c r="M10" i="80"/>
  <c r="L10" i="80"/>
  <c r="K10" i="80"/>
  <c r="M9" i="80"/>
  <c r="L9" i="80"/>
  <c r="K9" i="80"/>
  <c r="J96" i="79"/>
  <c r="I96" i="79"/>
  <c r="H96" i="79"/>
  <c r="G96" i="79"/>
  <c r="F96" i="79"/>
  <c r="E96" i="79"/>
  <c r="D96" i="79"/>
  <c r="C96" i="79"/>
  <c r="B96" i="79"/>
  <c r="J95" i="79"/>
  <c r="I95" i="79"/>
  <c r="H95" i="79"/>
  <c r="G95" i="79"/>
  <c r="F95" i="79"/>
  <c r="E95" i="79"/>
  <c r="D95" i="79"/>
  <c r="C95" i="79"/>
  <c r="B95" i="79"/>
  <c r="J94" i="79"/>
  <c r="I94" i="79"/>
  <c r="H94" i="79"/>
  <c r="G94" i="79"/>
  <c r="J93" i="79"/>
  <c r="I93" i="79"/>
  <c r="H93" i="79"/>
  <c r="G93" i="79"/>
  <c r="J92" i="79"/>
  <c r="I92" i="79"/>
  <c r="H92" i="79"/>
  <c r="G92" i="79"/>
  <c r="J91" i="79"/>
  <c r="I91" i="79"/>
  <c r="H91" i="79"/>
  <c r="G91" i="79"/>
  <c r="J90" i="79"/>
  <c r="I90" i="79"/>
  <c r="H90" i="79"/>
  <c r="G90" i="79"/>
  <c r="J89" i="79"/>
  <c r="I89" i="79"/>
  <c r="H89" i="79"/>
  <c r="G89" i="79"/>
  <c r="J88" i="79"/>
  <c r="I88" i="79"/>
  <c r="H88" i="79"/>
  <c r="G88" i="79"/>
  <c r="J87" i="79"/>
  <c r="I87" i="79"/>
  <c r="H87" i="79"/>
  <c r="G87" i="79"/>
  <c r="J86" i="79"/>
  <c r="I86" i="79"/>
  <c r="H86" i="79"/>
  <c r="G86" i="79"/>
  <c r="J85" i="79"/>
  <c r="I85" i="79"/>
  <c r="H85" i="79"/>
  <c r="G85" i="79"/>
  <c r="J84" i="79"/>
  <c r="I84" i="79"/>
  <c r="H84" i="79"/>
  <c r="G84" i="79"/>
  <c r="J83" i="79"/>
  <c r="I83" i="79"/>
  <c r="H83" i="79"/>
  <c r="G83" i="79"/>
  <c r="J82" i="79"/>
  <c r="I82" i="79"/>
  <c r="H82" i="79"/>
  <c r="G82" i="79"/>
  <c r="J81" i="79"/>
  <c r="I81" i="79"/>
  <c r="H81" i="79"/>
  <c r="G81" i="79"/>
  <c r="J80" i="79"/>
  <c r="I80" i="79"/>
  <c r="H80" i="79"/>
  <c r="G80" i="79"/>
  <c r="J79" i="79"/>
  <c r="I79" i="79"/>
  <c r="H79" i="79"/>
  <c r="G79" i="79"/>
  <c r="J78" i="79"/>
  <c r="I78" i="79"/>
  <c r="H78" i="79"/>
  <c r="G78" i="79"/>
  <c r="J77" i="79"/>
  <c r="I77" i="79"/>
  <c r="H77" i="79"/>
  <c r="G77" i="79"/>
  <c r="J76" i="79"/>
  <c r="I76" i="79"/>
  <c r="H76" i="79"/>
  <c r="G76" i="79"/>
  <c r="J66" i="79"/>
  <c r="I66" i="79"/>
  <c r="H66" i="79"/>
  <c r="G66" i="79"/>
  <c r="F66" i="79"/>
  <c r="E66" i="79"/>
  <c r="D66" i="79"/>
  <c r="C66" i="79"/>
  <c r="B66" i="79"/>
  <c r="J65" i="79"/>
  <c r="I65" i="79"/>
  <c r="H65" i="79"/>
  <c r="G65" i="79"/>
  <c r="F65" i="79"/>
  <c r="E65" i="79"/>
  <c r="D65" i="79"/>
  <c r="C65" i="79"/>
  <c r="B65" i="79"/>
  <c r="J64" i="79"/>
  <c r="I64" i="79"/>
  <c r="H64" i="79"/>
  <c r="D64" i="79"/>
  <c r="J63" i="79"/>
  <c r="I63" i="79"/>
  <c r="H63" i="79"/>
  <c r="D63" i="79"/>
  <c r="J62" i="79"/>
  <c r="I62" i="79"/>
  <c r="H62" i="79"/>
  <c r="D62" i="79"/>
  <c r="J61" i="79"/>
  <c r="I61" i="79"/>
  <c r="H61" i="79"/>
  <c r="D61" i="79"/>
  <c r="J60" i="79"/>
  <c r="I60" i="79"/>
  <c r="H60" i="79"/>
  <c r="D60" i="79"/>
  <c r="J58" i="79"/>
  <c r="I58" i="79"/>
  <c r="H58" i="79"/>
  <c r="G58" i="79"/>
  <c r="F58" i="79"/>
  <c r="E58" i="79"/>
  <c r="D58" i="79"/>
  <c r="C58" i="79"/>
  <c r="B58" i="79"/>
  <c r="J57" i="79"/>
  <c r="I57" i="79"/>
  <c r="H57" i="79"/>
  <c r="J56" i="79"/>
  <c r="I56" i="79"/>
  <c r="H56" i="79"/>
  <c r="J55" i="79"/>
  <c r="I55" i="79"/>
  <c r="H55" i="79"/>
  <c r="J54" i="79"/>
  <c r="I54" i="79"/>
  <c r="H54" i="79"/>
  <c r="J53" i="79"/>
  <c r="I53" i="79"/>
  <c r="H53" i="79"/>
  <c r="J52" i="79"/>
  <c r="I52" i="79"/>
  <c r="H52" i="79"/>
  <c r="J51" i="79"/>
  <c r="I51" i="79"/>
  <c r="H51" i="79"/>
  <c r="J50" i="79"/>
  <c r="I50" i="79"/>
  <c r="H50" i="79"/>
  <c r="J49" i="79"/>
  <c r="I49" i="79"/>
  <c r="H49" i="79"/>
  <c r="J48" i="79"/>
  <c r="I48" i="79"/>
  <c r="H48" i="79"/>
  <c r="J47" i="79"/>
  <c r="I47" i="79"/>
  <c r="H47" i="79"/>
  <c r="J46" i="79"/>
  <c r="I46" i="79"/>
  <c r="H46" i="79"/>
  <c r="J45" i="79"/>
  <c r="I45" i="79"/>
  <c r="H45" i="79"/>
  <c r="J44" i="79"/>
  <c r="I44" i="79"/>
  <c r="H44" i="79"/>
  <c r="J43" i="79"/>
  <c r="I43" i="79"/>
  <c r="H43" i="79"/>
  <c r="J32" i="79"/>
  <c r="I32" i="79"/>
  <c r="H32" i="79"/>
  <c r="G32" i="79"/>
  <c r="F32" i="79"/>
  <c r="E32" i="79"/>
  <c r="D32" i="79"/>
  <c r="C32" i="79"/>
  <c r="B32" i="79"/>
  <c r="J31" i="79"/>
  <c r="I31" i="79"/>
  <c r="H31" i="79"/>
  <c r="G31" i="79"/>
  <c r="F31" i="79"/>
  <c r="E31" i="79"/>
  <c r="D31" i="79"/>
  <c r="C31" i="79"/>
  <c r="B31" i="79"/>
  <c r="J30" i="79"/>
  <c r="I30" i="79"/>
  <c r="H30" i="79"/>
  <c r="D30" i="79"/>
  <c r="J29" i="79"/>
  <c r="I29" i="79"/>
  <c r="H29" i="79"/>
  <c r="D29" i="79"/>
  <c r="J28" i="79"/>
  <c r="I28" i="79"/>
  <c r="H28" i="79"/>
  <c r="D28" i="79"/>
  <c r="J27" i="79"/>
  <c r="I27" i="79"/>
  <c r="H27" i="79"/>
  <c r="D27" i="79"/>
  <c r="J26" i="79"/>
  <c r="I26" i="79"/>
  <c r="H26" i="79"/>
  <c r="D26" i="79"/>
  <c r="J24" i="79"/>
  <c r="I24" i="79"/>
  <c r="H24" i="79"/>
  <c r="G24" i="79"/>
  <c r="F24" i="79"/>
  <c r="E24" i="79"/>
  <c r="D24" i="79"/>
  <c r="C24" i="79"/>
  <c r="B24" i="79"/>
  <c r="J23" i="79"/>
  <c r="I23" i="79"/>
  <c r="H23" i="79"/>
  <c r="J22" i="79"/>
  <c r="I22" i="79"/>
  <c r="H22" i="79"/>
  <c r="J21" i="79"/>
  <c r="I21" i="79"/>
  <c r="H21" i="79"/>
  <c r="J20" i="79"/>
  <c r="I20" i="79"/>
  <c r="H20" i="79"/>
  <c r="J19" i="79"/>
  <c r="I19" i="79"/>
  <c r="H19" i="79"/>
  <c r="J18" i="79"/>
  <c r="I18" i="79"/>
  <c r="H18" i="79"/>
  <c r="J17" i="79"/>
  <c r="I17" i="79"/>
  <c r="H17" i="79"/>
  <c r="J16" i="79"/>
  <c r="I16" i="79"/>
  <c r="H16" i="79"/>
  <c r="J15" i="79"/>
  <c r="I15" i="79"/>
  <c r="H15" i="79"/>
  <c r="J14" i="79"/>
  <c r="I14" i="79"/>
  <c r="H14" i="79"/>
  <c r="J13" i="79"/>
  <c r="I13" i="79"/>
  <c r="H13" i="79"/>
  <c r="J12" i="79"/>
  <c r="I12" i="79"/>
  <c r="H12" i="79"/>
  <c r="J11" i="79"/>
  <c r="I11" i="79"/>
  <c r="H11" i="79"/>
  <c r="J10" i="79"/>
  <c r="I10" i="79"/>
  <c r="H10" i="79"/>
  <c r="J9" i="79"/>
  <c r="I9" i="79"/>
  <c r="H9" i="79"/>
  <c r="J61" i="78"/>
  <c r="I61" i="78"/>
  <c r="H61" i="78"/>
  <c r="G61" i="78"/>
  <c r="F61" i="78"/>
  <c r="E61" i="78"/>
  <c r="D61" i="78"/>
  <c r="C61" i="78"/>
  <c r="B61" i="78"/>
  <c r="J60" i="78"/>
  <c r="I60" i="78"/>
  <c r="H60" i="78"/>
  <c r="G60" i="78"/>
  <c r="F60" i="78"/>
  <c r="E60" i="78"/>
  <c r="D60" i="78"/>
  <c r="C60" i="78"/>
  <c r="B60" i="78"/>
  <c r="J59" i="78"/>
  <c r="I59" i="78"/>
  <c r="H59" i="78"/>
  <c r="D59" i="78"/>
  <c r="J58" i="78"/>
  <c r="I58" i="78"/>
  <c r="H58" i="78"/>
  <c r="D58" i="78"/>
  <c r="J57" i="78"/>
  <c r="I57" i="78"/>
  <c r="H57" i="78"/>
  <c r="D57" i="78"/>
  <c r="J56" i="78"/>
  <c r="I56" i="78"/>
  <c r="H56" i="78"/>
  <c r="D56" i="78"/>
  <c r="J55" i="78"/>
  <c r="I55" i="78"/>
  <c r="H55" i="78"/>
  <c r="D55" i="78"/>
  <c r="J53" i="78"/>
  <c r="I53" i="78"/>
  <c r="H53" i="78"/>
  <c r="G53" i="78"/>
  <c r="F53" i="78"/>
  <c r="E53" i="78"/>
  <c r="D53" i="78"/>
  <c r="C53" i="78"/>
  <c r="B53" i="78"/>
  <c r="J52" i="78"/>
  <c r="I52" i="78"/>
  <c r="H52" i="78"/>
  <c r="J51" i="78"/>
  <c r="I51" i="78"/>
  <c r="H51" i="78"/>
  <c r="J50" i="78"/>
  <c r="I50" i="78"/>
  <c r="H50" i="78"/>
  <c r="J49" i="78"/>
  <c r="I49" i="78"/>
  <c r="H49" i="78"/>
  <c r="J48" i="78"/>
  <c r="I48" i="78"/>
  <c r="H48" i="78"/>
  <c r="J47" i="78"/>
  <c r="I47" i="78"/>
  <c r="H47" i="78"/>
  <c r="J46" i="78"/>
  <c r="I46" i="78"/>
  <c r="H46" i="78"/>
  <c r="J45" i="78"/>
  <c r="I45" i="78"/>
  <c r="H45" i="78"/>
  <c r="J44" i="78"/>
  <c r="I44" i="78"/>
  <c r="H44" i="78"/>
  <c r="J43" i="78"/>
  <c r="I43" i="78"/>
  <c r="H43" i="78"/>
  <c r="J42" i="78"/>
  <c r="I42" i="78"/>
  <c r="H42" i="78"/>
  <c r="J41" i="78"/>
  <c r="I41" i="78"/>
  <c r="H41" i="78"/>
  <c r="J40" i="78"/>
  <c r="I40" i="78"/>
  <c r="H40" i="78"/>
  <c r="J30" i="78"/>
  <c r="I30" i="78"/>
  <c r="H30" i="78"/>
  <c r="G30" i="78"/>
  <c r="F30" i="78"/>
  <c r="E30" i="78"/>
  <c r="D30" i="78"/>
  <c r="C30" i="78"/>
  <c r="B30" i="78"/>
  <c r="J29" i="78"/>
  <c r="I29" i="78"/>
  <c r="H29" i="78"/>
  <c r="G29" i="78"/>
  <c r="F29" i="78"/>
  <c r="E29" i="78"/>
  <c r="D29" i="78"/>
  <c r="C29" i="78"/>
  <c r="B29" i="78"/>
  <c r="J28" i="78"/>
  <c r="I28" i="78"/>
  <c r="H28" i="78"/>
  <c r="D28" i="78"/>
  <c r="J27" i="78"/>
  <c r="I27" i="78"/>
  <c r="H27" i="78"/>
  <c r="D27" i="78"/>
  <c r="J26" i="78"/>
  <c r="I26" i="78"/>
  <c r="H26" i="78"/>
  <c r="D26" i="78"/>
  <c r="J25" i="78"/>
  <c r="I25" i="78"/>
  <c r="H25" i="78"/>
  <c r="D25" i="78"/>
  <c r="J24" i="78"/>
  <c r="I24" i="78"/>
  <c r="H24" i="78"/>
  <c r="D24" i="78"/>
  <c r="J22" i="78"/>
  <c r="I22" i="78"/>
  <c r="H22" i="78"/>
  <c r="G22" i="78"/>
  <c r="F22" i="78"/>
  <c r="E22" i="78"/>
  <c r="D22" i="78"/>
  <c r="C22" i="78"/>
  <c r="B22" i="78"/>
  <c r="J21" i="78"/>
  <c r="I21" i="78"/>
  <c r="H21" i="78"/>
  <c r="G21" i="78"/>
  <c r="J20" i="78"/>
  <c r="I20" i="78"/>
  <c r="H20" i="78"/>
  <c r="G20" i="78"/>
  <c r="J19" i="78"/>
  <c r="I19" i="78"/>
  <c r="H19" i="78"/>
  <c r="G19" i="78"/>
  <c r="J18" i="78"/>
  <c r="I18" i="78"/>
  <c r="H18" i="78"/>
  <c r="G18" i="78"/>
  <c r="J17" i="78"/>
  <c r="I17" i="78"/>
  <c r="H17" i="78"/>
  <c r="G17" i="78"/>
  <c r="J16" i="78"/>
  <c r="I16" i="78"/>
  <c r="H16" i="78"/>
  <c r="G16" i="78"/>
  <c r="J15" i="78"/>
  <c r="I15" i="78"/>
  <c r="H15" i="78"/>
  <c r="G15" i="78"/>
  <c r="J14" i="78"/>
  <c r="I14" i="78"/>
  <c r="H14" i="78"/>
  <c r="G14" i="78"/>
  <c r="J13" i="78"/>
  <c r="I13" i="78"/>
  <c r="H13" i="78"/>
  <c r="G13" i="78"/>
  <c r="J12" i="78"/>
  <c r="I12" i="78"/>
  <c r="H12" i="78"/>
  <c r="G12" i="78"/>
  <c r="J11" i="78"/>
  <c r="I11" i="78"/>
  <c r="H11" i="78"/>
  <c r="G11" i="78"/>
  <c r="J10" i="78"/>
  <c r="I10" i="78"/>
  <c r="H10" i="78"/>
  <c r="G10" i="78"/>
  <c r="J9" i="78"/>
  <c r="I9" i="78"/>
  <c r="H9" i="78"/>
  <c r="G9" i="78"/>
  <c r="M30" i="77"/>
  <c r="L30" i="77"/>
  <c r="K30" i="77"/>
  <c r="J30" i="77"/>
  <c r="I30" i="77"/>
  <c r="H30" i="77"/>
  <c r="G30" i="77"/>
  <c r="F30" i="77"/>
  <c r="E30" i="77"/>
  <c r="D30" i="77"/>
  <c r="C30" i="77"/>
  <c r="B30" i="77"/>
  <c r="M29" i="77"/>
  <c r="L29" i="77"/>
  <c r="K29" i="77"/>
  <c r="J29" i="77"/>
  <c r="I29" i="77"/>
  <c r="H29" i="77"/>
  <c r="G29" i="77"/>
  <c r="F29" i="77"/>
  <c r="E29" i="77"/>
  <c r="D29" i="77"/>
  <c r="C29" i="77"/>
  <c r="B29" i="77"/>
  <c r="M28" i="77"/>
  <c r="L28" i="77"/>
  <c r="K28" i="77"/>
  <c r="M27" i="77"/>
  <c r="L27" i="77"/>
  <c r="K27" i="77"/>
  <c r="M26" i="77"/>
  <c r="L26" i="77"/>
  <c r="K26" i="77"/>
  <c r="M25" i="77"/>
  <c r="L25" i="77"/>
  <c r="K25" i="77"/>
  <c r="M24" i="77"/>
  <c r="L24" i="77"/>
  <c r="K24" i="77"/>
  <c r="M22" i="77"/>
  <c r="L22" i="77"/>
  <c r="K22" i="77"/>
  <c r="J22" i="77"/>
  <c r="I22" i="77"/>
  <c r="H22" i="77"/>
  <c r="G22" i="77"/>
  <c r="F22" i="77"/>
  <c r="E22" i="77"/>
  <c r="D22" i="77"/>
  <c r="C22" i="77"/>
  <c r="B22" i="77"/>
  <c r="M21" i="77"/>
  <c r="L21" i="77"/>
  <c r="K21" i="77"/>
  <c r="M20" i="77"/>
  <c r="L20" i="77"/>
  <c r="K20" i="77"/>
  <c r="M19" i="77"/>
  <c r="L19" i="77"/>
  <c r="K19" i="77"/>
  <c r="M18" i="77"/>
  <c r="L18" i="77"/>
  <c r="K18" i="77"/>
  <c r="M17" i="77"/>
  <c r="L17" i="77"/>
  <c r="K17" i="77"/>
  <c r="M16" i="77"/>
  <c r="L16" i="77"/>
  <c r="K16" i="77"/>
  <c r="M15" i="77"/>
  <c r="L15" i="77"/>
  <c r="K15" i="77"/>
  <c r="M14" i="77"/>
  <c r="L14" i="77"/>
  <c r="K14" i="77"/>
  <c r="M13" i="77"/>
  <c r="L13" i="77"/>
  <c r="K13" i="77"/>
  <c r="M12" i="77"/>
  <c r="L12" i="77"/>
  <c r="K12" i="77"/>
  <c r="M11" i="77"/>
  <c r="L11" i="77"/>
  <c r="K11" i="77"/>
  <c r="M10" i="77"/>
  <c r="L10" i="77"/>
  <c r="K10" i="77"/>
  <c r="M9" i="77"/>
  <c r="L9" i="77"/>
  <c r="K9" i="77"/>
  <c r="M8" i="77"/>
  <c r="L8" i="77"/>
  <c r="K8" i="77"/>
  <c r="J90" i="76"/>
  <c r="I90" i="76"/>
  <c r="H90" i="76"/>
  <c r="G90" i="76"/>
  <c r="F90" i="76"/>
  <c r="E90" i="76"/>
  <c r="D90" i="76"/>
  <c r="C90" i="76"/>
  <c r="B90" i="76"/>
  <c r="J89" i="76"/>
  <c r="I89" i="76"/>
  <c r="H89" i="76"/>
  <c r="G89" i="76"/>
  <c r="F89" i="76"/>
  <c r="E89" i="76"/>
  <c r="D89" i="76"/>
  <c r="C89" i="76"/>
  <c r="B89" i="76"/>
  <c r="J88" i="76"/>
  <c r="I88" i="76"/>
  <c r="H88" i="76"/>
  <c r="D88" i="76"/>
  <c r="J87" i="76"/>
  <c r="I87" i="76"/>
  <c r="H87" i="76"/>
  <c r="D87" i="76"/>
  <c r="J86" i="76"/>
  <c r="I86" i="76"/>
  <c r="H86" i="76"/>
  <c r="D86" i="76"/>
  <c r="J85" i="76"/>
  <c r="I85" i="76"/>
  <c r="H85" i="76"/>
  <c r="D85" i="76"/>
  <c r="J84" i="76"/>
  <c r="I84" i="76"/>
  <c r="H84" i="76"/>
  <c r="D84" i="76"/>
  <c r="J83" i="76"/>
  <c r="I83" i="76"/>
  <c r="H83" i="76"/>
  <c r="D83" i="76"/>
  <c r="J82" i="76"/>
  <c r="I82" i="76"/>
  <c r="H82" i="76"/>
  <c r="D82" i="76"/>
  <c r="J81" i="76"/>
  <c r="I81" i="76"/>
  <c r="H81" i="76"/>
  <c r="D81" i="76"/>
  <c r="J80" i="76"/>
  <c r="I80" i="76"/>
  <c r="H80" i="76"/>
  <c r="D80" i="76"/>
  <c r="J79" i="76"/>
  <c r="I79" i="76"/>
  <c r="H79" i="76"/>
  <c r="D79" i="76"/>
  <c r="J78" i="76"/>
  <c r="I78" i="76"/>
  <c r="H78" i="76"/>
  <c r="D78" i="76"/>
  <c r="J77" i="76"/>
  <c r="I77" i="76"/>
  <c r="H77" i="76"/>
  <c r="D77" i="76"/>
  <c r="J76" i="76"/>
  <c r="I76" i="76"/>
  <c r="H76" i="76"/>
  <c r="D76" i="76"/>
  <c r="J75" i="76"/>
  <c r="I75" i="76"/>
  <c r="H75" i="76"/>
  <c r="D75" i="76"/>
  <c r="J64" i="76"/>
  <c r="I64" i="76"/>
  <c r="H64" i="76"/>
  <c r="G64" i="76"/>
  <c r="F64" i="76"/>
  <c r="E64" i="76"/>
  <c r="D64" i="76"/>
  <c r="C64" i="76"/>
  <c r="B64" i="76"/>
  <c r="J63" i="76"/>
  <c r="I63" i="76"/>
  <c r="H63" i="76"/>
  <c r="G63" i="76"/>
  <c r="F63" i="76"/>
  <c r="E63" i="76"/>
  <c r="D63" i="76"/>
  <c r="C63" i="76"/>
  <c r="B63" i="76"/>
  <c r="J62" i="76"/>
  <c r="I62" i="76"/>
  <c r="H62" i="76"/>
  <c r="D62" i="76"/>
  <c r="J61" i="76"/>
  <c r="I61" i="76"/>
  <c r="H61" i="76"/>
  <c r="D61" i="76"/>
  <c r="J60" i="76"/>
  <c r="I60" i="76"/>
  <c r="H60" i="76"/>
  <c r="D60" i="76"/>
  <c r="J59" i="76"/>
  <c r="I59" i="76"/>
  <c r="H59" i="76"/>
  <c r="D59" i="76"/>
  <c r="J58" i="76"/>
  <c r="I58" i="76"/>
  <c r="H58" i="76"/>
  <c r="D58" i="76"/>
  <c r="J57" i="76"/>
  <c r="I57" i="76"/>
  <c r="H57" i="76"/>
  <c r="D57" i="76"/>
  <c r="J55" i="76"/>
  <c r="I55" i="76"/>
  <c r="H55" i="76"/>
  <c r="G55" i="76"/>
  <c r="F55" i="76"/>
  <c r="E55" i="76"/>
  <c r="D55" i="76"/>
  <c r="C55" i="76"/>
  <c r="B55" i="76"/>
  <c r="J54" i="76"/>
  <c r="I54" i="76"/>
  <c r="H54" i="76"/>
  <c r="D54" i="76"/>
  <c r="J53" i="76"/>
  <c r="I53" i="76"/>
  <c r="H53" i="76"/>
  <c r="D53" i="76"/>
  <c r="J52" i="76"/>
  <c r="I52" i="76"/>
  <c r="H52" i="76"/>
  <c r="D52" i="76"/>
  <c r="J51" i="76"/>
  <c r="I51" i="76"/>
  <c r="H51" i="76"/>
  <c r="D51" i="76"/>
  <c r="J50" i="76"/>
  <c r="I50" i="76"/>
  <c r="H50" i="76"/>
  <c r="D50" i="76"/>
  <c r="J49" i="76"/>
  <c r="I49" i="76"/>
  <c r="H49" i="76"/>
  <c r="D49" i="76"/>
  <c r="J48" i="76"/>
  <c r="I48" i="76"/>
  <c r="H48" i="76"/>
  <c r="D48" i="76"/>
  <c r="J47" i="76"/>
  <c r="I47" i="76"/>
  <c r="H47" i="76"/>
  <c r="D47" i="76"/>
  <c r="J46" i="76"/>
  <c r="I46" i="76"/>
  <c r="H46" i="76"/>
  <c r="D46" i="76"/>
  <c r="J45" i="76"/>
  <c r="I45" i="76"/>
  <c r="H45" i="76"/>
  <c r="D45" i="76"/>
  <c r="J44" i="76"/>
  <c r="I44" i="76"/>
  <c r="H44" i="76"/>
  <c r="D44" i="76"/>
  <c r="J43" i="76"/>
  <c r="I43" i="76"/>
  <c r="H43" i="76"/>
  <c r="D43" i="76"/>
  <c r="J42" i="76"/>
  <c r="I42" i="76"/>
  <c r="H42" i="76"/>
  <c r="D42" i="76"/>
  <c r="J31" i="76"/>
  <c r="I31" i="76"/>
  <c r="H31" i="76"/>
  <c r="G31" i="76"/>
  <c r="F31" i="76"/>
  <c r="E31" i="76"/>
  <c r="D31" i="76"/>
  <c r="C31" i="76"/>
  <c r="B31" i="76"/>
  <c r="J30" i="76"/>
  <c r="I30" i="76"/>
  <c r="H30" i="76"/>
  <c r="G30" i="76"/>
  <c r="F30" i="76"/>
  <c r="E30" i="76"/>
  <c r="D30" i="76"/>
  <c r="C30" i="76"/>
  <c r="B30" i="76"/>
  <c r="J29" i="76"/>
  <c r="I29" i="76"/>
  <c r="H29" i="76"/>
  <c r="D29" i="76"/>
  <c r="J28" i="76"/>
  <c r="I28" i="76"/>
  <c r="H28" i="76"/>
  <c r="D28" i="76"/>
  <c r="J27" i="76"/>
  <c r="I27" i="76"/>
  <c r="H27" i="76"/>
  <c r="D27" i="76"/>
  <c r="J26" i="76"/>
  <c r="I26" i="76"/>
  <c r="H26" i="76"/>
  <c r="D26" i="76"/>
  <c r="J25" i="76"/>
  <c r="I25" i="76"/>
  <c r="H25" i="76"/>
  <c r="D25" i="76"/>
  <c r="J24" i="76"/>
  <c r="I24" i="76"/>
  <c r="H24" i="76"/>
  <c r="D24" i="76"/>
  <c r="J22" i="76"/>
  <c r="I22" i="76"/>
  <c r="H22" i="76"/>
  <c r="G22" i="76"/>
  <c r="F22" i="76"/>
  <c r="E22" i="76"/>
  <c r="D22" i="76"/>
  <c r="C22" i="76"/>
  <c r="B22" i="76"/>
  <c r="J21" i="76"/>
  <c r="I21" i="76"/>
  <c r="H21" i="76"/>
  <c r="D21" i="76"/>
  <c r="J20" i="76"/>
  <c r="I20" i="76"/>
  <c r="H20" i="76"/>
  <c r="D20" i="76"/>
  <c r="J19" i="76"/>
  <c r="I19" i="76"/>
  <c r="H19" i="76"/>
  <c r="D19" i="76"/>
  <c r="J18" i="76"/>
  <c r="I18" i="76"/>
  <c r="H18" i="76"/>
  <c r="D18" i="76"/>
  <c r="J17" i="76"/>
  <c r="I17" i="76"/>
  <c r="H17" i="76"/>
  <c r="D17" i="76"/>
  <c r="J16" i="76"/>
  <c r="I16" i="76"/>
  <c r="H16" i="76"/>
  <c r="D16" i="76"/>
  <c r="J15" i="76"/>
  <c r="I15" i="76"/>
  <c r="H15" i="76"/>
  <c r="D15" i="76"/>
  <c r="J14" i="76"/>
  <c r="I14" i="76"/>
  <c r="H14" i="76"/>
  <c r="D14" i="76"/>
  <c r="J13" i="76"/>
  <c r="I13" i="76"/>
  <c r="H13" i="76"/>
  <c r="D13" i="76"/>
  <c r="J12" i="76"/>
  <c r="I12" i="76"/>
  <c r="H12" i="76"/>
  <c r="D12" i="76"/>
  <c r="J11" i="76"/>
  <c r="I11" i="76"/>
  <c r="H11" i="76"/>
  <c r="D11" i="76"/>
  <c r="J10" i="76"/>
  <c r="I10" i="76"/>
  <c r="H10" i="76"/>
  <c r="D10" i="76"/>
  <c r="J9" i="76"/>
  <c r="I9" i="76"/>
  <c r="H9" i="76"/>
  <c r="D9" i="76"/>
  <c r="J122" i="39"/>
  <c r="I122" i="39"/>
  <c r="H122" i="39"/>
  <c r="G122" i="39"/>
  <c r="F122" i="39"/>
  <c r="E122" i="39"/>
  <c r="D122" i="39"/>
  <c r="C122" i="39"/>
  <c r="B122" i="39"/>
  <c r="J121" i="39"/>
  <c r="I121" i="39"/>
  <c r="H121" i="39"/>
  <c r="G121" i="39"/>
  <c r="F121" i="39"/>
  <c r="E121" i="39"/>
  <c r="D121" i="39"/>
  <c r="C121" i="39"/>
  <c r="B121" i="39"/>
  <c r="J120" i="39"/>
  <c r="I120" i="39"/>
  <c r="H120" i="39"/>
  <c r="G120" i="39"/>
  <c r="J119" i="39"/>
  <c r="I119" i="39"/>
  <c r="H119" i="39"/>
  <c r="G119" i="39"/>
  <c r="J118" i="39"/>
  <c r="I118" i="39"/>
  <c r="H118" i="39"/>
  <c r="G118" i="39"/>
  <c r="J117" i="39"/>
  <c r="I117" i="39"/>
  <c r="H117" i="39"/>
  <c r="G117" i="39"/>
  <c r="J116" i="39"/>
  <c r="I116" i="39"/>
  <c r="H116" i="39"/>
  <c r="G116" i="39"/>
  <c r="J115" i="39"/>
  <c r="I115" i="39"/>
  <c r="H115" i="39"/>
  <c r="G115" i="39"/>
  <c r="J114" i="39"/>
  <c r="I114" i="39"/>
  <c r="H114" i="39"/>
  <c r="G114" i="39"/>
  <c r="J113" i="39"/>
  <c r="I113" i="39"/>
  <c r="H113" i="39"/>
  <c r="G113" i="39"/>
  <c r="J112" i="39"/>
  <c r="I112" i="39"/>
  <c r="H112" i="39"/>
  <c r="G112" i="39"/>
  <c r="J98" i="39"/>
  <c r="I98" i="39"/>
  <c r="H98" i="39"/>
  <c r="G98" i="39"/>
  <c r="F98" i="39"/>
  <c r="E98" i="39"/>
  <c r="D98" i="39"/>
  <c r="C98" i="39"/>
  <c r="B98" i="39"/>
  <c r="J97" i="39"/>
  <c r="I97" i="39"/>
  <c r="H97" i="39"/>
  <c r="G97" i="39"/>
  <c r="J96" i="39"/>
  <c r="I96" i="39"/>
  <c r="H96" i="39"/>
  <c r="G96" i="39"/>
  <c r="J95" i="39"/>
  <c r="I95" i="39"/>
  <c r="H95" i="39"/>
  <c r="G95" i="39"/>
  <c r="J94" i="39"/>
  <c r="I94" i="39"/>
  <c r="H94" i="39"/>
  <c r="G94" i="39"/>
  <c r="J93" i="39"/>
  <c r="I93" i="39"/>
  <c r="H93" i="39"/>
  <c r="G93" i="39"/>
  <c r="J92" i="39"/>
  <c r="I92" i="39"/>
  <c r="H92" i="39"/>
  <c r="G92" i="39"/>
  <c r="J91" i="39"/>
  <c r="I91" i="39"/>
  <c r="H91" i="39"/>
  <c r="G91" i="39"/>
  <c r="J90" i="39"/>
  <c r="I90" i="39"/>
  <c r="H90" i="39"/>
  <c r="G90" i="39"/>
  <c r="J89" i="39"/>
  <c r="I89" i="39"/>
  <c r="H89" i="39"/>
  <c r="G89" i="39"/>
  <c r="J88" i="39"/>
  <c r="I88" i="39"/>
  <c r="H88" i="39"/>
  <c r="G88" i="39"/>
  <c r="J87" i="39"/>
  <c r="I87" i="39"/>
  <c r="H87" i="39"/>
  <c r="G87" i="39"/>
  <c r="J86" i="39"/>
  <c r="I86" i="39"/>
  <c r="H86" i="39"/>
  <c r="G86" i="39"/>
  <c r="J85" i="39"/>
  <c r="I85" i="39"/>
  <c r="H85" i="39"/>
  <c r="G85" i="39"/>
  <c r="J84" i="39"/>
  <c r="I84" i="39"/>
  <c r="H84" i="39"/>
  <c r="G84" i="39"/>
  <c r="J83" i="39"/>
  <c r="I83" i="39"/>
  <c r="H83" i="39"/>
  <c r="G83" i="39"/>
  <c r="J55" i="39"/>
  <c r="I55" i="39"/>
  <c r="H55" i="39"/>
  <c r="G55" i="39"/>
  <c r="F55" i="39"/>
  <c r="E55" i="39"/>
  <c r="D55" i="39"/>
  <c r="C55" i="39"/>
  <c r="B55" i="39"/>
  <c r="J54" i="39"/>
  <c r="I54" i="39"/>
  <c r="H54" i="39"/>
  <c r="G54" i="39"/>
  <c r="F54" i="39"/>
  <c r="E54" i="39"/>
  <c r="D54" i="39"/>
  <c r="C54" i="39"/>
  <c r="B54" i="39"/>
  <c r="J53" i="39"/>
  <c r="I53" i="39"/>
  <c r="H53" i="39"/>
  <c r="G53" i="39"/>
  <c r="J52" i="39"/>
  <c r="I52" i="39"/>
  <c r="H52" i="39"/>
  <c r="G52" i="39"/>
  <c r="J51" i="39"/>
  <c r="I51" i="39"/>
  <c r="H51" i="39"/>
  <c r="G51" i="39"/>
  <c r="J50" i="39"/>
  <c r="I50" i="39"/>
  <c r="H50" i="39"/>
  <c r="G50" i="39"/>
  <c r="J49" i="39"/>
  <c r="I49" i="39"/>
  <c r="H49" i="39"/>
  <c r="G49" i="39"/>
  <c r="J48" i="39"/>
  <c r="I48" i="39"/>
  <c r="H48" i="39"/>
  <c r="G48" i="39"/>
  <c r="J47" i="39"/>
  <c r="I47" i="39"/>
  <c r="H47" i="39"/>
  <c r="G47" i="39"/>
  <c r="J46" i="39"/>
  <c r="I46" i="39"/>
  <c r="H46" i="39"/>
  <c r="G46" i="39"/>
  <c r="J45" i="39"/>
  <c r="I45" i="39"/>
  <c r="H45" i="39"/>
  <c r="G45" i="39"/>
  <c r="J24" i="39"/>
  <c r="I24" i="39"/>
  <c r="H24" i="39"/>
  <c r="G24" i="39"/>
  <c r="F24" i="39"/>
  <c r="E24" i="39"/>
  <c r="D24" i="39"/>
  <c r="C24" i="39"/>
  <c r="B24" i="39"/>
  <c r="J23" i="39"/>
  <c r="I23" i="39"/>
  <c r="H23" i="39"/>
  <c r="G23" i="39"/>
  <c r="J22" i="39"/>
  <c r="I22" i="39"/>
  <c r="H22" i="39"/>
  <c r="G22" i="39"/>
  <c r="J21" i="39"/>
  <c r="I21" i="39"/>
  <c r="H21" i="39"/>
  <c r="G21" i="39"/>
  <c r="J20" i="39"/>
  <c r="I20" i="39"/>
  <c r="H20" i="39"/>
  <c r="G20" i="39"/>
  <c r="J19" i="39"/>
  <c r="I19" i="39"/>
  <c r="H19" i="39"/>
  <c r="G19" i="39"/>
  <c r="J18" i="39"/>
  <c r="I18" i="39"/>
  <c r="H18" i="39"/>
  <c r="G18" i="39"/>
  <c r="J17" i="39"/>
  <c r="I17" i="39"/>
  <c r="H17" i="39"/>
  <c r="G17" i="39"/>
  <c r="J16" i="39"/>
  <c r="I16" i="39"/>
  <c r="H16" i="39"/>
  <c r="G16" i="39"/>
  <c r="J15" i="39"/>
  <c r="I15" i="39"/>
  <c r="H15" i="39"/>
  <c r="G15" i="39"/>
  <c r="J14" i="39"/>
  <c r="I14" i="39"/>
  <c r="H14" i="39"/>
  <c r="G14" i="39"/>
  <c r="J13" i="39"/>
  <c r="I13" i="39"/>
  <c r="H13" i="39"/>
  <c r="G13" i="39"/>
  <c r="J12" i="39"/>
  <c r="I12" i="39"/>
  <c r="H12" i="39"/>
  <c r="G12" i="39"/>
  <c r="J11" i="39"/>
  <c r="I11" i="39"/>
  <c r="H11" i="39"/>
  <c r="G11" i="39"/>
  <c r="J10" i="39"/>
  <c r="I10" i="39"/>
  <c r="H10" i="39"/>
  <c r="G10" i="39"/>
  <c r="J9" i="39"/>
  <c r="I9" i="39"/>
  <c r="H9" i="39"/>
  <c r="G9" i="39"/>
  <c r="M49" i="38"/>
  <c r="L49" i="38"/>
  <c r="K49" i="38"/>
  <c r="J49" i="38"/>
  <c r="I49" i="38"/>
  <c r="H49" i="38"/>
  <c r="G49" i="38"/>
  <c r="F49" i="38"/>
  <c r="E49" i="38"/>
  <c r="D49" i="38"/>
  <c r="C49" i="38"/>
  <c r="B49" i="38"/>
  <c r="M48" i="38"/>
  <c r="L48" i="38"/>
  <c r="K48" i="38"/>
  <c r="J48" i="38"/>
  <c r="I48" i="38"/>
  <c r="H48" i="38"/>
  <c r="G48" i="38"/>
  <c r="F48" i="38"/>
  <c r="E48" i="38"/>
  <c r="D48" i="38"/>
  <c r="C48" i="38"/>
  <c r="B48" i="38"/>
  <c r="M47" i="38"/>
  <c r="L47" i="38"/>
  <c r="K47" i="38"/>
  <c r="M46" i="38"/>
  <c r="L46" i="38"/>
  <c r="K46" i="38"/>
  <c r="M45" i="38"/>
  <c r="L45" i="38"/>
  <c r="K45" i="38"/>
  <c r="M44" i="38"/>
  <c r="L44" i="38"/>
  <c r="K44" i="38"/>
  <c r="M43" i="38"/>
  <c r="L43" i="38"/>
  <c r="K43" i="38"/>
  <c r="M42" i="38"/>
  <c r="L42" i="38"/>
  <c r="K42" i="38"/>
  <c r="M41" i="38"/>
  <c r="L41" i="38"/>
  <c r="K41" i="38"/>
  <c r="M40" i="38"/>
  <c r="L40" i="38"/>
  <c r="K40" i="38"/>
  <c r="M39" i="38"/>
  <c r="L39" i="38"/>
  <c r="K39" i="38"/>
  <c r="M24" i="38"/>
  <c r="L24" i="38"/>
  <c r="K24" i="38"/>
  <c r="J24" i="38"/>
  <c r="I24" i="38"/>
  <c r="H24" i="38"/>
  <c r="G24" i="38"/>
  <c r="F24" i="38"/>
  <c r="E24" i="38"/>
  <c r="D24" i="38"/>
  <c r="C24" i="38"/>
  <c r="B24" i="38"/>
  <c r="M23" i="38"/>
  <c r="L23" i="38"/>
  <c r="K23" i="38"/>
  <c r="M22" i="38"/>
  <c r="L22" i="38"/>
  <c r="K22" i="38"/>
  <c r="M21" i="38"/>
  <c r="L21" i="38"/>
  <c r="K21" i="38"/>
  <c r="M20" i="38"/>
  <c r="L20" i="38"/>
  <c r="K20" i="38"/>
  <c r="M19" i="38"/>
  <c r="L19" i="38"/>
  <c r="K19" i="38"/>
  <c r="M18" i="38"/>
  <c r="L18" i="38"/>
  <c r="K18" i="38"/>
  <c r="M17" i="38"/>
  <c r="L17" i="38"/>
  <c r="K17" i="38"/>
  <c r="M16" i="38"/>
  <c r="L16" i="38"/>
  <c r="K16" i="38"/>
  <c r="M15" i="38"/>
  <c r="L15" i="38"/>
  <c r="K15" i="38"/>
  <c r="M14" i="38"/>
  <c r="L14" i="38"/>
  <c r="K14" i="38"/>
  <c r="M13" i="38"/>
  <c r="L13" i="38"/>
  <c r="K13" i="38"/>
  <c r="M12" i="38"/>
  <c r="L12" i="38"/>
  <c r="K12" i="38"/>
  <c r="M11" i="38"/>
  <c r="L11" i="38"/>
  <c r="K11" i="38"/>
  <c r="M10" i="38"/>
  <c r="L10" i="38"/>
  <c r="K10" i="38"/>
  <c r="M9" i="38"/>
  <c r="L9" i="38"/>
  <c r="K9" i="38"/>
  <c r="F145" i="37"/>
  <c r="E145" i="37"/>
  <c r="C145" i="37"/>
  <c r="B145" i="37"/>
  <c r="I144" i="37"/>
  <c r="H144" i="37"/>
  <c r="D144" i="37"/>
  <c r="J144" i="37" s="1"/>
  <c r="J143" i="37"/>
  <c r="I143" i="37"/>
  <c r="H143" i="37"/>
  <c r="G143" i="37"/>
  <c r="J142" i="37"/>
  <c r="I142" i="37"/>
  <c r="H142" i="37"/>
  <c r="G142" i="37"/>
  <c r="J141" i="37"/>
  <c r="I141" i="37"/>
  <c r="H141" i="37"/>
  <c r="G141" i="37"/>
  <c r="J140" i="37"/>
  <c r="I140" i="37"/>
  <c r="H140" i="37"/>
  <c r="G140" i="37"/>
  <c r="J139" i="37"/>
  <c r="I139" i="37"/>
  <c r="H139" i="37"/>
  <c r="G139" i="37"/>
  <c r="J138" i="37"/>
  <c r="I138" i="37"/>
  <c r="H138" i="37"/>
  <c r="G138" i="37"/>
  <c r="J137" i="37"/>
  <c r="I137" i="37"/>
  <c r="H137" i="37"/>
  <c r="G137" i="37"/>
  <c r="J136" i="37"/>
  <c r="I136" i="37"/>
  <c r="H136" i="37"/>
  <c r="G136" i="37"/>
  <c r="J135" i="37"/>
  <c r="I135" i="37"/>
  <c r="H135" i="37"/>
  <c r="G135" i="37"/>
  <c r="J134" i="37"/>
  <c r="I134" i="37"/>
  <c r="H134" i="37"/>
  <c r="G134" i="37"/>
  <c r="J133" i="37"/>
  <c r="I133" i="37"/>
  <c r="H133" i="37"/>
  <c r="G133" i="37"/>
  <c r="J132" i="37"/>
  <c r="I132" i="37"/>
  <c r="H132" i="37"/>
  <c r="G132" i="37"/>
  <c r="J131" i="37"/>
  <c r="I131" i="37"/>
  <c r="H131" i="37"/>
  <c r="G131" i="37"/>
  <c r="J130" i="37"/>
  <c r="I130" i="37"/>
  <c r="H130" i="37"/>
  <c r="G130" i="37"/>
  <c r="J129" i="37"/>
  <c r="J145" i="37" s="1"/>
  <c r="I129" i="37"/>
  <c r="I145" i="37" s="1"/>
  <c r="H129" i="37"/>
  <c r="H145" i="37" s="1"/>
  <c r="G129" i="37"/>
  <c r="G145" i="37" s="1"/>
  <c r="G116" i="37"/>
  <c r="C116" i="37"/>
  <c r="I116" i="37" s="1"/>
  <c r="B116" i="37"/>
  <c r="B117" i="37" s="1"/>
  <c r="I115" i="37"/>
  <c r="H115" i="37"/>
  <c r="J115" i="37" s="1"/>
  <c r="G115" i="37"/>
  <c r="I114" i="37"/>
  <c r="H114" i="37"/>
  <c r="J114" i="37" s="1"/>
  <c r="G114" i="37"/>
  <c r="I113" i="37"/>
  <c r="H113" i="37"/>
  <c r="J113" i="37" s="1"/>
  <c r="G113" i="37"/>
  <c r="I112" i="37"/>
  <c r="H112" i="37"/>
  <c r="J112" i="37" s="1"/>
  <c r="G112" i="37"/>
  <c r="I111" i="37"/>
  <c r="H111" i="37"/>
  <c r="J111" i="37" s="1"/>
  <c r="G111" i="37"/>
  <c r="I110" i="37"/>
  <c r="H110" i="37"/>
  <c r="J110" i="37" s="1"/>
  <c r="G110" i="37"/>
  <c r="I109" i="37"/>
  <c r="H109" i="37"/>
  <c r="J109" i="37" s="1"/>
  <c r="G109" i="37"/>
  <c r="I108" i="37"/>
  <c r="H108" i="37"/>
  <c r="J108" i="37" s="1"/>
  <c r="G108" i="37"/>
  <c r="I107" i="37"/>
  <c r="H107" i="37"/>
  <c r="J107" i="37" s="1"/>
  <c r="G107" i="37"/>
  <c r="F105" i="37"/>
  <c r="F117" i="37" s="1"/>
  <c r="E105" i="37"/>
  <c r="E117" i="37" s="1"/>
  <c r="D105" i="37"/>
  <c r="C105" i="37"/>
  <c r="B105" i="37"/>
  <c r="I104" i="37"/>
  <c r="H104" i="37"/>
  <c r="J104" i="37" s="1"/>
  <c r="G104" i="37"/>
  <c r="I103" i="37"/>
  <c r="H103" i="37"/>
  <c r="J103" i="37" s="1"/>
  <c r="G103" i="37"/>
  <c r="I102" i="37"/>
  <c r="H102" i="37"/>
  <c r="J102" i="37" s="1"/>
  <c r="G102" i="37"/>
  <c r="I101" i="37"/>
  <c r="H101" i="37"/>
  <c r="J101" i="37" s="1"/>
  <c r="G101" i="37"/>
  <c r="I100" i="37"/>
  <c r="H100" i="37"/>
  <c r="J100" i="37" s="1"/>
  <c r="G100" i="37"/>
  <c r="I99" i="37"/>
  <c r="H99" i="37"/>
  <c r="J99" i="37" s="1"/>
  <c r="G99" i="37"/>
  <c r="I98" i="37"/>
  <c r="H98" i="37"/>
  <c r="J98" i="37" s="1"/>
  <c r="G98" i="37"/>
  <c r="I97" i="37"/>
  <c r="H97" i="37"/>
  <c r="J97" i="37" s="1"/>
  <c r="G97" i="37"/>
  <c r="I96" i="37"/>
  <c r="H96" i="37"/>
  <c r="J96" i="37" s="1"/>
  <c r="G96" i="37"/>
  <c r="I95" i="37"/>
  <c r="H95" i="37"/>
  <c r="J95" i="37" s="1"/>
  <c r="G95" i="37"/>
  <c r="I94" i="37"/>
  <c r="H94" i="37"/>
  <c r="J94" i="37" s="1"/>
  <c r="G94" i="37"/>
  <c r="I93" i="37"/>
  <c r="H93" i="37"/>
  <c r="J93" i="37" s="1"/>
  <c r="G93" i="37"/>
  <c r="I92" i="37"/>
  <c r="H92" i="37"/>
  <c r="J92" i="37" s="1"/>
  <c r="G92" i="37"/>
  <c r="I91" i="37"/>
  <c r="H91" i="37"/>
  <c r="J91" i="37" s="1"/>
  <c r="G91" i="37"/>
  <c r="I90" i="37"/>
  <c r="I105" i="37" s="1"/>
  <c r="H90" i="37"/>
  <c r="H105" i="37" s="1"/>
  <c r="G90" i="37"/>
  <c r="G105" i="37" s="1"/>
  <c r="F55" i="37"/>
  <c r="F56" i="37" s="1"/>
  <c r="E55" i="37"/>
  <c r="E56" i="37" s="1"/>
  <c r="D55" i="37"/>
  <c r="C55" i="37"/>
  <c r="C56" i="37" s="1"/>
  <c r="B55" i="37"/>
  <c r="B56" i="37" s="1"/>
  <c r="I54" i="37"/>
  <c r="H54" i="37"/>
  <c r="G54" i="37"/>
  <c r="J54" i="37" s="1"/>
  <c r="I53" i="37"/>
  <c r="H53" i="37"/>
  <c r="G53" i="37"/>
  <c r="J53" i="37" s="1"/>
  <c r="I52" i="37"/>
  <c r="H52" i="37"/>
  <c r="G52" i="37"/>
  <c r="J52" i="37" s="1"/>
  <c r="J51" i="37"/>
  <c r="I51" i="37"/>
  <c r="H51" i="37"/>
  <c r="G51" i="37"/>
  <c r="J50" i="37"/>
  <c r="I50" i="37"/>
  <c r="H50" i="37"/>
  <c r="G50" i="37"/>
  <c r="J49" i="37"/>
  <c r="I49" i="37"/>
  <c r="H49" i="37"/>
  <c r="G49" i="37"/>
  <c r="J48" i="37"/>
  <c r="I48" i="37"/>
  <c r="H48" i="37"/>
  <c r="G48" i="37"/>
  <c r="J47" i="37"/>
  <c r="I47" i="37"/>
  <c r="H47" i="37"/>
  <c r="G47" i="37"/>
  <c r="J46" i="37"/>
  <c r="I46" i="37"/>
  <c r="I55" i="37" s="1"/>
  <c r="H46" i="37"/>
  <c r="H55" i="37" s="1"/>
  <c r="G46" i="37"/>
  <c r="G55" i="37" s="1"/>
  <c r="F23" i="37"/>
  <c r="E23" i="37"/>
  <c r="C23" i="37"/>
  <c r="B23" i="37"/>
  <c r="I22" i="37"/>
  <c r="H22" i="37"/>
  <c r="J22" i="37" s="1"/>
  <c r="G22" i="37"/>
  <c r="D22" i="37"/>
  <c r="I21" i="37"/>
  <c r="H21" i="37"/>
  <c r="J21" i="37" s="1"/>
  <c r="G21" i="37"/>
  <c r="D21" i="37"/>
  <c r="I20" i="37"/>
  <c r="H20" i="37"/>
  <c r="J20" i="37" s="1"/>
  <c r="G20" i="37"/>
  <c r="D20" i="37"/>
  <c r="I19" i="37"/>
  <c r="H19" i="37"/>
  <c r="J19" i="37" s="1"/>
  <c r="G19" i="37"/>
  <c r="D19" i="37"/>
  <c r="I18" i="37"/>
  <c r="H18" i="37"/>
  <c r="J18" i="37" s="1"/>
  <c r="G18" i="37"/>
  <c r="D18" i="37"/>
  <c r="I17" i="37"/>
  <c r="H17" i="37"/>
  <c r="J17" i="37" s="1"/>
  <c r="G17" i="37"/>
  <c r="D17" i="37"/>
  <c r="I16" i="37"/>
  <c r="H16" i="37"/>
  <c r="J16" i="37" s="1"/>
  <c r="G16" i="37"/>
  <c r="D16" i="37"/>
  <c r="I15" i="37"/>
  <c r="H15" i="37"/>
  <c r="J15" i="37" s="1"/>
  <c r="G15" i="37"/>
  <c r="D15" i="37"/>
  <c r="I14" i="37"/>
  <c r="H14" i="37"/>
  <c r="J14" i="37" s="1"/>
  <c r="G14" i="37"/>
  <c r="D14" i="37"/>
  <c r="I13" i="37"/>
  <c r="H13" i="37"/>
  <c r="J13" i="37" s="1"/>
  <c r="G13" i="37"/>
  <c r="D13" i="37"/>
  <c r="I12" i="37"/>
  <c r="H12" i="37"/>
  <c r="J12" i="37" s="1"/>
  <c r="G12" i="37"/>
  <c r="D12" i="37"/>
  <c r="I11" i="37"/>
  <c r="H11" i="37"/>
  <c r="J11" i="37" s="1"/>
  <c r="G11" i="37"/>
  <c r="D11" i="37"/>
  <c r="I10" i="37"/>
  <c r="H10" i="37"/>
  <c r="J10" i="37" s="1"/>
  <c r="G10" i="37"/>
  <c r="D10" i="37"/>
  <c r="I9" i="37"/>
  <c r="I23" i="37" s="1"/>
  <c r="H9" i="37"/>
  <c r="H23" i="37" s="1"/>
  <c r="G9" i="37"/>
  <c r="G23" i="37" s="1"/>
  <c r="D9" i="37"/>
  <c r="D23" i="37" s="1"/>
  <c r="J86" i="23"/>
  <c r="I86" i="23"/>
  <c r="H86" i="23"/>
  <c r="G86" i="23"/>
  <c r="F86" i="23"/>
  <c r="E86" i="23"/>
  <c r="D86" i="23"/>
  <c r="C86" i="23"/>
  <c r="B86" i="23"/>
  <c r="J85" i="23"/>
  <c r="I85" i="23"/>
  <c r="H85" i="23"/>
  <c r="G85" i="23"/>
  <c r="F85" i="23"/>
  <c r="E85" i="23"/>
  <c r="D85" i="23"/>
  <c r="C85" i="23"/>
  <c r="B85" i="23"/>
  <c r="J84" i="23"/>
  <c r="I84" i="23"/>
  <c r="H84" i="23"/>
  <c r="G84" i="23"/>
  <c r="D84" i="23"/>
  <c r="J83" i="23"/>
  <c r="I83" i="23"/>
  <c r="H83" i="23"/>
  <c r="G83" i="23"/>
  <c r="D83" i="23"/>
  <c r="J82" i="23"/>
  <c r="I82" i="23"/>
  <c r="H82" i="23"/>
  <c r="G82" i="23"/>
  <c r="D82" i="23"/>
  <c r="J81" i="23"/>
  <c r="I81" i="23"/>
  <c r="H81" i="23"/>
  <c r="G81" i="23"/>
  <c r="D81" i="23"/>
  <c r="J80" i="23"/>
  <c r="I80" i="23"/>
  <c r="H80" i="23"/>
  <c r="G80" i="23"/>
  <c r="D80" i="23"/>
  <c r="J79" i="23"/>
  <c r="I79" i="23"/>
  <c r="H79" i="23"/>
  <c r="G79" i="23"/>
  <c r="D79" i="23"/>
  <c r="J78" i="23"/>
  <c r="I78" i="23"/>
  <c r="H78" i="23"/>
  <c r="G78" i="23"/>
  <c r="D78" i="23"/>
  <c r="J77" i="23"/>
  <c r="I77" i="23"/>
  <c r="H77" i="23"/>
  <c r="G77" i="23"/>
  <c r="D77" i="23"/>
  <c r="J76" i="23"/>
  <c r="I76" i="23"/>
  <c r="H76" i="23"/>
  <c r="G76" i="23"/>
  <c r="D76" i="23"/>
  <c r="J75" i="23"/>
  <c r="I75" i="23"/>
  <c r="H75" i="23"/>
  <c r="G75" i="23"/>
  <c r="D75" i="23"/>
  <c r="J73" i="23"/>
  <c r="I73" i="23"/>
  <c r="H73" i="23"/>
  <c r="G73" i="23"/>
  <c r="F73" i="23"/>
  <c r="D73" i="23"/>
  <c r="C73" i="23"/>
  <c r="B73" i="23"/>
  <c r="J72" i="23"/>
  <c r="I72" i="23"/>
  <c r="H72" i="23"/>
  <c r="G72" i="23"/>
  <c r="D72" i="23"/>
  <c r="J71" i="23"/>
  <c r="I71" i="23"/>
  <c r="H71" i="23"/>
  <c r="G71" i="23"/>
  <c r="D71" i="23"/>
  <c r="J70" i="23"/>
  <c r="I70" i="23"/>
  <c r="H70" i="23"/>
  <c r="G70" i="23"/>
  <c r="D70" i="23"/>
  <c r="J69" i="23"/>
  <c r="I69" i="23"/>
  <c r="H69" i="23"/>
  <c r="G69" i="23"/>
  <c r="D69" i="23"/>
  <c r="J68" i="23"/>
  <c r="I68" i="23"/>
  <c r="H68" i="23"/>
  <c r="G68" i="23"/>
  <c r="D68" i="23"/>
  <c r="J67" i="23"/>
  <c r="I67" i="23"/>
  <c r="H67" i="23"/>
  <c r="G67" i="23"/>
  <c r="D67" i="23"/>
  <c r="J66" i="23"/>
  <c r="I66" i="23"/>
  <c r="H66" i="23"/>
  <c r="G66" i="23"/>
  <c r="D66" i="23"/>
  <c r="J65" i="23"/>
  <c r="I65" i="23"/>
  <c r="H65" i="23"/>
  <c r="G65" i="23"/>
  <c r="D65" i="23"/>
  <c r="J64" i="23"/>
  <c r="I64" i="23"/>
  <c r="H64" i="23"/>
  <c r="G64" i="23"/>
  <c r="D64" i="23"/>
  <c r="J63" i="23"/>
  <c r="I63" i="23"/>
  <c r="H63" i="23"/>
  <c r="G63" i="23"/>
  <c r="D63" i="23"/>
  <c r="J62" i="23"/>
  <c r="I62" i="23"/>
  <c r="H62" i="23"/>
  <c r="G62" i="23"/>
  <c r="D62" i="23"/>
  <c r="J61" i="23"/>
  <c r="I61" i="23"/>
  <c r="H61" i="23"/>
  <c r="G61" i="23"/>
  <c r="D61" i="23"/>
  <c r="J60" i="23"/>
  <c r="I60" i="23"/>
  <c r="H60" i="23"/>
  <c r="G60" i="23"/>
  <c r="D60" i="23"/>
  <c r="J59" i="23"/>
  <c r="I59" i="23"/>
  <c r="H59" i="23"/>
  <c r="G59" i="23"/>
  <c r="D59" i="23"/>
  <c r="J58" i="23"/>
  <c r="I58" i="23"/>
  <c r="H58" i="23"/>
  <c r="G58" i="23"/>
  <c r="D58" i="23"/>
  <c r="J57" i="23"/>
  <c r="I57" i="23"/>
  <c r="H57" i="23"/>
  <c r="G57" i="23"/>
  <c r="D57" i="23"/>
  <c r="J38" i="23"/>
  <c r="I38" i="23"/>
  <c r="H38" i="23"/>
  <c r="G38" i="23"/>
  <c r="F38" i="23"/>
  <c r="E38" i="23"/>
  <c r="D38" i="23"/>
  <c r="C38" i="23"/>
  <c r="B38" i="23"/>
  <c r="J37" i="23"/>
  <c r="I37" i="23"/>
  <c r="H37" i="23"/>
  <c r="G37" i="23"/>
  <c r="F37" i="23"/>
  <c r="E37" i="23"/>
  <c r="D37" i="23"/>
  <c r="C37" i="23"/>
  <c r="B37" i="23"/>
  <c r="J36" i="23"/>
  <c r="I36" i="23"/>
  <c r="H36" i="23"/>
  <c r="G36" i="23"/>
  <c r="D36" i="23"/>
  <c r="J35" i="23"/>
  <c r="I35" i="23"/>
  <c r="H35" i="23"/>
  <c r="G35" i="23"/>
  <c r="D35" i="23"/>
  <c r="J34" i="23"/>
  <c r="I34" i="23"/>
  <c r="H34" i="23"/>
  <c r="G34" i="23"/>
  <c r="D34" i="23"/>
  <c r="J33" i="23"/>
  <c r="I33" i="23"/>
  <c r="H33" i="23"/>
  <c r="G33" i="23"/>
  <c r="D33" i="23"/>
  <c r="J32" i="23"/>
  <c r="I32" i="23"/>
  <c r="H32" i="23"/>
  <c r="G32" i="23"/>
  <c r="D32" i="23"/>
  <c r="J31" i="23"/>
  <c r="I31" i="23"/>
  <c r="H31" i="23"/>
  <c r="G31" i="23"/>
  <c r="D31" i="23"/>
  <c r="J30" i="23"/>
  <c r="I30" i="23"/>
  <c r="H30" i="23"/>
  <c r="G30" i="23"/>
  <c r="D30" i="23"/>
  <c r="J29" i="23"/>
  <c r="I29" i="23"/>
  <c r="H29" i="23"/>
  <c r="G29" i="23"/>
  <c r="D29" i="23"/>
  <c r="J28" i="23"/>
  <c r="I28" i="23"/>
  <c r="H28" i="23"/>
  <c r="G28" i="23"/>
  <c r="D28" i="23"/>
  <c r="J27" i="23"/>
  <c r="I27" i="23"/>
  <c r="H27" i="23"/>
  <c r="G27" i="23"/>
  <c r="D27" i="23"/>
  <c r="J25" i="23"/>
  <c r="I25" i="23"/>
  <c r="H25" i="23"/>
  <c r="G25" i="23"/>
  <c r="F25" i="23"/>
  <c r="E25" i="23"/>
  <c r="D25" i="23"/>
  <c r="C25" i="23"/>
  <c r="B25" i="23"/>
  <c r="J24" i="23"/>
  <c r="I24" i="23"/>
  <c r="H24" i="23"/>
  <c r="G24" i="23"/>
  <c r="D24" i="23"/>
  <c r="J23" i="23"/>
  <c r="I23" i="23"/>
  <c r="H23" i="23"/>
  <c r="G23" i="23"/>
  <c r="D23" i="23"/>
  <c r="J22" i="23"/>
  <c r="I22" i="23"/>
  <c r="H22" i="23"/>
  <c r="G22" i="23"/>
  <c r="D22" i="23"/>
  <c r="J21" i="23"/>
  <c r="I21" i="23"/>
  <c r="H21" i="23"/>
  <c r="G21" i="23"/>
  <c r="D21" i="23"/>
  <c r="J20" i="23"/>
  <c r="I20" i="23"/>
  <c r="H20" i="23"/>
  <c r="G20" i="23"/>
  <c r="D20" i="23"/>
  <c r="J19" i="23"/>
  <c r="I19" i="23"/>
  <c r="H19" i="23"/>
  <c r="G19" i="23"/>
  <c r="D19" i="23"/>
  <c r="J18" i="23"/>
  <c r="I18" i="23"/>
  <c r="H18" i="23"/>
  <c r="G18" i="23"/>
  <c r="D18" i="23"/>
  <c r="J17" i="23"/>
  <c r="I17" i="23"/>
  <c r="H17" i="23"/>
  <c r="G17" i="23"/>
  <c r="D17" i="23"/>
  <c r="J16" i="23"/>
  <c r="I16" i="23"/>
  <c r="H16" i="23"/>
  <c r="G16" i="23"/>
  <c r="D16" i="23"/>
  <c r="J15" i="23"/>
  <c r="I15" i="23"/>
  <c r="H15" i="23"/>
  <c r="G15" i="23"/>
  <c r="D15" i="23"/>
  <c r="J14" i="23"/>
  <c r="I14" i="23"/>
  <c r="H14" i="23"/>
  <c r="G14" i="23"/>
  <c r="D14" i="23"/>
  <c r="J13" i="23"/>
  <c r="I13" i="23"/>
  <c r="H13" i="23"/>
  <c r="G13" i="23"/>
  <c r="D13" i="23"/>
  <c r="J12" i="23"/>
  <c r="I12" i="23"/>
  <c r="H12" i="23"/>
  <c r="G12" i="23"/>
  <c r="D12" i="23"/>
  <c r="J11" i="23"/>
  <c r="I11" i="23"/>
  <c r="H11" i="23"/>
  <c r="G11" i="23"/>
  <c r="D11" i="23"/>
  <c r="J10" i="23"/>
  <c r="I10" i="23"/>
  <c r="H10" i="23"/>
  <c r="G10" i="23"/>
  <c r="D10" i="23"/>
  <c r="J9" i="23"/>
  <c r="I9" i="23"/>
  <c r="H9" i="23"/>
  <c r="G9" i="23"/>
  <c r="D9" i="23"/>
  <c r="M38" i="22"/>
  <c r="L38" i="22"/>
  <c r="K38" i="22"/>
  <c r="J38" i="22"/>
  <c r="I38" i="22"/>
  <c r="H38" i="22"/>
  <c r="G38" i="22"/>
  <c r="F38" i="22"/>
  <c r="E38" i="22"/>
  <c r="D38" i="22"/>
  <c r="C38" i="22"/>
  <c r="B38" i="22"/>
  <c r="M37" i="22"/>
  <c r="L37" i="22"/>
  <c r="K37" i="22"/>
  <c r="J37" i="22"/>
  <c r="I37" i="22"/>
  <c r="H37" i="22"/>
  <c r="G37" i="22"/>
  <c r="F37" i="22"/>
  <c r="E37" i="22"/>
  <c r="D37" i="22"/>
  <c r="C37" i="22"/>
  <c r="B37" i="22"/>
  <c r="M36" i="22"/>
  <c r="L36" i="22"/>
  <c r="K36" i="22"/>
  <c r="J36" i="22"/>
  <c r="G36" i="22"/>
  <c r="D36" i="22"/>
  <c r="M35" i="22"/>
  <c r="L35" i="22"/>
  <c r="K35" i="22"/>
  <c r="J35" i="22"/>
  <c r="G35" i="22"/>
  <c r="D35" i="22"/>
  <c r="M34" i="22"/>
  <c r="L34" i="22"/>
  <c r="K34" i="22"/>
  <c r="J34" i="22"/>
  <c r="G34" i="22"/>
  <c r="D34" i="22"/>
  <c r="M33" i="22"/>
  <c r="L33" i="22"/>
  <c r="K33" i="22"/>
  <c r="J33" i="22"/>
  <c r="G33" i="22"/>
  <c r="D33" i="22"/>
  <c r="M32" i="22"/>
  <c r="L32" i="22"/>
  <c r="K32" i="22"/>
  <c r="J32" i="22"/>
  <c r="G32" i="22"/>
  <c r="D32" i="22"/>
  <c r="M31" i="22"/>
  <c r="L31" i="22"/>
  <c r="K31" i="22"/>
  <c r="J31" i="22"/>
  <c r="G31" i="22"/>
  <c r="D31" i="22"/>
  <c r="M30" i="22"/>
  <c r="L30" i="22"/>
  <c r="K30" i="22"/>
  <c r="J30" i="22"/>
  <c r="G30" i="22"/>
  <c r="D30" i="22"/>
  <c r="M29" i="22"/>
  <c r="L29" i="22"/>
  <c r="K29" i="22"/>
  <c r="J29" i="22"/>
  <c r="G29" i="22"/>
  <c r="D29" i="22"/>
  <c r="M28" i="22"/>
  <c r="L28" i="22"/>
  <c r="K28" i="22"/>
  <c r="J28" i="22"/>
  <c r="G28" i="22"/>
  <c r="D28" i="22"/>
  <c r="M27" i="22"/>
  <c r="L27" i="22"/>
  <c r="K27" i="22"/>
  <c r="J27" i="22"/>
  <c r="G27" i="22"/>
  <c r="D27" i="22"/>
  <c r="M25" i="22"/>
  <c r="L25" i="22"/>
  <c r="K25" i="22"/>
  <c r="J25" i="22"/>
  <c r="I25" i="22"/>
  <c r="H25" i="22"/>
  <c r="G25" i="22"/>
  <c r="F25" i="22"/>
  <c r="E25" i="22"/>
  <c r="D25" i="22"/>
  <c r="C25" i="22"/>
  <c r="B25" i="22"/>
  <c r="M24" i="22"/>
  <c r="L24" i="22"/>
  <c r="K24" i="22"/>
  <c r="J24" i="22"/>
  <c r="G24" i="22"/>
  <c r="D24" i="22"/>
  <c r="M23" i="22"/>
  <c r="L23" i="22"/>
  <c r="K23" i="22"/>
  <c r="J23" i="22"/>
  <c r="G23" i="22"/>
  <c r="D23" i="22"/>
  <c r="M22" i="22"/>
  <c r="L22" i="22"/>
  <c r="K22" i="22"/>
  <c r="J22" i="22"/>
  <c r="G22" i="22"/>
  <c r="D22" i="22"/>
  <c r="M21" i="22"/>
  <c r="L21" i="22"/>
  <c r="K21" i="22"/>
  <c r="J21" i="22"/>
  <c r="G21" i="22"/>
  <c r="D21" i="22"/>
  <c r="M20" i="22"/>
  <c r="L20" i="22"/>
  <c r="K20" i="22"/>
  <c r="J20" i="22"/>
  <c r="G20" i="22"/>
  <c r="D20" i="22"/>
  <c r="M19" i="22"/>
  <c r="L19" i="22"/>
  <c r="K19" i="22"/>
  <c r="J19" i="22"/>
  <c r="G19" i="22"/>
  <c r="D19" i="22"/>
  <c r="M18" i="22"/>
  <c r="L18" i="22"/>
  <c r="K18" i="22"/>
  <c r="J18" i="22"/>
  <c r="G18" i="22"/>
  <c r="D18" i="22"/>
  <c r="M17" i="22"/>
  <c r="L17" i="22"/>
  <c r="K17" i="22"/>
  <c r="J17" i="22"/>
  <c r="G17" i="22"/>
  <c r="D17" i="22"/>
  <c r="M16" i="22"/>
  <c r="L16" i="22"/>
  <c r="K16" i="22"/>
  <c r="J16" i="22"/>
  <c r="G16" i="22"/>
  <c r="D16" i="22"/>
  <c r="M15" i="22"/>
  <c r="L15" i="22"/>
  <c r="K15" i="22"/>
  <c r="J15" i="22"/>
  <c r="G15" i="22"/>
  <c r="D15" i="22"/>
  <c r="M14" i="22"/>
  <c r="L14" i="22"/>
  <c r="K14" i="22"/>
  <c r="J14" i="22"/>
  <c r="G14" i="22"/>
  <c r="D14" i="22"/>
  <c r="M13" i="22"/>
  <c r="L13" i="22"/>
  <c r="K13" i="22"/>
  <c r="J13" i="22"/>
  <c r="G13" i="22"/>
  <c r="D13" i="22"/>
  <c r="M12" i="22"/>
  <c r="L12" i="22"/>
  <c r="K12" i="22"/>
  <c r="J12" i="22"/>
  <c r="G12" i="22"/>
  <c r="D12" i="22"/>
  <c r="M11" i="22"/>
  <c r="L11" i="22"/>
  <c r="K11" i="22"/>
  <c r="J11" i="22"/>
  <c r="G11" i="22"/>
  <c r="D11" i="22"/>
  <c r="M10" i="22"/>
  <c r="L10" i="22"/>
  <c r="K10" i="22"/>
  <c r="J10" i="22"/>
  <c r="G10" i="22"/>
  <c r="D10" i="22"/>
  <c r="M9" i="22"/>
  <c r="L9" i="22"/>
  <c r="K9" i="22"/>
  <c r="J9" i="22"/>
  <c r="G9" i="22"/>
  <c r="D9" i="22"/>
  <c r="J116" i="21"/>
  <c r="I116" i="21"/>
  <c r="H116" i="21"/>
  <c r="G116" i="21"/>
  <c r="F116" i="21"/>
  <c r="D116" i="21"/>
  <c r="C116" i="21"/>
  <c r="B116" i="21"/>
  <c r="J115" i="21"/>
  <c r="I115" i="21"/>
  <c r="H115" i="21"/>
  <c r="G115" i="21"/>
  <c r="D115" i="21"/>
  <c r="J114" i="21"/>
  <c r="I114" i="21"/>
  <c r="H114" i="21"/>
  <c r="G114" i="21"/>
  <c r="D114" i="21"/>
  <c r="J113" i="21"/>
  <c r="I113" i="21"/>
  <c r="H113" i="21"/>
  <c r="G113" i="21"/>
  <c r="D113" i="21"/>
  <c r="J112" i="21"/>
  <c r="I112" i="21"/>
  <c r="H112" i="21"/>
  <c r="G112" i="21"/>
  <c r="D112" i="21"/>
  <c r="J111" i="21"/>
  <c r="I111" i="21"/>
  <c r="H111" i="21"/>
  <c r="G111" i="21"/>
  <c r="D111" i="21"/>
  <c r="J110" i="21"/>
  <c r="I110" i="21"/>
  <c r="H110" i="21"/>
  <c r="G110" i="21"/>
  <c r="D110" i="21"/>
  <c r="J109" i="21"/>
  <c r="I109" i="21"/>
  <c r="H109" i="21"/>
  <c r="G109" i="21"/>
  <c r="D109" i="21"/>
  <c r="J108" i="21"/>
  <c r="I108" i="21"/>
  <c r="H108" i="21"/>
  <c r="G108" i="21"/>
  <c r="D108" i="21"/>
  <c r="J107" i="21"/>
  <c r="I107" i="21"/>
  <c r="H107" i="21"/>
  <c r="G107" i="21"/>
  <c r="D107" i="21"/>
  <c r="J106" i="21"/>
  <c r="I106" i="21"/>
  <c r="H106" i="21"/>
  <c r="G106" i="21"/>
  <c r="D106" i="21"/>
  <c r="J105" i="21"/>
  <c r="I105" i="21"/>
  <c r="H105" i="21"/>
  <c r="G105" i="21"/>
  <c r="D105" i="21"/>
  <c r="J104" i="21"/>
  <c r="I104" i="21"/>
  <c r="H104" i="21"/>
  <c r="G104" i="21"/>
  <c r="D104" i="21"/>
  <c r="J103" i="21"/>
  <c r="I103" i="21"/>
  <c r="G103" i="21"/>
  <c r="D103" i="21"/>
  <c r="J102" i="21"/>
  <c r="I102" i="21"/>
  <c r="H102" i="21"/>
  <c r="G102" i="21"/>
  <c r="D102" i="21"/>
  <c r="J101" i="21"/>
  <c r="I101" i="21"/>
  <c r="H101" i="21"/>
  <c r="G101" i="21"/>
  <c r="D101" i="21"/>
  <c r="J100" i="21"/>
  <c r="I100" i="21"/>
  <c r="H100" i="21"/>
  <c r="G100" i="21"/>
  <c r="D100" i="21"/>
  <c r="J99" i="21"/>
  <c r="I99" i="21"/>
  <c r="H99" i="21"/>
  <c r="G99" i="21"/>
  <c r="D99" i="21"/>
  <c r="J98" i="21"/>
  <c r="I98" i="21"/>
  <c r="H98" i="21"/>
  <c r="G98" i="21"/>
  <c r="D98" i="21"/>
  <c r="J97" i="21"/>
  <c r="I97" i="21"/>
  <c r="H97" i="21"/>
  <c r="G97" i="21"/>
  <c r="D97" i="21"/>
  <c r="J96" i="21"/>
  <c r="I96" i="21"/>
  <c r="H96" i="21"/>
  <c r="G96" i="21"/>
  <c r="D96" i="21"/>
  <c r="J95" i="21"/>
  <c r="I95" i="21"/>
  <c r="H95" i="21"/>
  <c r="G95" i="21"/>
  <c r="D95" i="21"/>
  <c r="J83" i="21"/>
  <c r="I83" i="21"/>
  <c r="H83" i="21"/>
  <c r="G83" i="21"/>
  <c r="F83" i="21"/>
  <c r="E83" i="21"/>
  <c r="D83" i="21"/>
  <c r="C83" i="21"/>
  <c r="B83" i="21"/>
  <c r="J82" i="21"/>
  <c r="I82" i="21"/>
  <c r="H82" i="21"/>
  <c r="G82" i="21"/>
  <c r="F82" i="21"/>
  <c r="E82" i="21"/>
  <c r="D82" i="21"/>
  <c r="C82" i="21"/>
  <c r="B82" i="21"/>
  <c r="J81" i="21"/>
  <c r="I81" i="21"/>
  <c r="H81" i="21"/>
  <c r="G81" i="21"/>
  <c r="D81" i="21"/>
  <c r="J80" i="21"/>
  <c r="I80" i="21"/>
  <c r="H80" i="21"/>
  <c r="G80" i="21"/>
  <c r="D80" i="21"/>
  <c r="J79" i="21"/>
  <c r="I79" i="21"/>
  <c r="H79" i="21"/>
  <c r="G79" i="21"/>
  <c r="D79" i="21"/>
  <c r="J78" i="21"/>
  <c r="I78" i="21"/>
  <c r="H78" i="21"/>
  <c r="G78" i="21"/>
  <c r="D78" i="21"/>
  <c r="J77" i="21"/>
  <c r="I77" i="21"/>
  <c r="H77" i="21"/>
  <c r="G77" i="21"/>
  <c r="D77" i="21"/>
  <c r="J76" i="21"/>
  <c r="I76" i="21"/>
  <c r="H76" i="21"/>
  <c r="G76" i="21"/>
  <c r="D76" i="21"/>
  <c r="J75" i="21"/>
  <c r="I75" i="21"/>
  <c r="H75" i="21"/>
  <c r="G75" i="21"/>
  <c r="D75" i="21"/>
  <c r="J74" i="21"/>
  <c r="I74" i="21"/>
  <c r="H74" i="21"/>
  <c r="G74" i="21"/>
  <c r="D74" i="21"/>
  <c r="J73" i="21"/>
  <c r="I73" i="21"/>
  <c r="H73" i="21"/>
  <c r="G73" i="21"/>
  <c r="D73" i="21"/>
  <c r="J72" i="21"/>
  <c r="I72" i="21"/>
  <c r="H72" i="21"/>
  <c r="G72" i="21"/>
  <c r="D72" i="21"/>
  <c r="J71" i="21"/>
  <c r="I71" i="21"/>
  <c r="H71" i="21"/>
  <c r="G71" i="21"/>
  <c r="D71" i="21"/>
  <c r="J70" i="21"/>
  <c r="I70" i="21"/>
  <c r="H70" i="21"/>
  <c r="G70" i="21"/>
  <c r="D70" i="21"/>
  <c r="J68" i="21"/>
  <c r="I68" i="21"/>
  <c r="H68" i="21"/>
  <c r="G68" i="21"/>
  <c r="F68" i="21"/>
  <c r="E68" i="21"/>
  <c r="D68" i="21"/>
  <c r="C68" i="21"/>
  <c r="B68" i="21"/>
  <c r="J67" i="21"/>
  <c r="I67" i="21"/>
  <c r="H67" i="21"/>
  <c r="G67" i="21"/>
  <c r="D67" i="21"/>
  <c r="J66" i="21"/>
  <c r="I66" i="21"/>
  <c r="H66" i="21"/>
  <c r="G66" i="21"/>
  <c r="D66" i="21"/>
  <c r="J65" i="21"/>
  <c r="I65" i="21"/>
  <c r="H65" i="21"/>
  <c r="G65" i="21"/>
  <c r="D65" i="21"/>
  <c r="J64" i="21"/>
  <c r="I64" i="21"/>
  <c r="H64" i="21"/>
  <c r="G64" i="21"/>
  <c r="D64" i="21"/>
  <c r="J63" i="21"/>
  <c r="I63" i="21"/>
  <c r="H63" i="21"/>
  <c r="G63" i="21"/>
  <c r="D63" i="21"/>
  <c r="J62" i="21"/>
  <c r="I62" i="21"/>
  <c r="H62" i="21"/>
  <c r="G62" i="21"/>
  <c r="D62" i="21"/>
  <c r="J61" i="21"/>
  <c r="I61" i="21"/>
  <c r="H61" i="21"/>
  <c r="G61" i="21"/>
  <c r="D61" i="21"/>
  <c r="J60" i="21"/>
  <c r="I60" i="21"/>
  <c r="H60" i="21"/>
  <c r="G60" i="21"/>
  <c r="D60" i="21"/>
  <c r="J59" i="21"/>
  <c r="I59" i="21"/>
  <c r="H59" i="21"/>
  <c r="G59" i="21"/>
  <c r="D59" i="21"/>
  <c r="J58" i="21"/>
  <c r="I58" i="21"/>
  <c r="H58" i="21"/>
  <c r="G58" i="21"/>
  <c r="D58" i="21"/>
  <c r="J57" i="21"/>
  <c r="I57" i="21"/>
  <c r="H57" i="21"/>
  <c r="G57" i="21"/>
  <c r="D57" i="21"/>
  <c r="J56" i="21"/>
  <c r="I56" i="21"/>
  <c r="H56" i="21"/>
  <c r="G56" i="21"/>
  <c r="D56" i="21"/>
  <c r="J55" i="21"/>
  <c r="I55" i="21"/>
  <c r="H55" i="21"/>
  <c r="G55" i="21"/>
  <c r="D55" i="21"/>
  <c r="J54" i="21"/>
  <c r="I54" i="21"/>
  <c r="H54" i="21"/>
  <c r="G54" i="21"/>
  <c r="D54" i="21"/>
  <c r="J53" i="21"/>
  <c r="I53" i="21"/>
  <c r="H53" i="21"/>
  <c r="G53" i="21"/>
  <c r="D53" i="21"/>
  <c r="J52" i="21"/>
  <c r="I52" i="21"/>
  <c r="H52" i="21"/>
  <c r="G52" i="21"/>
  <c r="D52" i="21"/>
  <c r="J51" i="21"/>
  <c r="I51" i="21"/>
  <c r="H51" i="21"/>
  <c r="G51" i="21"/>
  <c r="D51" i="21"/>
  <c r="J40" i="21"/>
  <c r="I40" i="21"/>
  <c r="H40" i="21"/>
  <c r="G40" i="21"/>
  <c r="F40" i="21"/>
  <c r="D40" i="21"/>
  <c r="C40" i="21"/>
  <c r="B40" i="21"/>
  <c r="J39" i="21"/>
  <c r="I39" i="21"/>
  <c r="H39" i="21"/>
  <c r="G39" i="21"/>
  <c r="D39" i="21"/>
  <c r="C39" i="21"/>
  <c r="B39" i="21"/>
  <c r="J38" i="21"/>
  <c r="I38" i="21"/>
  <c r="H38" i="21"/>
  <c r="G38" i="21"/>
  <c r="D38" i="21"/>
  <c r="J37" i="21"/>
  <c r="I37" i="21"/>
  <c r="H37" i="21"/>
  <c r="G37" i="21"/>
  <c r="D37" i="21"/>
  <c r="J36" i="21"/>
  <c r="I36" i="21"/>
  <c r="H36" i="21"/>
  <c r="G36" i="21"/>
  <c r="D36" i="21"/>
  <c r="J35" i="21"/>
  <c r="I35" i="21"/>
  <c r="H35" i="21"/>
  <c r="G35" i="21"/>
  <c r="D35" i="21"/>
  <c r="J34" i="21"/>
  <c r="I34" i="21"/>
  <c r="H34" i="21"/>
  <c r="G34" i="21"/>
  <c r="D34" i="21"/>
  <c r="J33" i="21"/>
  <c r="I33" i="21"/>
  <c r="H33" i="21"/>
  <c r="G33" i="21"/>
  <c r="D33" i="21"/>
  <c r="J32" i="21"/>
  <c r="I32" i="21"/>
  <c r="H32" i="21"/>
  <c r="G32" i="21"/>
  <c r="D32" i="21"/>
  <c r="J31" i="21"/>
  <c r="I31" i="21"/>
  <c r="H31" i="21"/>
  <c r="G31" i="21"/>
  <c r="D31" i="21"/>
  <c r="J30" i="21"/>
  <c r="I30" i="21"/>
  <c r="H30" i="21"/>
  <c r="G30" i="21"/>
  <c r="D30" i="21"/>
  <c r="J29" i="21"/>
  <c r="I29" i="21"/>
  <c r="H29" i="21"/>
  <c r="G29" i="21"/>
  <c r="D29" i="21"/>
  <c r="J28" i="21"/>
  <c r="I28" i="21"/>
  <c r="H28" i="21"/>
  <c r="G28" i="21"/>
  <c r="D28" i="21"/>
  <c r="J26" i="21"/>
  <c r="I26" i="21"/>
  <c r="H26" i="21"/>
  <c r="G26" i="21"/>
  <c r="D26" i="21"/>
  <c r="C26" i="21"/>
  <c r="B26" i="21"/>
  <c r="J25" i="21"/>
  <c r="I25" i="21"/>
  <c r="H25" i="21"/>
  <c r="G25" i="21"/>
  <c r="D25" i="21"/>
  <c r="J24" i="21"/>
  <c r="I24" i="21"/>
  <c r="H24" i="21"/>
  <c r="G24" i="21"/>
  <c r="D24" i="21"/>
  <c r="J23" i="21"/>
  <c r="I23" i="21"/>
  <c r="H23" i="21"/>
  <c r="G23" i="21"/>
  <c r="D23" i="21"/>
  <c r="J22" i="21"/>
  <c r="I22" i="21"/>
  <c r="H22" i="21"/>
  <c r="G22" i="21"/>
  <c r="D22" i="21"/>
  <c r="J21" i="21"/>
  <c r="I21" i="21"/>
  <c r="H21" i="21"/>
  <c r="G21" i="21"/>
  <c r="D21" i="21"/>
  <c r="J20" i="21"/>
  <c r="I20" i="21"/>
  <c r="H20" i="21"/>
  <c r="G20" i="21"/>
  <c r="D20" i="21"/>
  <c r="J19" i="21"/>
  <c r="I19" i="21"/>
  <c r="H19" i="21"/>
  <c r="G19" i="21"/>
  <c r="D19" i="21"/>
  <c r="J18" i="21"/>
  <c r="I18" i="21"/>
  <c r="H18" i="21"/>
  <c r="G18" i="21"/>
  <c r="D18" i="21"/>
  <c r="J17" i="21"/>
  <c r="I17" i="21"/>
  <c r="H17" i="21"/>
  <c r="G17" i="21"/>
  <c r="D17" i="21"/>
  <c r="J16" i="21"/>
  <c r="I16" i="21"/>
  <c r="H16" i="21"/>
  <c r="G16" i="21"/>
  <c r="D16" i="21"/>
  <c r="J15" i="21"/>
  <c r="I15" i="21"/>
  <c r="H15" i="21"/>
  <c r="G15" i="21"/>
  <c r="D15" i="21"/>
  <c r="J14" i="21"/>
  <c r="I14" i="21"/>
  <c r="H14" i="21"/>
  <c r="G14" i="21"/>
  <c r="D14" i="21"/>
  <c r="J13" i="21"/>
  <c r="I13" i="21"/>
  <c r="H13" i="21"/>
  <c r="G13" i="21"/>
  <c r="D13" i="21"/>
  <c r="J12" i="21"/>
  <c r="I12" i="21"/>
  <c r="H12" i="21"/>
  <c r="G12" i="21"/>
  <c r="D12" i="21"/>
  <c r="J11" i="21"/>
  <c r="I11" i="21"/>
  <c r="H11" i="21"/>
  <c r="G11" i="21"/>
  <c r="D11" i="21"/>
  <c r="J10" i="21"/>
  <c r="I10" i="21"/>
  <c r="H10" i="21"/>
  <c r="G10" i="21"/>
  <c r="D10" i="21"/>
  <c r="J9" i="21"/>
  <c r="I9" i="21"/>
  <c r="H9" i="21"/>
  <c r="G9" i="21"/>
  <c r="D9" i="21"/>
  <c r="J48" i="90"/>
  <c r="I48" i="90"/>
  <c r="H48" i="90"/>
  <c r="G48" i="90"/>
  <c r="F48" i="90"/>
  <c r="E48" i="90"/>
  <c r="D48" i="90"/>
  <c r="C48" i="90"/>
  <c r="B48" i="90"/>
  <c r="J47" i="90"/>
  <c r="I47" i="90"/>
  <c r="H47" i="90"/>
  <c r="G47" i="90"/>
  <c r="F47" i="90"/>
  <c r="E47" i="90"/>
  <c r="D47" i="90"/>
  <c r="C47" i="90"/>
  <c r="B47" i="90"/>
  <c r="J46" i="90"/>
  <c r="I46" i="90"/>
  <c r="H46" i="90"/>
  <c r="D46" i="90"/>
  <c r="J45" i="90"/>
  <c r="I45" i="90"/>
  <c r="H45" i="90"/>
  <c r="D45" i="90"/>
  <c r="J44" i="90"/>
  <c r="I44" i="90"/>
  <c r="H44" i="90"/>
  <c r="D44" i="90"/>
  <c r="J42" i="90"/>
  <c r="I42" i="90"/>
  <c r="H42" i="90"/>
  <c r="G42" i="90"/>
  <c r="F42" i="90"/>
  <c r="E42" i="90"/>
  <c r="D42" i="90"/>
  <c r="C42" i="90"/>
  <c r="B42" i="90"/>
  <c r="J41" i="90"/>
  <c r="I41" i="90"/>
  <c r="H41" i="90"/>
  <c r="J40" i="90"/>
  <c r="I40" i="90"/>
  <c r="H40" i="90"/>
  <c r="J39" i="90"/>
  <c r="I39" i="90"/>
  <c r="H39" i="90"/>
  <c r="J38" i="90"/>
  <c r="I38" i="90"/>
  <c r="H38" i="90"/>
  <c r="J37" i="90"/>
  <c r="I37" i="90"/>
  <c r="H37" i="90"/>
  <c r="J20" i="90"/>
  <c r="I20" i="90"/>
  <c r="H20" i="90"/>
  <c r="G20" i="90"/>
  <c r="F20" i="90"/>
  <c r="E20" i="90"/>
  <c r="D20" i="90"/>
  <c r="C20" i="90"/>
  <c r="B20" i="90"/>
  <c r="J19" i="90"/>
  <c r="I19" i="90"/>
  <c r="H19" i="90"/>
  <c r="G19" i="90"/>
  <c r="F19" i="90"/>
  <c r="E19" i="90"/>
  <c r="D19" i="90"/>
  <c r="C19" i="90"/>
  <c r="B19" i="90"/>
  <c r="J18" i="90"/>
  <c r="I18" i="90"/>
  <c r="H18" i="90"/>
  <c r="D18" i="90"/>
  <c r="J17" i="90"/>
  <c r="I17" i="90"/>
  <c r="H17" i="90"/>
  <c r="D17" i="90"/>
  <c r="J16" i="90"/>
  <c r="I16" i="90"/>
  <c r="H16" i="90"/>
  <c r="D16" i="90"/>
  <c r="J14" i="90"/>
  <c r="I14" i="90"/>
  <c r="H14" i="90"/>
  <c r="G14" i="90"/>
  <c r="F14" i="90"/>
  <c r="E14" i="90"/>
  <c r="D14" i="90"/>
  <c r="C14" i="90"/>
  <c r="B14" i="90"/>
  <c r="J13" i="90"/>
  <c r="I13" i="90"/>
  <c r="H13" i="90"/>
  <c r="J12" i="90"/>
  <c r="I12" i="90"/>
  <c r="H12" i="90"/>
  <c r="J11" i="90"/>
  <c r="I11" i="90"/>
  <c r="H11" i="90"/>
  <c r="J10" i="90"/>
  <c r="I10" i="90"/>
  <c r="H10" i="90"/>
  <c r="J9" i="90"/>
  <c r="I9" i="90"/>
  <c r="H9" i="90"/>
  <c r="M20" i="89"/>
  <c r="L20" i="89"/>
  <c r="K20" i="89"/>
  <c r="J20" i="89"/>
  <c r="I20" i="89"/>
  <c r="H20" i="89"/>
  <c r="G20" i="89"/>
  <c r="F20" i="89"/>
  <c r="E20" i="89"/>
  <c r="D20" i="89"/>
  <c r="C20" i="89"/>
  <c r="B20" i="89"/>
  <c r="M19" i="89"/>
  <c r="L19" i="89"/>
  <c r="K19" i="89"/>
  <c r="J19" i="89"/>
  <c r="I19" i="89"/>
  <c r="H19" i="89"/>
  <c r="G19" i="89"/>
  <c r="F19" i="89"/>
  <c r="E19" i="89"/>
  <c r="D19" i="89"/>
  <c r="C19" i="89"/>
  <c r="B19" i="89"/>
  <c r="M18" i="89"/>
  <c r="L18" i="89"/>
  <c r="K18" i="89"/>
  <c r="G18" i="89"/>
  <c r="D18" i="89"/>
  <c r="M17" i="89"/>
  <c r="L17" i="89"/>
  <c r="K17" i="89"/>
  <c r="G17" i="89"/>
  <c r="D17" i="89"/>
  <c r="M16" i="89"/>
  <c r="L16" i="89"/>
  <c r="K16" i="89"/>
  <c r="G16" i="89"/>
  <c r="D16" i="89"/>
  <c r="M14" i="89"/>
  <c r="L14" i="89"/>
  <c r="K14" i="89"/>
  <c r="J14" i="89"/>
  <c r="I14" i="89"/>
  <c r="H14" i="89"/>
  <c r="G14" i="89"/>
  <c r="F14" i="89"/>
  <c r="E14" i="89"/>
  <c r="D14" i="89"/>
  <c r="C14" i="89"/>
  <c r="B14" i="89"/>
  <c r="M13" i="89"/>
  <c r="L13" i="89"/>
  <c r="K13" i="89"/>
  <c r="J13" i="89"/>
  <c r="G13" i="89"/>
  <c r="D13" i="89"/>
  <c r="M12" i="89"/>
  <c r="L12" i="89"/>
  <c r="K12" i="89"/>
  <c r="J12" i="89"/>
  <c r="G12" i="89"/>
  <c r="D12" i="89"/>
  <c r="M11" i="89"/>
  <c r="L11" i="89"/>
  <c r="K11" i="89"/>
  <c r="J11" i="89"/>
  <c r="G11" i="89"/>
  <c r="D11" i="89"/>
  <c r="M10" i="89"/>
  <c r="L10" i="89"/>
  <c r="K10" i="89"/>
  <c r="J10" i="89"/>
  <c r="G10" i="89"/>
  <c r="D10" i="89"/>
  <c r="M9" i="89"/>
  <c r="L9" i="89"/>
  <c r="K9" i="89"/>
  <c r="J9" i="89"/>
  <c r="G9" i="89"/>
  <c r="D9" i="89"/>
  <c r="J73" i="88"/>
  <c r="I73" i="88"/>
  <c r="H73" i="88"/>
  <c r="G73" i="88"/>
  <c r="F73" i="88"/>
  <c r="E73" i="88"/>
  <c r="D73" i="88"/>
  <c r="C73" i="88"/>
  <c r="B73" i="88"/>
  <c r="J72" i="88"/>
  <c r="I72" i="88"/>
  <c r="H72" i="88"/>
  <c r="D72" i="88"/>
  <c r="C72" i="88"/>
  <c r="B72" i="88"/>
  <c r="J71" i="88"/>
  <c r="I71" i="88"/>
  <c r="H71" i="88"/>
  <c r="J70" i="88"/>
  <c r="I70" i="88"/>
  <c r="H70" i="88"/>
  <c r="J69" i="88"/>
  <c r="I69" i="88"/>
  <c r="H69" i="88"/>
  <c r="J68" i="88"/>
  <c r="I68" i="88"/>
  <c r="H68" i="88"/>
  <c r="J67" i="88"/>
  <c r="I67" i="88"/>
  <c r="H67" i="88"/>
  <c r="J66" i="88"/>
  <c r="I66" i="88"/>
  <c r="H66" i="88"/>
  <c r="J65" i="88"/>
  <c r="I65" i="88"/>
  <c r="H65" i="88"/>
  <c r="J52" i="88"/>
  <c r="I52" i="88"/>
  <c r="H52" i="88"/>
  <c r="G52" i="88"/>
  <c r="F52" i="88"/>
  <c r="E52" i="88"/>
  <c r="D52" i="88"/>
  <c r="C52" i="88"/>
  <c r="B52" i="88"/>
  <c r="J51" i="88"/>
  <c r="I51" i="88"/>
  <c r="H51" i="88"/>
  <c r="G51" i="88"/>
  <c r="F51" i="88"/>
  <c r="E51" i="88"/>
  <c r="D51" i="88"/>
  <c r="C51" i="88"/>
  <c r="B51" i="88"/>
  <c r="J50" i="88"/>
  <c r="I50" i="88"/>
  <c r="H50" i="88"/>
  <c r="J49" i="88"/>
  <c r="I49" i="88"/>
  <c r="H49" i="88"/>
  <c r="J48" i="88"/>
  <c r="I48" i="88"/>
  <c r="H48" i="88"/>
  <c r="J47" i="88"/>
  <c r="I47" i="88"/>
  <c r="H47" i="88"/>
  <c r="J46" i="88"/>
  <c r="I46" i="88"/>
  <c r="H46" i="88"/>
  <c r="J44" i="88"/>
  <c r="I44" i="88"/>
  <c r="H44" i="88"/>
  <c r="G44" i="88"/>
  <c r="F44" i="88"/>
  <c r="E44" i="88"/>
  <c r="D44" i="88"/>
  <c r="C44" i="88"/>
  <c r="B44" i="88"/>
  <c r="J43" i="88"/>
  <c r="I43" i="88"/>
  <c r="H43" i="88"/>
  <c r="J42" i="88"/>
  <c r="I42" i="88"/>
  <c r="H42" i="88"/>
  <c r="J41" i="88"/>
  <c r="I41" i="88"/>
  <c r="H41" i="88"/>
  <c r="J40" i="88"/>
  <c r="I40" i="88"/>
  <c r="H40" i="88"/>
  <c r="J39" i="88"/>
  <c r="I39" i="88"/>
  <c r="H39" i="88"/>
  <c r="J38" i="88"/>
  <c r="I38" i="88"/>
  <c r="H38" i="88"/>
  <c r="J22" i="88"/>
  <c r="I22" i="88"/>
  <c r="H22" i="88"/>
  <c r="G22" i="88"/>
  <c r="F22" i="88"/>
  <c r="E22" i="88"/>
  <c r="D22" i="88"/>
  <c r="C22" i="88"/>
  <c r="B22" i="88"/>
  <c r="J21" i="88"/>
  <c r="I21" i="88"/>
  <c r="H21" i="88"/>
  <c r="D21" i="88"/>
  <c r="C21" i="88"/>
  <c r="B21" i="88"/>
  <c r="J20" i="88"/>
  <c r="I20" i="88"/>
  <c r="H20" i="88"/>
  <c r="J19" i="88"/>
  <c r="I19" i="88"/>
  <c r="H19" i="88"/>
  <c r="J18" i="88"/>
  <c r="I18" i="88"/>
  <c r="H18" i="88"/>
  <c r="J17" i="88"/>
  <c r="I17" i="88"/>
  <c r="H17" i="88"/>
  <c r="J15" i="88"/>
  <c r="I15" i="88"/>
  <c r="H15" i="88"/>
  <c r="G15" i="88"/>
  <c r="F15" i="88"/>
  <c r="E15" i="88"/>
  <c r="D15" i="88"/>
  <c r="C15" i="88"/>
  <c r="B15" i="88"/>
  <c r="J14" i="88"/>
  <c r="I14" i="88"/>
  <c r="H14" i="88"/>
  <c r="J13" i="88"/>
  <c r="I13" i="88"/>
  <c r="H13" i="88"/>
  <c r="J12" i="88"/>
  <c r="I12" i="88"/>
  <c r="H12" i="88"/>
  <c r="J11" i="88"/>
  <c r="I11" i="88"/>
  <c r="H11" i="88"/>
  <c r="J10" i="88"/>
  <c r="I10" i="88"/>
  <c r="H10" i="88"/>
  <c r="J9" i="88"/>
  <c r="I9" i="88"/>
  <c r="H9" i="88"/>
  <c r="J133" i="20"/>
  <c r="I133" i="20"/>
  <c r="H133" i="20"/>
  <c r="G133" i="20"/>
  <c r="F133" i="20"/>
  <c r="E133" i="20"/>
  <c r="D133" i="20"/>
  <c r="C133" i="20"/>
  <c r="B133" i="20"/>
  <c r="J132" i="20"/>
  <c r="I132" i="20"/>
  <c r="H132" i="20"/>
  <c r="G132" i="20"/>
  <c r="F132" i="20"/>
  <c r="E132" i="20"/>
  <c r="D132" i="20"/>
  <c r="C132" i="20"/>
  <c r="B132" i="20"/>
  <c r="J131" i="20"/>
  <c r="I131" i="20"/>
  <c r="H131" i="20"/>
  <c r="G131" i="20"/>
  <c r="D131" i="20"/>
  <c r="J130" i="20"/>
  <c r="I130" i="20"/>
  <c r="H130" i="20"/>
  <c r="G130" i="20"/>
  <c r="D130" i="20"/>
  <c r="J129" i="20"/>
  <c r="I129" i="20"/>
  <c r="H129" i="20"/>
  <c r="G129" i="20"/>
  <c r="D129" i="20"/>
  <c r="J128" i="20"/>
  <c r="I128" i="20"/>
  <c r="H128" i="20"/>
  <c r="G128" i="20"/>
  <c r="D128" i="20"/>
  <c r="J127" i="20"/>
  <c r="I127" i="20"/>
  <c r="H127" i="20"/>
  <c r="G127" i="20"/>
  <c r="D127" i="20"/>
  <c r="J126" i="20"/>
  <c r="I126" i="20"/>
  <c r="H126" i="20"/>
  <c r="G126" i="20"/>
  <c r="D126" i="20"/>
  <c r="J125" i="20"/>
  <c r="I125" i="20"/>
  <c r="H125" i="20"/>
  <c r="G125" i="20"/>
  <c r="D125" i="20"/>
  <c r="J124" i="20"/>
  <c r="I124" i="20"/>
  <c r="H124" i="20"/>
  <c r="G124" i="20"/>
  <c r="D124" i="20"/>
  <c r="J123" i="20"/>
  <c r="I123" i="20"/>
  <c r="H123" i="20"/>
  <c r="G123" i="20"/>
  <c r="D123" i="20"/>
  <c r="J122" i="20"/>
  <c r="I122" i="20"/>
  <c r="H122" i="20"/>
  <c r="G122" i="20"/>
  <c r="D122" i="20"/>
  <c r="J121" i="20"/>
  <c r="I121" i="20"/>
  <c r="H121" i="20"/>
  <c r="G121" i="20"/>
  <c r="D121" i="20"/>
  <c r="J120" i="20"/>
  <c r="I120" i="20"/>
  <c r="H120" i="20"/>
  <c r="G120" i="20"/>
  <c r="D120" i="20"/>
  <c r="J107" i="20"/>
  <c r="I107" i="20"/>
  <c r="H107" i="20"/>
  <c r="G107" i="20"/>
  <c r="F107" i="20"/>
  <c r="E107" i="20"/>
  <c r="D107" i="20"/>
  <c r="C107" i="20"/>
  <c r="B107" i="20"/>
  <c r="J106" i="20"/>
  <c r="I106" i="20"/>
  <c r="H106" i="20"/>
  <c r="G106" i="20"/>
  <c r="D106" i="20"/>
  <c r="J105" i="20"/>
  <c r="I105" i="20"/>
  <c r="H105" i="20"/>
  <c r="G105" i="20"/>
  <c r="D105" i="20"/>
  <c r="J104" i="20"/>
  <c r="I104" i="20"/>
  <c r="H104" i="20"/>
  <c r="G104" i="20"/>
  <c r="D104" i="20"/>
  <c r="J103" i="20"/>
  <c r="I103" i="20"/>
  <c r="H103" i="20"/>
  <c r="G103" i="20"/>
  <c r="D103" i="20"/>
  <c r="J102" i="20"/>
  <c r="I102" i="20"/>
  <c r="H102" i="20"/>
  <c r="G102" i="20"/>
  <c r="D102" i="20"/>
  <c r="J101" i="20"/>
  <c r="I101" i="20"/>
  <c r="H101" i="20"/>
  <c r="G101" i="20"/>
  <c r="D101" i="20"/>
  <c r="J100" i="20"/>
  <c r="I100" i="20"/>
  <c r="H100" i="20"/>
  <c r="G100" i="20"/>
  <c r="D100" i="20"/>
  <c r="J99" i="20"/>
  <c r="I99" i="20"/>
  <c r="H99" i="20"/>
  <c r="G99" i="20"/>
  <c r="D99" i="20"/>
  <c r="J98" i="20"/>
  <c r="I98" i="20"/>
  <c r="H98" i="20"/>
  <c r="G98" i="20"/>
  <c r="D98" i="20"/>
  <c r="J97" i="20"/>
  <c r="I97" i="20"/>
  <c r="H97" i="20"/>
  <c r="G97" i="20"/>
  <c r="D97" i="20"/>
  <c r="J96" i="20"/>
  <c r="I96" i="20"/>
  <c r="H96" i="20"/>
  <c r="G96" i="20"/>
  <c r="D96" i="20"/>
  <c r="J95" i="20"/>
  <c r="I95" i="20"/>
  <c r="H95" i="20"/>
  <c r="G95" i="20"/>
  <c r="D95" i="20"/>
  <c r="J94" i="20"/>
  <c r="I94" i="20"/>
  <c r="H94" i="20"/>
  <c r="G94" i="20"/>
  <c r="D94" i="20"/>
  <c r="J93" i="20"/>
  <c r="I93" i="20"/>
  <c r="H93" i="20"/>
  <c r="G93" i="20"/>
  <c r="D93" i="20"/>
  <c r="J92" i="20"/>
  <c r="I92" i="20"/>
  <c r="H92" i="20"/>
  <c r="G92" i="20"/>
  <c r="D92" i="20"/>
  <c r="J91" i="20"/>
  <c r="I91" i="20"/>
  <c r="H91" i="20"/>
  <c r="G91" i="20"/>
  <c r="D91" i="20"/>
  <c r="J90" i="20"/>
  <c r="I90" i="20"/>
  <c r="H90" i="20"/>
  <c r="G90" i="20"/>
  <c r="D90" i="20"/>
  <c r="J89" i="20"/>
  <c r="I89" i="20"/>
  <c r="H89" i="20"/>
  <c r="D89" i="20"/>
  <c r="J88" i="20"/>
  <c r="I88" i="20"/>
  <c r="H88" i="20"/>
  <c r="G88" i="20"/>
  <c r="D88" i="20"/>
  <c r="J60" i="20"/>
  <c r="I60" i="20"/>
  <c r="H60" i="20"/>
  <c r="G60" i="20"/>
  <c r="F60" i="20"/>
  <c r="E60" i="20"/>
  <c r="D60" i="20"/>
  <c r="C60" i="20"/>
  <c r="B60" i="20"/>
  <c r="J59" i="20"/>
  <c r="I59" i="20"/>
  <c r="H59" i="20"/>
  <c r="G59" i="20"/>
  <c r="F59" i="20"/>
  <c r="E59" i="20"/>
  <c r="D59" i="20"/>
  <c r="C59" i="20"/>
  <c r="B59" i="20"/>
  <c r="J58" i="20"/>
  <c r="I58" i="20"/>
  <c r="H58" i="20"/>
  <c r="G58" i="20"/>
  <c r="D58" i="20"/>
  <c r="J57" i="20"/>
  <c r="I57" i="20"/>
  <c r="H57" i="20"/>
  <c r="G57" i="20"/>
  <c r="D57" i="20"/>
  <c r="J56" i="20"/>
  <c r="I56" i="20"/>
  <c r="H56" i="20"/>
  <c r="G56" i="20"/>
  <c r="D56" i="20"/>
  <c r="J55" i="20"/>
  <c r="I55" i="20"/>
  <c r="H55" i="20"/>
  <c r="G55" i="20"/>
  <c r="D55" i="20"/>
  <c r="J54" i="20"/>
  <c r="I54" i="20"/>
  <c r="H54" i="20"/>
  <c r="G54" i="20"/>
  <c r="D54" i="20"/>
  <c r="J53" i="20"/>
  <c r="I53" i="20"/>
  <c r="H53" i="20"/>
  <c r="G53" i="20"/>
  <c r="D53" i="20"/>
  <c r="J52" i="20"/>
  <c r="I52" i="20"/>
  <c r="H52" i="20"/>
  <c r="G52" i="20"/>
  <c r="D52" i="20"/>
  <c r="J51" i="20"/>
  <c r="I51" i="20"/>
  <c r="H51" i="20"/>
  <c r="G51" i="20"/>
  <c r="D51" i="20"/>
  <c r="J50" i="20"/>
  <c r="I50" i="20"/>
  <c r="H50" i="20"/>
  <c r="G50" i="20"/>
  <c r="D50" i="20"/>
  <c r="J49" i="20"/>
  <c r="I49" i="20"/>
  <c r="H49" i="20"/>
  <c r="G49" i="20"/>
  <c r="D49" i="20"/>
  <c r="J48" i="20"/>
  <c r="I48" i="20"/>
  <c r="H48" i="20"/>
  <c r="G48" i="20"/>
  <c r="D48" i="20"/>
  <c r="J47" i="20"/>
  <c r="I47" i="20"/>
  <c r="H47" i="20"/>
  <c r="G47" i="20"/>
  <c r="D47" i="20"/>
  <c r="J28" i="20"/>
  <c r="I28" i="20"/>
  <c r="H28" i="20"/>
  <c r="G28" i="20"/>
  <c r="F28" i="20"/>
  <c r="E28" i="20"/>
  <c r="D28" i="20"/>
  <c r="C28" i="20"/>
  <c r="B28" i="20"/>
  <c r="J27" i="20"/>
  <c r="I27" i="20"/>
  <c r="H27" i="20"/>
  <c r="D27" i="20"/>
  <c r="J26" i="20"/>
  <c r="I26" i="20"/>
  <c r="H26" i="20"/>
  <c r="D26" i="20"/>
  <c r="J25" i="20"/>
  <c r="I25" i="20"/>
  <c r="H25" i="20"/>
  <c r="D25" i="20"/>
  <c r="J24" i="20"/>
  <c r="I24" i="20"/>
  <c r="H24" i="20"/>
  <c r="D24" i="20"/>
  <c r="J23" i="20"/>
  <c r="I23" i="20"/>
  <c r="H23" i="20"/>
  <c r="D23" i="20"/>
  <c r="J22" i="20"/>
  <c r="I22" i="20"/>
  <c r="H22" i="20"/>
  <c r="D22" i="20"/>
  <c r="J21" i="20"/>
  <c r="I21" i="20"/>
  <c r="H21" i="20"/>
  <c r="D21" i="20"/>
  <c r="J20" i="20"/>
  <c r="I20" i="20"/>
  <c r="H20" i="20"/>
  <c r="D20" i="20"/>
  <c r="J19" i="20"/>
  <c r="I19" i="20"/>
  <c r="H19" i="20"/>
  <c r="D19" i="20"/>
  <c r="J18" i="20"/>
  <c r="I18" i="20"/>
  <c r="H18" i="20"/>
  <c r="D18" i="20"/>
  <c r="J17" i="20"/>
  <c r="I17" i="20"/>
  <c r="H17" i="20"/>
  <c r="D17" i="20"/>
  <c r="J16" i="20"/>
  <c r="I16" i="20"/>
  <c r="H16" i="20"/>
  <c r="D16" i="20"/>
  <c r="J15" i="20"/>
  <c r="I15" i="20"/>
  <c r="H15" i="20"/>
  <c r="D15" i="20"/>
  <c r="J14" i="20"/>
  <c r="I14" i="20"/>
  <c r="H14" i="20"/>
  <c r="D14" i="20"/>
  <c r="J13" i="20"/>
  <c r="I13" i="20"/>
  <c r="H13" i="20"/>
  <c r="D13" i="20"/>
  <c r="J12" i="20"/>
  <c r="I12" i="20"/>
  <c r="H12" i="20"/>
  <c r="D12" i="20"/>
  <c r="J11" i="20"/>
  <c r="I11" i="20"/>
  <c r="H11" i="20"/>
  <c r="D11" i="20"/>
  <c r="J10" i="20"/>
  <c r="I10" i="20"/>
  <c r="H10" i="20"/>
  <c r="D10" i="20"/>
  <c r="J9" i="20"/>
  <c r="I9" i="20"/>
  <c r="H9" i="20"/>
  <c r="D9" i="20"/>
  <c r="M59" i="19"/>
  <c r="L59" i="19"/>
  <c r="K59" i="19"/>
  <c r="J59" i="19"/>
  <c r="I59" i="19"/>
  <c r="H59" i="19"/>
  <c r="G59" i="19"/>
  <c r="F59" i="19"/>
  <c r="E59" i="19"/>
  <c r="D59" i="19"/>
  <c r="C59" i="19"/>
  <c r="B59" i="19"/>
  <c r="M58" i="19"/>
  <c r="L58" i="19"/>
  <c r="K58" i="19"/>
  <c r="J58" i="19"/>
  <c r="I58" i="19"/>
  <c r="H58" i="19"/>
  <c r="G58" i="19"/>
  <c r="F58" i="19"/>
  <c r="E58" i="19"/>
  <c r="D58" i="19"/>
  <c r="C58" i="19"/>
  <c r="B58" i="19"/>
  <c r="M57" i="19"/>
  <c r="L57" i="19"/>
  <c r="K57" i="19"/>
  <c r="J57" i="19"/>
  <c r="G57" i="19"/>
  <c r="D57" i="19"/>
  <c r="M56" i="19"/>
  <c r="L56" i="19"/>
  <c r="K56" i="19"/>
  <c r="J56" i="19"/>
  <c r="G56" i="19"/>
  <c r="D56" i="19"/>
  <c r="M55" i="19"/>
  <c r="L55" i="19"/>
  <c r="K55" i="19"/>
  <c r="J55" i="19"/>
  <c r="G55" i="19"/>
  <c r="D55" i="19"/>
  <c r="M54" i="19"/>
  <c r="L54" i="19"/>
  <c r="K54" i="19"/>
  <c r="J54" i="19"/>
  <c r="G54" i="19"/>
  <c r="D54" i="19"/>
  <c r="M53" i="19"/>
  <c r="L53" i="19"/>
  <c r="K53" i="19"/>
  <c r="J53" i="19"/>
  <c r="G53" i="19"/>
  <c r="D53" i="19"/>
  <c r="M52" i="19"/>
  <c r="L52" i="19"/>
  <c r="K52" i="19"/>
  <c r="J52" i="19"/>
  <c r="G52" i="19"/>
  <c r="D52" i="19"/>
  <c r="M51" i="19"/>
  <c r="L51" i="19"/>
  <c r="K51" i="19"/>
  <c r="J51" i="19"/>
  <c r="G51" i="19"/>
  <c r="D51" i="19"/>
  <c r="M50" i="19"/>
  <c r="L50" i="19"/>
  <c r="K50" i="19"/>
  <c r="J50" i="19"/>
  <c r="G50" i="19"/>
  <c r="D50" i="19"/>
  <c r="M49" i="19"/>
  <c r="L49" i="19"/>
  <c r="K49" i="19"/>
  <c r="J49" i="19"/>
  <c r="G49" i="19"/>
  <c r="D49" i="19"/>
  <c r="M48" i="19"/>
  <c r="L48" i="19"/>
  <c r="K48" i="19"/>
  <c r="J48" i="19"/>
  <c r="G48" i="19"/>
  <c r="D48" i="19"/>
  <c r="M47" i="19"/>
  <c r="L47" i="19"/>
  <c r="K47" i="19"/>
  <c r="J47" i="19"/>
  <c r="G47" i="19"/>
  <c r="D47" i="19"/>
  <c r="M46" i="19"/>
  <c r="L46" i="19"/>
  <c r="K46" i="19"/>
  <c r="J46" i="19"/>
  <c r="G46" i="19"/>
  <c r="D46" i="19"/>
  <c r="M28" i="19"/>
  <c r="L28" i="19"/>
  <c r="K28" i="19"/>
  <c r="J28" i="19"/>
  <c r="I28" i="19"/>
  <c r="H28" i="19"/>
  <c r="G28" i="19"/>
  <c r="F28" i="19"/>
  <c r="E28" i="19"/>
  <c r="D28" i="19"/>
  <c r="C28" i="19"/>
  <c r="B28" i="19"/>
  <c r="M27" i="19"/>
  <c r="L27" i="19"/>
  <c r="K27" i="19"/>
  <c r="J27" i="19"/>
  <c r="G27" i="19"/>
  <c r="D27" i="19"/>
  <c r="M26" i="19"/>
  <c r="L26" i="19"/>
  <c r="K26" i="19"/>
  <c r="J26" i="19"/>
  <c r="G26" i="19"/>
  <c r="D26" i="19"/>
  <c r="M25" i="19"/>
  <c r="L25" i="19"/>
  <c r="K25" i="19"/>
  <c r="J25" i="19"/>
  <c r="G25" i="19"/>
  <c r="D25" i="19"/>
  <c r="M24" i="19"/>
  <c r="L24" i="19"/>
  <c r="K24" i="19"/>
  <c r="J24" i="19"/>
  <c r="G24" i="19"/>
  <c r="D24" i="19"/>
  <c r="M23" i="19"/>
  <c r="L23" i="19"/>
  <c r="K23" i="19"/>
  <c r="J23" i="19"/>
  <c r="G23" i="19"/>
  <c r="D23" i="19"/>
  <c r="M22" i="19"/>
  <c r="L22" i="19"/>
  <c r="K22" i="19"/>
  <c r="J22" i="19"/>
  <c r="G22" i="19"/>
  <c r="D22" i="19"/>
  <c r="M21" i="19"/>
  <c r="L21" i="19"/>
  <c r="K21" i="19"/>
  <c r="J21" i="19"/>
  <c r="G21" i="19"/>
  <c r="D21" i="19"/>
  <c r="M20" i="19"/>
  <c r="L20" i="19"/>
  <c r="K20" i="19"/>
  <c r="J20" i="19"/>
  <c r="G20" i="19"/>
  <c r="D20" i="19"/>
  <c r="M19" i="19"/>
  <c r="L19" i="19"/>
  <c r="K19" i="19"/>
  <c r="J19" i="19"/>
  <c r="G19" i="19"/>
  <c r="D19" i="19"/>
  <c r="M18" i="19"/>
  <c r="L18" i="19"/>
  <c r="K18" i="19"/>
  <c r="J18" i="19"/>
  <c r="G18" i="19"/>
  <c r="D18" i="19"/>
  <c r="M17" i="19"/>
  <c r="L17" i="19"/>
  <c r="K17" i="19"/>
  <c r="J17" i="19"/>
  <c r="G17" i="19"/>
  <c r="D17" i="19"/>
  <c r="M16" i="19"/>
  <c r="L16" i="19"/>
  <c r="K16" i="19"/>
  <c r="J16" i="19"/>
  <c r="G16" i="19"/>
  <c r="D16" i="19"/>
  <c r="M15" i="19"/>
  <c r="L15" i="19"/>
  <c r="K15" i="19"/>
  <c r="J15" i="19"/>
  <c r="G15" i="19"/>
  <c r="D15" i="19"/>
  <c r="M14" i="19"/>
  <c r="L14" i="19"/>
  <c r="K14" i="19"/>
  <c r="J14" i="19"/>
  <c r="G14" i="19"/>
  <c r="D14" i="19"/>
  <c r="M13" i="19"/>
  <c r="L13" i="19"/>
  <c r="K13" i="19"/>
  <c r="J13" i="19"/>
  <c r="G13" i="19"/>
  <c r="D13" i="19"/>
  <c r="M12" i="19"/>
  <c r="L12" i="19"/>
  <c r="K12" i="19"/>
  <c r="J12" i="19"/>
  <c r="G12" i="19"/>
  <c r="D12" i="19"/>
  <c r="M11" i="19"/>
  <c r="L11" i="19"/>
  <c r="K11" i="19"/>
  <c r="J11" i="19"/>
  <c r="G11" i="19"/>
  <c r="D11" i="19"/>
  <c r="M10" i="19"/>
  <c r="L10" i="19"/>
  <c r="K10" i="19"/>
  <c r="J10" i="19"/>
  <c r="G10" i="19"/>
  <c r="D10" i="19"/>
  <c r="M9" i="19"/>
  <c r="L9" i="19"/>
  <c r="K9" i="19"/>
  <c r="J9" i="19"/>
  <c r="G9" i="19"/>
  <c r="D9" i="19"/>
  <c r="J185" i="18"/>
  <c r="I185" i="18"/>
  <c r="H185" i="18"/>
  <c r="G185" i="18"/>
  <c r="F185" i="18"/>
  <c r="E185" i="18"/>
  <c r="D185" i="18"/>
  <c r="C185" i="18"/>
  <c r="B185" i="18"/>
  <c r="J184" i="18"/>
  <c r="I184" i="18"/>
  <c r="H184" i="18"/>
  <c r="G184" i="18"/>
  <c r="D184" i="18"/>
  <c r="J183" i="18"/>
  <c r="I183" i="18"/>
  <c r="H183" i="18"/>
  <c r="G183" i="18"/>
  <c r="D183" i="18"/>
  <c r="J182" i="18"/>
  <c r="I182" i="18"/>
  <c r="H182" i="18"/>
  <c r="G182" i="18"/>
  <c r="D182" i="18"/>
  <c r="J181" i="18"/>
  <c r="I181" i="18"/>
  <c r="H181" i="18"/>
  <c r="G181" i="18"/>
  <c r="D181" i="18"/>
  <c r="J180" i="18"/>
  <c r="I180" i="18"/>
  <c r="H180" i="18"/>
  <c r="G180" i="18"/>
  <c r="D180" i="18"/>
  <c r="J179" i="18"/>
  <c r="I179" i="18"/>
  <c r="H179" i="18"/>
  <c r="G179" i="18"/>
  <c r="D179" i="18"/>
  <c r="J178" i="18"/>
  <c r="I178" i="18"/>
  <c r="H178" i="18"/>
  <c r="G178" i="18"/>
  <c r="D178" i="18"/>
  <c r="J177" i="18"/>
  <c r="I177" i="18"/>
  <c r="H177" i="18"/>
  <c r="G177" i="18"/>
  <c r="D177" i="18"/>
  <c r="J176" i="18"/>
  <c r="I176" i="18"/>
  <c r="H176" i="18"/>
  <c r="G176" i="18"/>
  <c r="D176" i="18"/>
  <c r="J175" i="18"/>
  <c r="I175" i="18"/>
  <c r="H175" i="18"/>
  <c r="G175" i="18"/>
  <c r="D175" i="18"/>
  <c r="J174" i="18"/>
  <c r="I174" i="18"/>
  <c r="H174" i="18"/>
  <c r="G174" i="18"/>
  <c r="D174" i="18"/>
  <c r="J173" i="18"/>
  <c r="I173" i="18"/>
  <c r="H173" i="18"/>
  <c r="G173" i="18"/>
  <c r="D173" i="18"/>
  <c r="J172" i="18"/>
  <c r="I172" i="18"/>
  <c r="H172" i="18"/>
  <c r="G172" i="18"/>
  <c r="D172" i="18"/>
  <c r="J171" i="18"/>
  <c r="I171" i="18"/>
  <c r="H171" i="18"/>
  <c r="G171" i="18"/>
  <c r="D171" i="18"/>
  <c r="J170" i="18"/>
  <c r="I170" i="18"/>
  <c r="H170" i="18"/>
  <c r="G170" i="18"/>
  <c r="D170" i="18"/>
  <c r="J169" i="18"/>
  <c r="I169" i="18"/>
  <c r="H169" i="18"/>
  <c r="G169" i="18"/>
  <c r="D169" i="18"/>
  <c r="J168" i="18"/>
  <c r="I168" i="18"/>
  <c r="H168" i="18"/>
  <c r="G168" i="18"/>
  <c r="D168" i="18"/>
  <c r="J167" i="18"/>
  <c r="I167" i="18"/>
  <c r="H167" i="18"/>
  <c r="G167" i="18"/>
  <c r="D167" i="18"/>
  <c r="J166" i="18"/>
  <c r="I166" i="18"/>
  <c r="H166" i="18"/>
  <c r="G166" i="18"/>
  <c r="D166" i="18"/>
  <c r="J165" i="18"/>
  <c r="I165" i="18"/>
  <c r="H165" i="18"/>
  <c r="G165" i="18"/>
  <c r="D165" i="18"/>
  <c r="J164" i="18"/>
  <c r="I164" i="18"/>
  <c r="H164" i="18"/>
  <c r="G164" i="18"/>
  <c r="D164" i="18"/>
  <c r="J163" i="18"/>
  <c r="I163" i="18"/>
  <c r="H163" i="18"/>
  <c r="G163" i="18"/>
  <c r="D163" i="18"/>
  <c r="J162" i="18"/>
  <c r="I162" i="18"/>
  <c r="H162" i="18"/>
  <c r="G162" i="18"/>
  <c r="D162" i="18"/>
  <c r="J161" i="18"/>
  <c r="I161" i="18"/>
  <c r="H161" i="18"/>
  <c r="G161" i="18"/>
  <c r="D161" i="18"/>
  <c r="J135" i="18"/>
  <c r="I135" i="18"/>
  <c r="H135" i="18"/>
  <c r="G135" i="18"/>
  <c r="F135" i="18"/>
  <c r="E135" i="18"/>
  <c r="D135" i="18"/>
  <c r="C135" i="18"/>
  <c r="B135" i="18"/>
  <c r="J134" i="18"/>
  <c r="I134" i="18"/>
  <c r="H134" i="18"/>
  <c r="G134" i="18"/>
  <c r="E134" i="18"/>
  <c r="D134" i="18"/>
  <c r="C134" i="18"/>
  <c r="B134" i="18"/>
  <c r="J133" i="18"/>
  <c r="I133" i="18"/>
  <c r="H133" i="18"/>
  <c r="G133" i="18"/>
  <c r="D133" i="18"/>
  <c r="J132" i="18"/>
  <c r="I132" i="18"/>
  <c r="H132" i="18"/>
  <c r="G132" i="18"/>
  <c r="D132" i="18"/>
  <c r="J131" i="18"/>
  <c r="I131" i="18"/>
  <c r="H131" i="18"/>
  <c r="G131" i="18"/>
  <c r="D131" i="18"/>
  <c r="J130" i="18"/>
  <c r="I130" i="18"/>
  <c r="H130" i="18"/>
  <c r="G130" i="18"/>
  <c r="D130" i="18"/>
  <c r="J129" i="18"/>
  <c r="I129" i="18"/>
  <c r="H129" i="18"/>
  <c r="G129" i="18"/>
  <c r="D129" i="18"/>
  <c r="J128" i="18"/>
  <c r="I128" i="18"/>
  <c r="H128" i="18"/>
  <c r="G128" i="18"/>
  <c r="D128" i="18"/>
  <c r="J127" i="18"/>
  <c r="I127" i="18"/>
  <c r="H127" i="18"/>
  <c r="G127" i="18"/>
  <c r="D127" i="18"/>
  <c r="J126" i="18"/>
  <c r="I126" i="18"/>
  <c r="H126" i="18"/>
  <c r="G126" i="18"/>
  <c r="D126" i="18"/>
  <c r="J125" i="18"/>
  <c r="I125" i="18"/>
  <c r="H125" i="18"/>
  <c r="G125" i="18"/>
  <c r="D125" i="18"/>
  <c r="J124" i="18"/>
  <c r="I124" i="18"/>
  <c r="H124" i="18"/>
  <c r="G124" i="18"/>
  <c r="D124" i="18"/>
  <c r="J123" i="18"/>
  <c r="I123" i="18"/>
  <c r="H123" i="18"/>
  <c r="G123" i="18"/>
  <c r="D123" i="18"/>
  <c r="J122" i="18"/>
  <c r="I122" i="18"/>
  <c r="H122" i="18"/>
  <c r="G122" i="18"/>
  <c r="D122" i="18"/>
  <c r="J102" i="18"/>
  <c r="I102" i="18"/>
  <c r="H102" i="18"/>
  <c r="G102" i="18"/>
  <c r="F102" i="18"/>
  <c r="E102" i="18"/>
  <c r="D102" i="18"/>
  <c r="C102" i="18"/>
  <c r="B102" i="18"/>
  <c r="J101" i="18"/>
  <c r="I101" i="18"/>
  <c r="H101" i="18"/>
  <c r="G101" i="18"/>
  <c r="D101" i="18"/>
  <c r="J100" i="18"/>
  <c r="I100" i="18"/>
  <c r="H100" i="18"/>
  <c r="G100" i="18"/>
  <c r="D100" i="18"/>
  <c r="J99" i="18"/>
  <c r="I99" i="18"/>
  <c r="H99" i="18"/>
  <c r="G99" i="18"/>
  <c r="D99" i="18"/>
  <c r="J98" i="18"/>
  <c r="I98" i="18"/>
  <c r="H98" i="18"/>
  <c r="G98" i="18"/>
  <c r="D98" i="18"/>
  <c r="J97" i="18"/>
  <c r="I97" i="18"/>
  <c r="H97" i="18"/>
  <c r="G97" i="18"/>
  <c r="D97" i="18"/>
  <c r="J96" i="18"/>
  <c r="I96" i="18"/>
  <c r="H96" i="18"/>
  <c r="G96" i="18"/>
  <c r="D96" i="18"/>
  <c r="J95" i="18"/>
  <c r="I95" i="18"/>
  <c r="H95" i="18"/>
  <c r="G95" i="18"/>
  <c r="D95" i="18"/>
  <c r="J94" i="18"/>
  <c r="I94" i="18"/>
  <c r="H94" i="18"/>
  <c r="G94" i="18"/>
  <c r="D94" i="18"/>
  <c r="J93" i="18"/>
  <c r="I93" i="18"/>
  <c r="H93" i="18"/>
  <c r="G93" i="18"/>
  <c r="D93" i="18"/>
  <c r="J92" i="18"/>
  <c r="I92" i="18"/>
  <c r="H92" i="18"/>
  <c r="G92" i="18"/>
  <c r="D92" i="18"/>
  <c r="J91" i="18"/>
  <c r="I91" i="18"/>
  <c r="H91" i="18"/>
  <c r="G91" i="18"/>
  <c r="D91" i="18"/>
  <c r="J90" i="18"/>
  <c r="I90" i="18"/>
  <c r="H90" i="18"/>
  <c r="G90" i="18"/>
  <c r="D90" i="18"/>
  <c r="J89" i="18"/>
  <c r="I89" i="18"/>
  <c r="H89" i="18"/>
  <c r="G89" i="18"/>
  <c r="D89" i="18"/>
  <c r="J88" i="18"/>
  <c r="I88" i="18"/>
  <c r="H88" i="18"/>
  <c r="G88" i="18"/>
  <c r="D88" i="18"/>
  <c r="J87" i="18"/>
  <c r="I87" i="18"/>
  <c r="H87" i="18"/>
  <c r="G87" i="18"/>
  <c r="D87" i="18"/>
  <c r="J86" i="18"/>
  <c r="I86" i="18"/>
  <c r="H86" i="18"/>
  <c r="G86" i="18"/>
  <c r="D86" i="18"/>
  <c r="J85" i="18"/>
  <c r="I85" i="18"/>
  <c r="H85" i="18"/>
  <c r="G85" i="18"/>
  <c r="D85" i="18"/>
  <c r="J84" i="18"/>
  <c r="I84" i="18"/>
  <c r="H84" i="18"/>
  <c r="G84" i="18"/>
  <c r="D84" i="18"/>
  <c r="J83" i="18"/>
  <c r="I83" i="18"/>
  <c r="H83" i="18"/>
  <c r="G83" i="18"/>
  <c r="D83" i="18"/>
  <c r="J82" i="18"/>
  <c r="I82" i="18"/>
  <c r="H82" i="18"/>
  <c r="G82" i="18"/>
  <c r="D82" i="18"/>
  <c r="J60" i="18"/>
  <c r="I60" i="18"/>
  <c r="H60" i="18"/>
  <c r="G60" i="18"/>
  <c r="F60" i="18"/>
  <c r="E60" i="18"/>
  <c r="D60" i="18"/>
  <c r="C60" i="18"/>
  <c r="B60" i="18"/>
  <c r="J59" i="18"/>
  <c r="I59" i="18"/>
  <c r="H59" i="18"/>
  <c r="G59" i="18"/>
  <c r="D59" i="18"/>
  <c r="C59" i="18"/>
  <c r="B59" i="18"/>
  <c r="J58" i="18"/>
  <c r="I58" i="18"/>
  <c r="H58" i="18"/>
  <c r="G58" i="18"/>
  <c r="D58" i="18"/>
  <c r="J57" i="18"/>
  <c r="I57" i="18"/>
  <c r="H57" i="18"/>
  <c r="G57" i="18"/>
  <c r="D57" i="18"/>
  <c r="J56" i="18"/>
  <c r="I56" i="18"/>
  <c r="H56" i="18"/>
  <c r="G56" i="18"/>
  <c r="D56" i="18"/>
  <c r="J55" i="18"/>
  <c r="I55" i="18"/>
  <c r="H55" i="18"/>
  <c r="G55" i="18"/>
  <c r="D55" i="18"/>
  <c r="J54" i="18"/>
  <c r="I54" i="18"/>
  <c r="H54" i="18"/>
  <c r="G54" i="18"/>
  <c r="J53" i="18"/>
  <c r="I53" i="18"/>
  <c r="H53" i="18"/>
  <c r="G53" i="18"/>
  <c r="J52" i="18"/>
  <c r="I52" i="18"/>
  <c r="H52" i="18"/>
  <c r="G52" i="18"/>
  <c r="J51" i="18"/>
  <c r="I51" i="18"/>
  <c r="H51" i="18"/>
  <c r="G51" i="18"/>
  <c r="J50" i="18"/>
  <c r="I50" i="18"/>
  <c r="H50" i="18"/>
  <c r="G50" i="18"/>
  <c r="J49" i="18"/>
  <c r="I49" i="18"/>
  <c r="H49" i="18"/>
  <c r="G49" i="18"/>
  <c r="J48" i="18"/>
  <c r="I48" i="18"/>
  <c r="H48" i="18"/>
  <c r="G48" i="18"/>
  <c r="J47" i="18"/>
  <c r="I47" i="18"/>
  <c r="H47" i="18"/>
  <c r="G47" i="18"/>
  <c r="J29" i="18"/>
  <c r="I29" i="18"/>
  <c r="H29" i="18"/>
  <c r="G29" i="18"/>
  <c r="F29" i="18"/>
  <c r="E29" i="18"/>
  <c r="D29" i="18"/>
  <c r="C29" i="18"/>
  <c r="B29" i="18"/>
  <c r="J28" i="18"/>
  <c r="I28" i="18"/>
  <c r="H28" i="18"/>
  <c r="G28" i="18"/>
  <c r="D28" i="18"/>
  <c r="J27" i="18"/>
  <c r="I27" i="18"/>
  <c r="H27" i="18"/>
  <c r="G27" i="18"/>
  <c r="D27" i="18"/>
  <c r="J26" i="18"/>
  <c r="I26" i="18"/>
  <c r="H26" i="18"/>
  <c r="G26" i="18"/>
  <c r="D26" i="18"/>
  <c r="J25" i="18"/>
  <c r="I25" i="18"/>
  <c r="H25" i="18"/>
  <c r="G25" i="18"/>
  <c r="D25" i="18"/>
  <c r="J24" i="18"/>
  <c r="I24" i="18"/>
  <c r="H24" i="18"/>
  <c r="G24" i="18"/>
  <c r="D24" i="18"/>
  <c r="J23" i="18"/>
  <c r="I23" i="18"/>
  <c r="H23" i="18"/>
  <c r="G23" i="18"/>
  <c r="D23" i="18"/>
  <c r="J22" i="18"/>
  <c r="I22" i="18"/>
  <c r="H22" i="18"/>
  <c r="G22" i="18"/>
  <c r="D22" i="18"/>
  <c r="J21" i="18"/>
  <c r="I21" i="18"/>
  <c r="H21" i="18"/>
  <c r="G21" i="18"/>
  <c r="D21" i="18"/>
  <c r="J20" i="18"/>
  <c r="I20" i="18"/>
  <c r="H20" i="18"/>
  <c r="G20" i="18"/>
  <c r="D20" i="18"/>
  <c r="J19" i="18"/>
  <c r="I19" i="18"/>
  <c r="H19" i="18"/>
  <c r="G19" i="18"/>
  <c r="D19" i="18"/>
  <c r="J18" i="18"/>
  <c r="I18" i="18"/>
  <c r="H18" i="18"/>
  <c r="G18" i="18"/>
  <c r="D18" i="18"/>
  <c r="J17" i="18"/>
  <c r="I17" i="18"/>
  <c r="H17" i="18"/>
  <c r="G17" i="18"/>
  <c r="D17" i="18"/>
  <c r="J16" i="18"/>
  <c r="I16" i="18"/>
  <c r="H16" i="18"/>
  <c r="G16" i="18"/>
  <c r="D16" i="18"/>
  <c r="J15" i="18"/>
  <c r="I15" i="18"/>
  <c r="H15" i="18"/>
  <c r="G15" i="18"/>
  <c r="D15" i="18"/>
  <c r="J14" i="18"/>
  <c r="I14" i="18"/>
  <c r="H14" i="18"/>
  <c r="G14" i="18"/>
  <c r="D14" i="18"/>
  <c r="J13" i="18"/>
  <c r="I13" i="18"/>
  <c r="H13" i="18"/>
  <c r="G13" i="18"/>
  <c r="D13" i="18"/>
  <c r="J12" i="18"/>
  <c r="I12" i="18"/>
  <c r="H12" i="18"/>
  <c r="G12" i="18"/>
  <c r="D12" i="18"/>
  <c r="J11" i="18"/>
  <c r="I11" i="18"/>
  <c r="H11" i="18"/>
  <c r="G11" i="18"/>
  <c r="D11" i="18"/>
  <c r="J10" i="18"/>
  <c r="I10" i="18"/>
  <c r="H10" i="18"/>
  <c r="G10" i="18"/>
  <c r="D10" i="18"/>
  <c r="J9" i="18"/>
  <c r="I9" i="18"/>
  <c r="H9" i="18"/>
  <c r="G9" i="18"/>
  <c r="D9" i="18"/>
  <c r="J133" i="26"/>
  <c r="I133" i="26"/>
  <c r="H133" i="26"/>
  <c r="G133" i="26"/>
  <c r="F133" i="26"/>
  <c r="E133" i="26"/>
  <c r="D133" i="26"/>
  <c r="C133" i="26"/>
  <c r="B133" i="26"/>
  <c r="J132" i="26"/>
  <c r="I132" i="26"/>
  <c r="H132" i="26"/>
  <c r="G132" i="26"/>
  <c r="E132" i="26"/>
  <c r="D132" i="26"/>
  <c r="C132" i="26"/>
  <c r="B132" i="26"/>
  <c r="J131" i="26"/>
  <c r="I131" i="26"/>
  <c r="H131" i="26"/>
  <c r="G131" i="26"/>
  <c r="D131" i="26"/>
  <c r="J130" i="26"/>
  <c r="I130" i="26"/>
  <c r="H130" i="26"/>
  <c r="G130" i="26"/>
  <c r="D130" i="26"/>
  <c r="J129" i="26"/>
  <c r="I129" i="26"/>
  <c r="H129" i="26"/>
  <c r="G129" i="26"/>
  <c r="D129" i="26"/>
  <c r="J128" i="26"/>
  <c r="I128" i="26"/>
  <c r="H128" i="26"/>
  <c r="G128" i="26"/>
  <c r="D128" i="26"/>
  <c r="J127" i="26"/>
  <c r="I127" i="26"/>
  <c r="H127" i="26"/>
  <c r="G127" i="26"/>
  <c r="D127" i="26"/>
  <c r="J126" i="26"/>
  <c r="I126" i="26"/>
  <c r="H126" i="26"/>
  <c r="G126" i="26"/>
  <c r="D126" i="26"/>
  <c r="J125" i="26"/>
  <c r="I125" i="26"/>
  <c r="H125" i="26"/>
  <c r="G125" i="26"/>
  <c r="D125" i="26"/>
  <c r="J124" i="26"/>
  <c r="I124" i="26"/>
  <c r="H124" i="26"/>
  <c r="G124" i="26"/>
  <c r="D124" i="26"/>
  <c r="J123" i="26"/>
  <c r="I123" i="26"/>
  <c r="H123" i="26"/>
  <c r="D123" i="26"/>
  <c r="J105" i="26"/>
  <c r="I105" i="26"/>
  <c r="H105" i="26"/>
  <c r="G105" i="26"/>
  <c r="F105" i="26"/>
  <c r="E105" i="26"/>
  <c r="D105" i="26"/>
  <c r="C105" i="26"/>
  <c r="B105" i="26"/>
  <c r="J104" i="26"/>
  <c r="I104" i="26"/>
  <c r="H104" i="26"/>
  <c r="D104" i="26"/>
  <c r="J103" i="26"/>
  <c r="I103" i="26"/>
  <c r="H103" i="26"/>
  <c r="D103" i="26"/>
  <c r="J102" i="26"/>
  <c r="I102" i="26"/>
  <c r="H102" i="26"/>
  <c r="D102" i="26"/>
  <c r="J101" i="26"/>
  <c r="I101" i="26"/>
  <c r="H101" i="26"/>
  <c r="D101" i="26"/>
  <c r="J100" i="26"/>
  <c r="I100" i="26"/>
  <c r="H100" i="26"/>
  <c r="D100" i="26"/>
  <c r="J99" i="26"/>
  <c r="I99" i="26"/>
  <c r="H99" i="26"/>
  <c r="D99" i="26"/>
  <c r="J98" i="26"/>
  <c r="I98" i="26"/>
  <c r="H98" i="26"/>
  <c r="D98" i="26"/>
  <c r="J97" i="26"/>
  <c r="I97" i="26"/>
  <c r="H97" i="26"/>
  <c r="D97" i="26"/>
  <c r="J96" i="26"/>
  <c r="I96" i="26"/>
  <c r="H96" i="26"/>
  <c r="D96" i="26"/>
  <c r="J95" i="26"/>
  <c r="I95" i="26"/>
  <c r="H95" i="26"/>
  <c r="D95" i="26"/>
  <c r="J94" i="26"/>
  <c r="I94" i="26"/>
  <c r="H94" i="26"/>
  <c r="D94" i="26"/>
  <c r="J93" i="26"/>
  <c r="I93" i="26"/>
  <c r="H93" i="26"/>
  <c r="D93" i="26"/>
  <c r="J92" i="26"/>
  <c r="I92" i="26"/>
  <c r="H92" i="26"/>
  <c r="D92" i="26"/>
  <c r="J91" i="26"/>
  <c r="I91" i="26"/>
  <c r="H91" i="26"/>
  <c r="D91" i="26"/>
  <c r="J90" i="26"/>
  <c r="I90" i="26"/>
  <c r="H90" i="26"/>
  <c r="D90" i="26"/>
  <c r="J89" i="26"/>
  <c r="I89" i="26"/>
  <c r="H89" i="26"/>
  <c r="G89" i="26"/>
  <c r="D89" i="26"/>
  <c r="J55" i="26"/>
  <c r="I55" i="26"/>
  <c r="H55" i="26"/>
  <c r="G55" i="26"/>
  <c r="F55" i="26"/>
  <c r="E55" i="26"/>
  <c r="D55" i="26"/>
  <c r="C55" i="26"/>
  <c r="B55" i="26"/>
  <c r="J54" i="26"/>
  <c r="I54" i="26"/>
  <c r="H54" i="26"/>
  <c r="G54" i="26"/>
  <c r="F54" i="26"/>
  <c r="E54" i="26"/>
  <c r="D54" i="26"/>
  <c r="C54" i="26"/>
  <c r="B54" i="26"/>
  <c r="J53" i="26"/>
  <c r="I53" i="26"/>
  <c r="H53" i="26"/>
  <c r="G53" i="26"/>
  <c r="D53" i="26"/>
  <c r="J52" i="26"/>
  <c r="I52" i="26"/>
  <c r="H52" i="26"/>
  <c r="G52" i="26"/>
  <c r="D52" i="26"/>
  <c r="J51" i="26"/>
  <c r="I51" i="26"/>
  <c r="H51" i="26"/>
  <c r="G51" i="26"/>
  <c r="D51" i="26"/>
  <c r="J50" i="26"/>
  <c r="I50" i="26"/>
  <c r="H50" i="26"/>
  <c r="G50" i="26"/>
  <c r="D50" i="26"/>
  <c r="J49" i="26"/>
  <c r="I49" i="26"/>
  <c r="H49" i="26"/>
  <c r="G49" i="26"/>
  <c r="D49" i="26"/>
  <c r="J48" i="26"/>
  <c r="I48" i="26"/>
  <c r="H48" i="26"/>
  <c r="G48" i="26"/>
  <c r="D48" i="26"/>
  <c r="J47" i="26"/>
  <c r="I47" i="26"/>
  <c r="H47" i="26"/>
  <c r="G47" i="26"/>
  <c r="D47" i="26"/>
  <c r="J46" i="26"/>
  <c r="I46" i="26"/>
  <c r="H46" i="26"/>
  <c r="D46" i="26"/>
  <c r="J45" i="26"/>
  <c r="I45" i="26"/>
  <c r="H45" i="26"/>
  <c r="G45" i="26"/>
  <c r="D45" i="26"/>
  <c r="J25" i="26"/>
  <c r="I25" i="26"/>
  <c r="H25" i="26"/>
  <c r="G25" i="26"/>
  <c r="F25" i="26"/>
  <c r="E25" i="26"/>
  <c r="D25" i="26"/>
  <c r="C25" i="26"/>
  <c r="B25" i="26"/>
  <c r="J24" i="26"/>
  <c r="I24" i="26"/>
  <c r="H24" i="26"/>
  <c r="D24" i="26"/>
  <c r="J23" i="26"/>
  <c r="I23" i="26"/>
  <c r="H23" i="26"/>
  <c r="D23" i="26"/>
  <c r="J22" i="26"/>
  <c r="I22" i="26"/>
  <c r="H22" i="26"/>
  <c r="D22" i="26"/>
  <c r="J21" i="26"/>
  <c r="I21" i="26"/>
  <c r="H21" i="26"/>
  <c r="D21" i="26"/>
  <c r="J20" i="26"/>
  <c r="I20" i="26"/>
  <c r="H20" i="26"/>
  <c r="D20" i="26"/>
  <c r="J19" i="26"/>
  <c r="I19" i="26"/>
  <c r="H19" i="26"/>
  <c r="D19" i="26"/>
  <c r="J18" i="26"/>
  <c r="I18" i="26"/>
  <c r="H18" i="26"/>
  <c r="D18" i="26"/>
  <c r="J17" i="26"/>
  <c r="I17" i="26"/>
  <c r="H17" i="26"/>
  <c r="D17" i="26"/>
  <c r="J16" i="26"/>
  <c r="I16" i="26"/>
  <c r="H16" i="26"/>
  <c r="D16" i="26"/>
  <c r="J15" i="26"/>
  <c r="I15" i="26"/>
  <c r="H15" i="26"/>
  <c r="D15" i="26"/>
  <c r="J14" i="26"/>
  <c r="I14" i="26"/>
  <c r="H14" i="26"/>
  <c r="D14" i="26"/>
  <c r="J13" i="26"/>
  <c r="I13" i="26"/>
  <c r="H13" i="26"/>
  <c r="D13" i="26"/>
  <c r="J12" i="26"/>
  <c r="I12" i="26"/>
  <c r="H12" i="26"/>
  <c r="D12" i="26"/>
  <c r="J11" i="26"/>
  <c r="I11" i="26"/>
  <c r="H11" i="26"/>
  <c r="D11" i="26"/>
  <c r="J10" i="26"/>
  <c r="I10" i="26"/>
  <c r="H10" i="26"/>
  <c r="D10" i="26"/>
  <c r="J9" i="26"/>
  <c r="I9" i="26"/>
  <c r="H9" i="26"/>
  <c r="G9" i="26"/>
  <c r="D9" i="26"/>
  <c r="M37" i="25"/>
  <c r="L37" i="25"/>
  <c r="K37" i="25"/>
  <c r="J37" i="25"/>
  <c r="I37" i="25"/>
  <c r="H37" i="25"/>
  <c r="G37" i="25"/>
  <c r="F37" i="25"/>
  <c r="E37" i="25"/>
  <c r="D37" i="25"/>
  <c r="C37" i="25"/>
  <c r="B37" i="25"/>
  <c r="M36" i="25"/>
  <c r="L36" i="25"/>
  <c r="K36" i="25"/>
  <c r="J36" i="25"/>
  <c r="I36" i="25"/>
  <c r="H36" i="25"/>
  <c r="G36" i="25"/>
  <c r="F36" i="25"/>
  <c r="E36" i="25"/>
  <c r="D36" i="25"/>
  <c r="C36" i="25"/>
  <c r="B36" i="25"/>
  <c r="M35" i="25"/>
  <c r="L35" i="25"/>
  <c r="K35" i="25"/>
  <c r="J35" i="25"/>
  <c r="G35" i="25"/>
  <c r="D35" i="25"/>
  <c r="M34" i="25"/>
  <c r="L34" i="25"/>
  <c r="K34" i="25"/>
  <c r="J34" i="25"/>
  <c r="G34" i="25"/>
  <c r="D34" i="25"/>
  <c r="M33" i="25"/>
  <c r="L33" i="25"/>
  <c r="K33" i="25"/>
  <c r="J33" i="25"/>
  <c r="G33" i="25"/>
  <c r="D33" i="25"/>
  <c r="M32" i="25"/>
  <c r="L32" i="25"/>
  <c r="K32" i="25"/>
  <c r="J32" i="25"/>
  <c r="G32" i="25"/>
  <c r="D32" i="25"/>
  <c r="M31" i="25"/>
  <c r="L31" i="25"/>
  <c r="K31" i="25"/>
  <c r="J31" i="25"/>
  <c r="G31" i="25"/>
  <c r="D31" i="25"/>
  <c r="M30" i="25"/>
  <c r="L30" i="25"/>
  <c r="K30" i="25"/>
  <c r="J30" i="25"/>
  <c r="G30" i="25"/>
  <c r="D30" i="25"/>
  <c r="M29" i="25"/>
  <c r="L29" i="25"/>
  <c r="K29" i="25"/>
  <c r="J29" i="25"/>
  <c r="G29" i="25"/>
  <c r="D29" i="25"/>
  <c r="M28" i="25"/>
  <c r="L28" i="25"/>
  <c r="K28" i="25"/>
  <c r="J28" i="25"/>
  <c r="G28" i="25"/>
  <c r="D28" i="25"/>
  <c r="M27" i="25"/>
  <c r="L27" i="25"/>
  <c r="K27" i="25"/>
  <c r="J27" i="25"/>
  <c r="G27" i="25"/>
  <c r="D27" i="25"/>
  <c r="M25" i="25"/>
  <c r="L25" i="25"/>
  <c r="K25" i="25"/>
  <c r="J25" i="25"/>
  <c r="I25" i="25"/>
  <c r="H25" i="25"/>
  <c r="G25" i="25"/>
  <c r="F25" i="25"/>
  <c r="E25" i="25"/>
  <c r="D25" i="25"/>
  <c r="C25" i="25"/>
  <c r="B25" i="25"/>
  <c r="M24" i="25"/>
  <c r="L24" i="25"/>
  <c r="K24" i="25"/>
  <c r="J24" i="25"/>
  <c r="G24" i="25"/>
  <c r="D24" i="25"/>
  <c r="M23" i="25"/>
  <c r="L23" i="25"/>
  <c r="K23" i="25"/>
  <c r="J23" i="25"/>
  <c r="G23" i="25"/>
  <c r="D23" i="25"/>
  <c r="M22" i="25"/>
  <c r="L22" i="25"/>
  <c r="K22" i="25"/>
  <c r="J22" i="25"/>
  <c r="G22" i="25"/>
  <c r="D22" i="25"/>
  <c r="M21" i="25"/>
  <c r="L21" i="25"/>
  <c r="K21" i="25"/>
  <c r="J21" i="25"/>
  <c r="G21" i="25"/>
  <c r="D21" i="25"/>
  <c r="M20" i="25"/>
  <c r="L20" i="25"/>
  <c r="K20" i="25"/>
  <c r="J20" i="25"/>
  <c r="G20" i="25"/>
  <c r="D20" i="25"/>
  <c r="M19" i="25"/>
  <c r="L19" i="25"/>
  <c r="K19" i="25"/>
  <c r="J19" i="25"/>
  <c r="G19" i="25"/>
  <c r="D19" i="25"/>
  <c r="M18" i="25"/>
  <c r="L18" i="25"/>
  <c r="K18" i="25"/>
  <c r="J18" i="25"/>
  <c r="G18" i="25"/>
  <c r="D18" i="25"/>
  <c r="M17" i="25"/>
  <c r="L17" i="25"/>
  <c r="K17" i="25"/>
  <c r="J17" i="25"/>
  <c r="G17" i="25"/>
  <c r="D17" i="25"/>
  <c r="M16" i="25"/>
  <c r="L16" i="25"/>
  <c r="K16" i="25"/>
  <c r="J16" i="25"/>
  <c r="G16" i="25"/>
  <c r="D16" i="25"/>
  <c r="M15" i="25"/>
  <c r="L15" i="25"/>
  <c r="K15" i="25"/>
  <c r="J15" i="25"/>
  <c r="G15" i="25"/>
  <c r="D15" i="25"/>
  <c r="M14" i="25"/>
  <c r="L14" i="25"/>
  <c r="K14" i="25"/>
  <c r="J14" i="25"/>
  <c r="G14" i="25"/>
  <c r="D14" i="25"/>
  <c r="M13" i="25"/>
  <c r="L13" i="25"/>
  <c r="K13" i="25"/>
  <c r="J13" i="25"/>
  <c r="G13" i="25"/>
  <c r="D13" i="25"/>
  <c r="M12" i="25"/>
  <c r="L12" i="25"/>
  <c r="K12" i="25"/>
  <c r="J12" i="25"/>
  <c r="G12" i="25"/>
  <c r="D12" i="25"/>
  <c r="M11" i="25"/>
  <c r="L11" i="25"/>
  <c r="K11" i="25"/>
  <c r="J11" i="25"/>
  <c r="G11" i="25"/>
  <c r="D11" i="25"/>
  <c r="M10" i="25"/>
  <c r="L10" i="25"/>
  <c r="K10" i="25"/>
  <c r="J10" i="25"/>
  <c r="G10" i="25"/>
  <c r="D10" i="25"/>
  <c r="M9" i="25"/>
  <c r="L9" i="25"/>
  <c r="K9" i="25"/>
  <c r="J9" i="25"/>
  <c r="G9" i="25"/>
  <c r="D9" i="25"/>
  <c r="J186" i="24"/>
  <c r="I186" i="24"/>
  <c r="H186" i="24"/>
  <c r="G186" i="24"/>
  <c r="F186" i="24"/>
  <c r="E186" i="24"/>
  <c r="D186" i="24"/>
  <c r="C186" i="24"/>
  <c r="B186" i="24"/>
  <c r="J185" i="24"/>
  <c r="I185" i="24"/>
  <c r="H185" i="24"/>
  <c r="G185" i="24"/>
  <c r="F185" i="24"/>
  <c r="E185" i="24"/>
  <c r="D185" i="24"/>
  <c r="C185" i="24"/>
  <c r="B185" i="24"/>
  <c r="J184" i="24"/>
  <c r="I184" i="24"/>
  <c r="H184" i="24"/>
  <c r="G184" i="24"/>
  <c r="D184" i="24"/>
  <c r="J183" i="24"/>
  <c r="I183" i="24"/>
  <c r="H183" i="24"/>
  <c r="G183" i="24"/>
  <c r="D183" i="24"/>
  <c r="J182" i="24"/>
  <c r="I182" i="24"/>
  <c r="H182" i="24"/>
  <c r="G182" i="24"/>
  <c r="D182" i="24"/>
  <c r="J181" i="24"/>
  <c r="I181" i="24"/>
  <c r="H181" i="24"/>
  <c r="G181" i="24"/>
  <c r="D181" i="24"/>
  <c r="J180" i="24"/>
  <c r="I180" i="24"/>
  <c r="H180" i="24"/>
  <c r="G180" i="24"/>
  <c r="D180" i="24"/>
  <c r="J179" i="24"/>
  <c r="I179" i="24"/>
  <c r="H179" i="24"/>
  <c r="G179" i="24"/>
  <c r="D179" i="24"/>
  <c r="J178" i="24"/>
  <c r="I178" i="24"/>
  <c r="H178" i="24"/>
  <c r="G178" i="24"/>
  <c r="D178" i="24"/>
  <c r="J177" i="24"/>
  <c r="I177" i="24"/>
  <c r="H177" i="24"/>
  <c r="G177" i="24"/>
  <c r="D177" i="24"/>
  <c r="J176" i="24"/>
  <c r="I176" i="24"/>
  <c r="H176" i="24"/>
  <c r="G176" i="24"/>
  <c r="D176" i="24"/>
  <c r="J175" i="24"/>
  <c r="I175" i="24"/>
  <c r="H175" i="24"/>
  <c r="G175" i="24"/>
  <c r="D175" i="24"/>
  <c r="J174" i="24"/>
  <c r="I174" i="24"/>
  <c r="H174" i="24"/>
  <c r="G174" i="24"/>
  <c r="D174" i="24"/>
  <c r="J173" i="24"/>
  <c r="I173" i="24"/>
  <c r="H173" i="24"/>
  <c r="G173" i="24"/>
  <c r="D173" i="24"/>
  <c r="J172" i="24"/>
  <c r="I172" i="24"/>
  <c r="H172" i="24"/>
  <c r="G172" i="24"/>
  <c r="D172" i="24"/>
  <c r="J171" i="24"/>
  <c r="I171" i="24"/>
  <c r="H171" i="24"/>
  <c r="G171" i="24"/>
  <c r="D171" i="24"/>
  <c r="J170" i="24"/>
  <c r="I170" i="24"/>
  <c r="H170" i="24"/>
  <c r="G170" i="24"/>
  <c r="D170" i="24"/>
  <c r="J169" i="24"/>
  <c r="I169" i="24"/>
  <c r="H169" i="24"/>
  <c r="G169" i="24"/>
  <c r="D169" i="24"/>
  <c r="J168" i="24"/>
  <c r="I168" i="24"/>
  <c r="H168" i="24"/>
  <c r="G168" i="24"/>
  <c r="D168" i="24"/>
  <c r="J167" i="24"/>
  <c r="I167" i="24"/>
  <c r="H167" i="24"/>
  <c r="G167" i="24"/>
  <c r="D167" i="24"/>
  <c r="J166" i="24"/>
  <c r="I166" i="24"/>
  <c r="H166" i="24"/>
  <c r="G166" i="24"/>
  <c r="D166" i="24"/>
  <c r="J165" i="24"/>
  <c r="I165" i="24"/>
  <c r="H165" i="24"/>
  <c r="G165" i="24"/>
  <c r="D165" i="24"/>
  <c r="J130" i="24"/>
  <c r="I130" i="24"/>
  <c r="H130" i="24"/>
  <c r="G130" i="24"/>
  <c r="F130" i="24"/>
  <c r="E130" i="24"/>
  <c r="D130" i="24"/>
  <c r="C130" i="24"/>
  <c r="B130" i="24"/>
  <c r="J129" i="24"/>
  <c r="I129" i="24"/>
  <c r="H129" i="24"/>
  <c r="G129" i="24"/>
  <c r="F129" i="24"/>
  <c r="E129" i="24"/>
  <c r="D129" i="24"/>
  <c r="C129" i="24"/>
  <c r="B129" i="24"/>
  <c r="J128" i="24"/>
  <c r="I128" i="24"/>
  <c r="H128" i="24"/>
  <c r="D128" i="24"/>
  <c r="J127" i="24"/>
  <c r="I127" i="24"/>
  <c r="H127" i="24"/>
  <c r="D127" i="24"/>
  <c r="J126" i="24"/>
  <c r="I126" i="24"/>
  <c r="H126" i="24"/>
  <c r="D126" i="24"/>
  <c r="J125" i="24"/>
  <c r="I125" i="24"/>
  <c r="H125" i="24"/>
  <c r="D125" i="24"/>
  <c r="J124" i="24"/>
  <c r="I124" i="24"/>
  <c r="H124" i="24"/>
  <c r="D124" i="24"/>
  <c r="J123" i="24"/>
  <c r="I123" i="24"/>
  <c r="H123" i="24"/>
  <c r="D123" i="24"/>
  <c r="J122" i="24"/>
  <c r="I122" i="24"/>
  <c r="H122" i="24"/>
  <c r="D122" i="24"/>
  <c r="J121" i="24"/>
  <c r="I121" i="24"/>
  <c r="H121" i="24"/>
  <c r="D121" i="24"/>
  <c r="J120" i="24"/>
  <c r="I120" i="24"/>
  <c r="H120" i="24"/>
  <c r="D120" i="24"/>
  <c r="J119" i="24"/>
  <c r="I119" i="24"/>
  <c r="H119" i="24"/>
  <c r="D119" i="24"/>
  <c r="J107" i="24"/>
  <c r="I107" i="24"/>
  <c r="H107" i="24"/>
  <c r="G107" i="24"/>
  <c r="F107" i="24"/>
  <c r="E107" i="24"/>
  <c r="D107" i="24"/>
  <c r="C107" i="24"/>
  <c r="B107" i="24"/>
  <c r="J106" i="24"/>
  <c r="I106" i="24"/>
  <c r="H106" i="24"/>
  <c r="D106" i="24"/>
  <c r="J105" i="24"/>
  <c r="I105" i="24"/>
  <c r="H105" i="24"/>
  <c r="D105" i="24"/>
  <c r="J104" i="24"/>
  <c r="I104" i="24"/>
  <c r="H104" i="24"/>
  <c r="D104" i="24"/>
  <c r="J103" i="24"/>
  <c r="I103" i="24"/>
  <c r="H103" i="24"/>
  <c r="D103" i="24"/>
  <c r="J102" i="24"/>
  <c r="I102" i="24"/>
  <c r="H102" i="24"/>
  <c r="D102" i="24"/>
  <c r="J101" i="24"/>
  <c r="I101" i="24"/>
  <c r="H101" i="24"/>
  <c r="D101" i="24"/>
  <c r="J100" i="24"/>
  <c r="I100" i="24"/>
  <c r="H100" i="24"/>
  <c r="D100" i="24"/>
  <c r="J99" i="24"/>
  <c r="I99" i="24"/>
  <c r="H99" i="24"/>
  <c r="D99" i="24"/>
  <c r="J98" i="24"/>
  <c r="I98" i="24"/>
  <c r="H98" i="24"/>
  <c r="D98" i="24"/>
  <c r="J97" i="24"/>
  <c r="I97" i="24"/>
  <c r="H97" i="24"/>
  <c r="D97" i="24"/>
  <c r="J96" i="24"/>
  <c r="I96" i="24"/>
  <c r="H96" i="24"/>
  <c r="D96" i="24"/>
  <c r="J95" i="24"/>
  <c r="I95" i="24"/>
  <c r="H95" i="24"/>
  <c r="D95" i="24"/>
  <c r="J94" i="24"/>
  <c r="I94" i="24"/>
  <c r="H94" i="24"/>
  <c r="D94" i="24"/>
  <c r="J93" i="24"/>
  <c r="I93" i="24"/>
  <c r="H93" i="24"/>
  <c r="D93" i="24"/>
  <c r="J92" i="24"/>
  <c r="I92" i="24"/>
  <c r="H92" i="24"/>
  <c r="D92" i="24"/>
  <c r="J91" i="24"/>
  <c r="I91" i="24"/>
  <c r="H91" i="24"/>
  <c r="G91" i="24"/>
  <c r="D91" i="24"/>
  <c r="J55" i="24"/>
  <c r="I55" i="24"/>
  <c r="H55" i="24"/>
  <c r="G55" i="24"/>
  <c r="F55" i="24"/>
  <c r="E55" i="24"/>
  <c r="D55" i="24"/>
  <c r="C55" i="24"/>
  <c r="B55" i="24"/>
  <c r="J54" i="24"/>
  <c r="I54" i="24"/>
  <c r="H54" i="24"/>
  <c r="G54" i="24"/>
  <c r="F54" i="24"/>
  <c r="E54" i="24"/>
  <c r="D54" i="24"/>
  <c r="C54" i="24"/>
  <c r="B54" i="24"/>
  <c r="J53" i="24"/>
  <c r="I53" i="24"/>
  <c r="H53" i="24"/>
  <c r="G53" i="24"/>
  <c r="D53" i="24"/>
  <c r="J52" i="24"/>
  <c r="I52" i="24"/>
  <c r="H52" i="24"/>
  <c r="G52" i="24"/>
  <c r="D52" i="24"/>
  <c r="J51" i="24"/>
  <c r="I51" i="24"/>
  <c r="H51" i="24"/>
  <c r="G51" i="24"/>
  <c r="D51" i="24"/>
  <c r="J50" i="24"/>
  <c r="I50" i="24"/>
  <c r="H50" i="24"/>
  <c r="G50" i="24"/>
  <c r="D50" i="24"/>
  <c r="J49" i="24"/>
  <c r="I49" i="24"/>
  <c r="H49" i="24"/>
  <c r="G49" i="24"/>
  <c r="D49" i="24"/>
  <c r="J48" i="24"/>
  <c r="I48" i="24"/>
  <c r="H48" i="24"/>
  <c r="G48" i="24"/>
  <c r="D48" i="24"/>
  <c r="J47" i="24"/>
  <c r="I47" i="24"/>
  <c r="H47" i="24"/>
  <c r="G47" i="24"/>
  <c r="D47" i="24"/>
  <c r="J46" i="24"/>
  <c r="I46" i="24"/>
  <c r="H46" i="24"/>
  <c r="G46" i="24"/>
  <c r="D46" i="24"/>
  <c r="J45" i="24"/>
  <c r="I45" i="24"/>
  <c r="H45" i="24"/>
  <c r="G45" i="24"/>
  <c r="D45" i="24"/>
  <c r="J44" i="24"/>
  <c r="I44" i="24"/>
  <c r="H44" i="24"/>
  <c r="G44" i="24"/>
  <c r="D44" i="24"/>
  <c r="J25" i="24"/>
  <c r="I25" i="24"/>
  <c r="H25" i="24"/>
  <c r="G25" i="24"/>
  <c r="F25" i="24"/>
  <c r="E25" i="24"/>
  <c r="D25" i="24"/>
  <c r="C25" i="24"/>
  <c r="B25" i="24"/>
  <c r="J24" i="24"/>
  <c r="I24" i="24"/>
  <c r="H24" i="24"/>
  <c r="D24" i="24"/>
  <c r="J23" i="24"/>
  <c r="I23" i="24"/>
  <c r="H23" i="24"/>
  <c r="D23" i="24"/>
  <c r="J22" i="24"/>
  <c r="I22" i="24"/>
  <c r="H22" i="24"/>
  <c r="D22" i="24"/>
  <c r="J21" i="24"/>
  <c r="I21" i="24"/>
  <c r="H21" i="24"/>
  <c r="D21" i="24"/>
  <c r="J20" i="24"/>
  <c r="I20" i="24"/>
  <c r="H20" i="24"/>
  <c r="D20" i="24"/>
  <c r="J19" i="24"/>
  <c r="I19" i="24"/>
  <c r="H19" i="24"/>
  <c r="D19" i="24"/>
  <c r="J18" i="24"/>
  <c r="I18" i="24"/>
  <c r="H18" i="24"/>
  <c r="D18" i="24"/>
  <c r="J17" i="24"/>
  <c r="I17" i="24"/>
  <c r="H17" i="24"/>
  <c r="D17" i="24"/>
  <c r="J16" i="24"/>
  <c r="I16" i="24"/>
  <c r="H16" i="24"/>
  <c r="D16" i="24"/>
  <c r="J15" i="24"/>
  <c r="I15" i="24"/>
  <c r="H15" i="24"/>
  <c r="D15" i="24"/>
  <c r="J14" i="24"/>
  <c r="I14" i="24"/>
  <c r="H14" i="24"/>
  <c r="D14" i="24"/>
  <c r="J13" i="24"/>
  <c r="I13" i="24"/>
  <c r="H13" i="24"/>
  <c r="D13" i="24"/>
  <c r="J12" i="24"/>
  <c r="I12" i="24"/>
  <c r="H12" i="24"/>
  <c r="D12" i="24"/>
  <c r="J11" i="24"/>
  <c r="I11" i="24"/>
  <c r="H11" i="24"/>
  <c r="D11" i="24"/>
  <c r="J10" i="24"/>
  <c r="I10" i="24"/>
  <c r="H10" i="24"/>
  <c r="D10" i="24"/>
  <c r="J9" i="24"/>
  <c r="I9" i="24"/>
  <c r="H9" i="24"/>
  <c r="D9" i="24"/>
  <c r="H75" i="102"/>
  <c r="E75" i="102"/>
  <c r="D75" i="102"/>
  <c r="C75" i="102"/>
  <c r="B75" i="102"/>
  <c r="J74" i="102"/>
  <c r="I74" i="102"/>
  <c r="H74" i="102"/>
  <c r="G74" i="102"/>
  <c r="F74" i="102"/>
  <c r="E74" i="102"/>
  <c r="D74" i="102"/>
  <c r="C74" i="102"/>
  <c r="B74" i="102"/>
  <c r="J73" i="102"/>
  <c r="I73" i="102"/>
  <c r="H73" i="102"/>
  <c r="G73" i="102"/>
  <c r="D73" i="102"/>
  <c r="J72" i="102"/>
  <c r="I72" i="102"/>
  <c r="H72" i="102"/>
  <c r="G72" i="102"/>
  <c r="D72" i="102"/>
  <c r="J71" i="102"/>
  <c r="I71" i="102"/>
  <c r="H71" i="102"/>
  <c r="G71" i="102"/>
  <c r="D71" i="102"/>
  <c r="J70" i="102"/>
  <c r="I70" i="102"/>
  <c r="H70" i="102"/>
  <c r="G70" i="102"/>
  <c r="D70" i="102"/>
  <c r="J69" i="102"/>
  <c r="I69" i="102"/>
  <c r="H69" i="102"/>
  <c r="G69" i="102"/>
  <c r="D69" i="102"/>
  <c r="J68" i="102"/>
  <c r="I68" i="102"/>
  <c r="H68" i="102"/>
  <c r="G68" i="102"/>
  <c r="D68" i="102"/>
  <c r="J67" i="102"/>
  <c r="I67" i="102"/>
  <c r="H67" i="102"/>
  <c r="G67" i="102"/>
  <c r="D67" i="102"/>
  <c r="J66" i="102"/>
  <c r="I66" i="102"/>
  <c r="H66" i="102"/>
  <c r="G66" i="102"/>
  <c r="D66" i="102"/>
  <c r="J65" i="102"/>
  <c r="I65" i="102"/>
  <c r="H65" i="102"/>
  <c r="G65" i="102"/>
  <c r="D65" i="102"/>
  <c r="J64" i="102"/>
  <c r="I64" i="102"/>
  <c r="H64" i="102"/>
  <c r="G64" i="102"/>
  <c r="D64" i="102"/>
  <c r="H62" i="102"/>
  <c r="G62" i="102"/>
  <c r="G75" i="102" s="1"/>
  <c r="F62" i="102"/>
  <c r="F75" i="102" s="1"/>
  <c r="E62" i="102"/>
  <c r="D62" i="102"/>
  <c r="C62" i="102"/>
  <c r="B62" i="102"/>
  <c r="J61" i="102"/>
  <c r="I61" i="102"/>
  <c r="H61" i="102"/>
  <c r="G61" i="102"/>
  <c r="D61" i="102"/>
  <c r="J60" i="102"/>
  <c r="I60" i="102"/>
  <c r="H60" i="102"/>
  <c r="G60" i="102"/>
  <c r="D60" i="102"/>
  <c r="I59" i="102"/>
  <c r="I62" i="102" s="1"/>
  <c r="I75" i="102" s="1"/>
  <c r="H59" i="102"/>
  <c r="D59" i="102"/>
  <c r="J58" i="102"/>
  <c r="I58" i="102"/>
  <c r="H58" i="102"/>
  <c r="G58" i="102"/>
  <c r="D58" i="102"/>
  <c r="J57" i="102"/>
  <c r="I57" i="102"/>
  <c r="H57" i="102"/>
  <c r="G57" i="102"/>
  <c r="D57" i="102"/>
  <c r="J56" i="102"/>
  <c r="I56" i="102"/>
  <c r="H56" i="102"/>
  <c r="G56" i="102"/>
  <c r="D56" i="102"/>
  <c r="J55" i="102"/>
  <c r="I55" i="102"/>
  <c r="H55" i="102"/>
  <c r="G55" i="102"/>
  <c r="D55" i="102"/>
  <c r="J54" i="102"/>
  <c r="I54" i="102"/>
  <c r="H54" i="102"/>
  <c r="G54" i="102"/>
  <c r="D54" i="102"/>
  <c r="J53" i="102"/>
  <c r="I53" i="102"/>
  <c r="H53" i="102"/>
  <c r="G53" i="102"/>
  <c r="D53" i="102"/>
  <c r="J52" i="102"/>
  <c r="I52" i="102"/>
  <c r="H52" i="102"/>
  <c r="G52" i="102"/>
  <c r="D52" i="102"/>
  <c r="J51" i="102"/>
  <c r="I51" i="102"/>
  <c r="H51" i="102"/>
  <c r="G51" i="102"/>
  <c r="D51" i="102"/>
  <c r="J50" i="102"/>
  <c r="I50" i="102"/>
  <c r="H50" i="102"/>
  <c r="G50" i="102"/>
  <c r="D50" i="102"/>
  <c r="J49" i="102"/>
  <c r="I49" i="102"/>
  <c r="H49" i="102"/>
  <c r="G49" i="102"/>
  <c r="D49" i="102"/>
  <c r="J48" i="102"/>
  <c r="I48" i="102"/>
  <c r="H48" i="102"/>
  <c r="G48" i="102"/>
  <c r="D48" i="102"/>
  <c r="J36" i="102"/>
  <c r="I36" i="102"/>
  <c r="H36" i="102"/>
  <c r="G36" i="102"/>
  <c r="F36" i="102"/>
  <c r="E36" i="102"/>
  <c r="D36" i="102"/>
  <c r="C36" i="102"/>
  <c r="B36" i="102"/>
  <c r="J35" i="102"/>
  <c r="I35" i="102"/>
  <c r="H35" i="102"/>
  <c r="G35" i="102"/>
  <c r="F35" i="102"/>
  <c r="E35" i="102"/>
  <c r="D35" i="102"/>
  <c r="C35" i="102"/>
  <c r="B35" i="102"/>
  <c r="J34" i="102"/>
  <c r="I34" i="102"/>
  <c r="H34" i="102"/>
  <c r="G34" i="102"/>
  <c r="D34" i="102"/>
  <c r="J33" i="102"/>
  <c r="I33" i="102"/>
  <c r="H33" i="102"/>
  <c r="G33" i="102"/>
  <c r="D33" i="102"/>
  <c r="J32" i="102"/>
  <c r="I32" i="102"/>
  <c r="H32" i="102"/>
  <c r="G32" i="102"/>
  <c r="D32" i="102"/>
  <c r="J31" i="102"/>
  <c r="I31" i="102"/>
  <c r="H31" i="102"/>
  <c r="G31" i="102"/>
  <c r="D31" i="102"/>
  <c r="J30" i="102"/>
  <c r="I30" i="102"/>
  <c r="H30" i="102"/>
  <c r="G30" i="102"/>
  <c r="D30" i="102"/>
  <c r="J29" i="102"/>
  <c r="I29" i="102"/>
  <c r="H29" i="102"/>
  <c r="G29" i="102"/>
  <c r="D29" i="102"/>
  <c r="J28" i="102"/>
  <c r="I28" i="102"/>
  <c r="H28" i="102"/>
  <c r="G28" i="102"/>
  <c r="D28" i="102"/>
  <c r="J27" i="102"/>
  <c r="I27" i="102"/>
  <c r="H27" i="102"/>
  <c r="G27" i="102"/>
  <c r="D27" i="102"/>
  <c r="J26" i="102"/>
  <c r="I26" i="102"/>
  <c r="H26" i="102"/>
  <c r="G26" i="102"/>
  <c r="D26" i="102"/>
  <c r="J25" i="102"/>
  <c r="I25" i="102"/>
  <c r="H25" i="102"/>
  <c r="G25" i="102"/>
  <c r="D25" i="102"/>
  <c r="J23" i="102"/>
  <c r="I23" i="102"/>
  <c r="H23" i="102"/>
  <c r="G23" i="102"/>
  <c r="F23" i="102"/>
  <c r="E23" i="102"/>
  <c r="D23" i="102"/>
  <c r="C23" i="102"/>
  <c r="B23" i="102"/>
  <c r="J22" i="102"/>
  <c r="I22" i="102"/>
  <c r="H22" i="102"/>
  <c r="G22" i="102"/>
  <c r="D22" i="102"/>
  <c r="J21" i="102"/>
  <c r="I21" i="102"/>
  <c r="H21" i="102"/>
  <c r="G21" i="102"/>
  <c r="D21" i="102"/>
  <c r="J20" i="102"/>
  <c r="I20" i="102"/>
  <c r="H20" i="102"/>
  <c r="G20" i="102"/>
  <c r="D20" i="102"/>
  <c r="J19" i="102"/>
  <c r="I19" i="102"/>
  <c r="H19" i="102"/>
  <c r="G19" i="102"/>
  <c r="D19" i="102"/>
  <c r="J18" i="102"/>
  <c r="I18" i="102"/>
  <c r="H18" i="102"/>
  <c r="G18" i="102"/>
  <c r="D18" i="102"/>
  <c r="J17" i="102"/>
  <c r="I17" i="102"/>
  <c r="H17" i="102"/>
  <c r="G17" i="102"/>
  <c r="D17" i="102"/>
  <c r="J16" i="102"/>
  <c r="I16" i="102"/>
  <c r="H16" i="102"/>
  <c r="G16" i="102"/>
  <c r="D16" i="102"/>
  <c r="J15" i="102"/>
  <c r="I15" i="102"/>
  <c r="H15" i="102"/>
  <c r="G15" i="102"/>
  <c r="D15" i="102"/>
  <c r="J14" i="102"/>
  <c r="I14" i="102"/>
  <c r="H14" i="102"/>
  <c r="G14" i="102"/>
  <c r="D14" i="102"/>
  <c r="J13" i="102"/>
  <c r="I13" i="102"/>
  <c r="H13" i="102"/>
  <c r="G13" i="102"/>
  <c r="D13" i="102"/>
  <c r="J12" i="102"/>
  <c r="I12" i="102"/>
  <c r="H12" i="102"/>
  <c r="G12" i="102"/>
  <c r="D12" i="102"/>
  <c r="J11" i="102"/>
  <c r="I11" i="102"/>
  <c r="H11" i="102"/>
  <c r="G11" i="102"/>
  <c r="D11" i="102"/>
  <c r="J10" i="102"/>
  <c r="I10" i="102"/>
  <c r="H10" i="102"/>
  <c r="G10" i="102"/>
  <c r="D10" i="102"/>
  <c r="J9" i="102"/>
  <c r="I9" i="102"/>
  <c r="H9" i="102"/>
  <c r="G9" i="102"/>
  <c r="D9" i="102"/>
  <c r="M36" i="101"/>
  <c r="L36" i="101"/>
  <c r="K36" i="101"/>
  <c r="J36" i="101"/>
  <c r="I36" i="101"/>
  <c r="H36" i="101"/>
  <c r="G36" i="101"/>
  <c r="F36" i="101"/>
  <c r="E36" i="101"/>
  <c r="D36" i="101"/>
  <c r="C36" i="101"/>
  <c r="B36" i="101"/>
  <c r="M35" i="101"/>
  <c r="L35" i="101"/>
  <c r="K35" i="101"/>
  <c r="J35" i="101"/>
  <c r="I35" i="101"/>
  <c r="H35" i="101"/>
  <c r="G35" i="101"/>
  <c r="F35" i="101"/>
  <c r="E35" i="101"/>
  <c r="D35" i="101"/>
  <c r="C35" i="101"/>
  <c r="B35" i="101"/>
  <c r="M34" i="101"/>
  <c r="L34" i="101"/>
  <c r="K34" i="101"/>
  <c r="J34" i="101"/>
  <c r="G34" i="101"/>
  <c r="D34" i="101"/>
  <c r="M33" i="101"/>
  <c r="L33" i="101"/>
  <c r="K33" i="101"/>
  <c r="J33" i="101"/>
  <c r="G33" i="101"/>
  <c r="D33" i="101"/>
  <c r="M32" i="101"/>
  <c r="L32" i="101"/>
  <c r="K32" i="101"/>
  <c r="J32" i="101"/>
  <c r="G32" i="101"/>
  <c r="D32" i="101"/>
  <c r="M31" i="101"/>
  <c r="L31" i="101"/>
  <c r="K31" i="101"/>
  <c r="J31" i="101"/>
  <c r="G31" i="101"/>
  <c r="D31" i="101"/>
  <c r="M30" i="101"/>
  <c r="L30" i="101"/>
  <c r="K30" i="101"/>
  <c r="J30" i="101"/>
  <c r="G30" i="101"/>
  <c r="D30" i="101"/>
  <c r="M29" i="101"/>
  <c r="L29" i="101"/>
  <c r="K29" i="101"/>
  <c r="J29" i="101"/>
  <c r="G29" i="101"/>
  <c r="D29" i="101"/>
  <c r="M28" i="101"/>
  <c r="L28" i="101"/>
  <c r="K28" i="101"/>
  <c r="J28" i="101"/>
  <c r="G28" i="101"/>
  <c r="D28" i="101"/>
  <c r="M27" i="101"/>
  <c r="L27" i="101"/>
  <c r="K27" i="101"/>
  <c r="J27" i="101"/>
  <c r="G27" i="101"/>
  <c r="D27" i="101"/>
  <c r="M26" i="101"/>
  <c r="L26" i="101"/>
  <c r="K26" i="101"/>
  <c r="J26" i="101"/>
  <c r="G26" i="101"/>
  <c r="D26" i="101"/>
  <c r="M25" i="101"/>
  <c r="L25" i="101"/>
  <c r="K25" i="101"/>
  <c r="J25" i="101"/>
  <c r="G25" i="101"/>
  <c r="D25" i="101"/>
  <c r="M23" i="101"/>
  <c r="L23" i="101"/>
  <c r="K23" i="101"/>
  <c r="J23" i="101"/>
  <c r="I23" i="101"/>
  <c r="H23" i="101"/>
  <c r="G23" i="101"/>
  <c r="F23" i="101"/>
  <c r="E23" i="101"/>
  <c r="D23" i="101"/>
  <c r="C23" i="101"/>
  <c r="B23" i="101"/>
  <c r="M22" i="101"/>
  <c r="L22" i="101"/>
  <c r="K22" i="101"/>
  <c r="J22" i="101"/>
  <c r="G22" i="101"/>
  <c r="D22" i="101"/>
  <c r="M21" i="101"/>
  <c r="L21" i="101"/>
  <c r="K21" i="101"/>
  <c r="J21" i="101"/>
  <c r="G21" i="101"/>
  <c r="D21" i="101"/>
  <c r="M20" i="101"/>
  <c r="L20" i="101"/>
  <c r="K20" i="101"/>
  <c r="J20" i="101"/>
  <c r="G20" i="101"/>
  <c r="D20" i="101"/>
  <c r="M19" i="101"/>
  <c r="L19" i="101"/>
  <c r="K19" i="101"/>
  <c r="J19" i="101"/>
  <c r="G19" i="101"/>
  <c r="D19" i="101"/>
  <c r="M18" i="101"/>
  <c r="L18" i="101"/>
  <c r="K18" i="101"/>
  <c r="J18" i="101"/>
  <c r="G18" i="101"/>
  <c r="D18" i="101"/>
  <c r="M17" i="101"/>
  <c r="L17" i="101"/>
  <c r="K17" i="101"/>
  <c r="J17" i="101"/>
  <c r="G17" i="101"/>
  <c r="D17" i="101"/>
  <c r="M16" i="101"/>
  <c r="L16" i="101"/>
  <c r="K16" i="101"/>
  <c r="J16" i="101"/>
  <c r="G16" i="101"/>
  <c r="D16" i="101"/>
  <c r="M15" i="101"/>
  <c r="L15" i="101"/>
  <c r="K15" i="101"/>
  <c r="J15" i="101"/>
  <c r="G15" i="101"/>
  <c r="D15" i="101"/>
  <c r="M14" i="101"/>
  <c r="L14" i="101"/>
  <c r="K14" i="101"/>
  <c r="J14" i="101"/>
  <c r="G14" i="101"/>
  <c r="D14" i="101"/>
  <c r="M13" i="101"/>
  <c r="L13" i="101"/>
  <c r="K13" i="101"/>
  <c r="J13" i="101"/>
  <c r="G13" i="101"/>
  <c r="D13" i="101"/>
  <c r="M12" i="101"/>
  <c r="L12" i="101"/>
  <c r="K12" i="101"/>
  <c r="J12" i="101"/>
  <c r="G12" i="101"/>
  <c r="D12" i="101"/>
  <c r="M11" i="101"/>
  <c r="L11" i="101"/>
  <c r="K11" i="101"/>
  <c r="J11" i="101"/>
  <c r="G11" i="101"/>
  <c r="D11" i="101"/>
  <c r="M10" i="101"/>
  <c r="L10" i="101"/>
  <c r="K10" i="101"/>
  <c r="J10" i="101"/>
  <c r="G10" i="101"/>
  <c r="D10" i="101"/>
  <c r="M9" i="101"/>
  <c r="L9" i="101"/>
  <c r="K9" i="101"/>
  <c r="J9" i="101"/>
  <c r="G9" i="101"/>
  <c r="D9" i="101"/>
  <c r="J108" i="100"/>
  <c r="I108" i="100"/>
  <c r="H108" i="100"/>
  <c r="G108" i="100"/>
  <c r="F108" i="100"/>
  <c r="E108" i="100"/>
  <c r="D108" i="100"/>
  <c r="C108" i="100"/>
  <c r="B108" i="100"/>
  <c r="J107" i="100"/>
  <c r="I107" i="100"/>
  <c r="H107" i="100"/>
  <c r="G107" i="100"/>
  <c r="D107" i="100"/>
  <c r="J106" i="100"/>
  <c r="I106" i="100"/>
  <c r="H106" i="100"/>
  <c r="G106" i="100"/>
  <c r="D106" i="100"/>
  <c r="J105" i="100"/>
  <c r="I105" i="100"/>
  <c r="H105" i="100"/>
  <c r="G105" i="100"/>
  <c r="D105" i="100"/>
  <c r="J104" i="100"/>
  <c r="I104" i="100"/>
  <c r="H104" i="100"/>
  <c r="G104" i="100"/>
  <c r="D104" i="100"/>
  <c r="J103" i="100"/>
  <c r="I103" i="100"/>
  <c r="H103" i="100"/>
  <c r="G103" i="100"/>
  <c r="D103" i="100"/>
  <c r="J102" i="100"/>
  <c r="I102" i="100"/>
  <c r="H102" i="100"/>
  <c r="G102" i="100"/>
  <c r="D102" i="100"/>
  <c r="J101" i="100"/>
  <c r="I101" i="100"/>
  <c r="H101" i="100"/>
  <c r="G101" i="100"/>
  <c r="D101" i="100"/>
  <c r="J100" i="100"/>
  <c r="I100" i="100"/>
  <c r="H100" i="100"/>
  <c r="G100" i="100"/>
  <c r="D100" i="100"/>
  <c r="J99" i="100"/>
  <c r="I99" i="100"/>
  <c r="H99" i="100"/>
  <c r="G99" i="100"/>
  <c r="D99" i="100"/>
  <c r="J98" i="100"/>
  <c r="I98" i="100"/>
  <c r="H98" i="100"/>
  <c r="G98" i="100"/>
  <c r="D98" i="100"/>
  <c r="J97" i="100"/>
  <c r="I97" i="100"/>
  <c r="H97" i="100"/>
  <c r="G97" i="100"/>
  <c r="D97" i="100"/>
  <c r="J96" i="100"/>
  <c r="I96" i="100"/>
  <c r="H96" i="100"/>
  <c r="G96" i="100"/>
  <c r="D96" i="100"/>
  <c r="J95" i="100"/>
  <c r="I95" i="100"/>
  <c r="H95" i="100"/>
  <c r="G95" i="100"/>
  <c r="D95" i="100"/>
  <c r="J94" i="100"/>
  <c r="I94" i="100"/>
  <c r="H94" i="100"/>
  <c r="G94" i="100"/>
  <c r="D94" i="100"/>
  <c r="J93" i="100"/>
  <c r="I93" i="100"/>
  <c r="H93" i="100"/>
  <c r="G93" i="100"/>
  <c r="D93" i="100"/>
  <c r="J92" i="100"/>
  <c r="I92" i="100"/>
  <c r="H92" i="100"/>
  <c r="G92" i="100"/>
  <c r="D92" i="100"/>
  <c r="J91" i="100"/>
  <c r="I91" i="100"/>
  <c r="H91" i="100"/>
  <c r="G91" i="100"/>
  <c r="D91" i="100"/>
  <c r="J90" i="100"/>
  <c r="I90" i="100"/>
  <c r="H90" i="100"/>
  <c r="G90" i="100"/>
  <c r="D90" i="100"/>
  <c r="D78" i="100"/>
  <c r="C78" i="100"/>
  <c r="B78" i="100"/>
  <c r="J77" i="100"/>
  <c r="I77" i="100"/>
  <c r="H77" i="100"/>
  <c r="G77" i="100"/>
  <c r="F77" i="100"/>
  <c r="E77" i="100"/>
  <c r="D77" i="100"/>
  <c r="C77" i="100"/>
  <c r="B77" i="100"/>
  <c r="J76" i="100"/>
  <c r="I76" i="100"/>
  <c r="H76" i="100"/>
  <c r="D76" i="100"/>
  <c r="J75" i="100"/>
  <c r="I75" i="100"/>
  <c r="H75" i="100"/>
  <c r="D75" i="100"/>
  <c r="J74" i="100"/>
  <c r="I74" i="100"/>
  <c r="H74" i="100"/>
  <c r="D74" i="100"/>
  <c r="J73" i="100"/>
  <c r="I73" i="100"/>
  <c r="H73" i="100"/>
  <c r="D73" i="100"/>
  <c r="J72" i="100"/>
  <c r="I72" i="100"/>
  <c r="H72" i="100"/>
  <c r="D72" i="100"/>
  <c r="J71" i="100"/>
  <c r="I71" i="100"/>
  <c r="H71" i="100"/>
  <c r="D71" i="100"/>
  <c r="J70" i="100"/>
  <c r="I70" i="100"/>
  <c r="H70" i="100"/>
  <c r="D70" i="100"/>
  <c r="J69" i="100"/>
  <c r="I69" i="100"/>
  <c r="H69" i="100"/>
  <c r="D69" i="100"/>
  <c r="J68" i="100"/>
  <c r="I68" i="100"/>
  <c r="H68" i="100"/>
  <c r="D68" i="100"/>
  <c r="J67" i="100"/>
  <c r="I67" i="100"/>
  <c r="H67" i="100"/>
  <c r="D67" i="100"/>
  <c r="G65" i="100"/>
  <c r="G78" i="100" s="1"/>
  <c r="F65" i="100"/>
  <c r="F78" i="100" s="1"/>
  <c r="E65" i="100"/>
  <c r="E78" i="100" s="1"/>
  <c r="D65" i="100"/>
  <c r="C65" i="100"/>
  <c r="B65" i="100"/>
  <c r="J64" i="100"/>
  <c r="I64" i="100"/>
  <c r="H64" i="100"/>
  <c r="G64" i="100"/>
  <c r="D64" i="100"/>
  <c r="J63" i="100"/>
  <c r="I63" i="100"/>
  <c r="H63" i="100"/>
  <c r="G63" i="100"/>
  <c r="D63" i="100"/>
  <c r="J62" i="100"/>
  <c r="I62" i="100"/>
  <c r="H62" i="100"/>
  <c r="G62" i="100"/>
  <c r="D62" i="100"/>
  <c r="J61" i="100"/>
  <c r="I61" i="100"/>
  <c r="H61" i="100"/>
  <c r="G61" i="100"/>
  <c r="D61" i="100"/>
  <c r="J60" i="100"/>
  <c r="I60" i="100"/>
  <c r="H60" i="100"/>
  <c r="G60" i="100"/>
  <c r="D60" i="100"/>
  <c r="I59" i="100"/>
  <c r="I65" i="100" s="1"/>
  <c r="I78" i="100" s="1"/>
  <c r="H59" i="100"/>
  <c r="H65" i="100" s="1"/>
  <c r="H78" i="100" s="1"/>
  <c r="D59" i="100"/>
  <c r="J58" i="100"/>
  <c r="I58" i="100"/>
  <c r="H58" i="100"/>
  <c r="G58" i="100"/>
  <c r="D58" i="100"/>
  <c r="J57" i="100"/>
  <c r="I57" i="100"/>
  <c r="H57" i="100"/>
  <c r="G57" i="100"/>
  <c r="D57" i="100"/>
  <c r="J56" i="100"/>
  <c r="I56" i="100"/>
  <c r="H56" i="100"/>
  <c r="G56" i="100"/>
  <c r="D56" i="100"/>
  <c r="J55" i="100"/>
  <c r="I55" i="100"/>
  <c r="H55" i="100"/>
  <c r="G55" i="100"/>
  <c r="D55" i="100"/>
  <c r="J54" i="100"/>
  <c r="I54" i="100"/>
  <c r="H54" i="100"/>
  <c r="G54" i="100"/>
  <c r="D54" i="100"/>
  <c r="J53" i="100"/>
  <c r="I53" i="100"/>
  <c r="H53" i="100"/>
  <c r="G53" i="100"/>
  <c r="D53" i="100"/>
  <c r="J52" i="100"/>
  <c r="I52" i="100"/>
  <c r="H52" i="100"/>
  <c r="G52" i="100"/>
  <c r="D52" i="100"/>
  <c r="J51" i="100"/>
  <c r="I51" i="100"/>
  <c r="H51" i="100"/>
  <c r="G51" i="100"/>
  <c r="D51" i="100"/>
  <c r="J36" i="100"/>
  <c r="I36" i="100"/>
  <c r="H36" i="100"/>
  <c r="G36" i="100"/>
  <c r="F36" i="100"/>
  <c r="E36" i="100"/>
  <c r="D36" i="100"/>
  <c r="C36" i="100"/>
  <c r="B36" i="100"/>
  <c r="J35" i="100"/>
  <c r="I35" i="100"/>
  <c r="H35" i="100"/>
  <c r="G35" i="100"/>
  <c r="F35" i="100"/>
  <c r="E35" i="100"/>
  <c r="D35" i="100"/>
  <c r="C35" i="100"/>
  <c r="B35" i="100"/>
  <c r="J34" i="100"/>
  <c r="I34" i="100"/>
  <c r="H34" i="100"/>
  <c r="G34" i="100"/>
  <c r="D34" i="100"/>
  <c r="J33" i="100"/>
  <c r="I33" i="100"/>
  <c r="H33" i="100"/>
  <c r="G33" i="100"/>
  <c r="D33" i="100"/>
  <c r="J32" i="100"/>
  <c r="I32" i="100"/>
  <c r="H32" i="100"/>
  <c r="G32" i="100"/>
  <c r="D32" i="100"/>
  <c r="J31" i="100"/>
  <c r="I31" i="100"/>
  <c r="H31" i="100"/>
  <c r="G31" i="100"/>
  <c r="D31" i="100"/>
  <c r="J30" i="100"/>
  <c r="I30" i="100"/>
  <c r="H30" i="100"/>
  <c r="G30" i="100"/>
  <c r="D30" i="100"/>
  <c r="J29" i="100"/>
  <c r="I29" i="100"/>
  <c r="H29" i="100"/>
  <c r="G29" i="100"/>
  <c r="D29" i="100"/>
  <c r="J28" i="100"/>
  <c r="I28" i="100"/>
  <c r="H28" i="100"/>
  <c r="G28" i="100"/>
  <c r="D28" i="100"/>
  <c r="J27" i="100"/>
  <c r="I27" i="100"/>
  <c r="H27" i="100"/>
  <c r="G27" i="100"/>
  <c r="D27" i="100"/>
  <c r="J26" i="100"/>
  <c r="I26" i="100"/>
  <c r="H26" i="100"/>
  <c r="G26" i="100"/>
  <c r="D26" i="100"/>
  <c r="J25" i="100"/>
  <c r="I25" i="100"/>
  <c r="H25" i="100"/>
  <c r="G25" i="100"/>
  <c r="D25" i="100"/>
  <c r="J23" i="100"/>
  <c r="I23" i="100"/>
  <c r="H23" i="100"/>
  <c r="G23" i="100"/>
  <c r="F23" i="100"/>
  <c r="E23" i="100"/>
  <c r="D23" i="100"/>
  <c r="C23" i="100"/>
  <c r="B23" i="100"/>
  <c r="J22" i="100"/>
  <c r="I22" i="100"/>
  <c r="H22" i="100"/>
  <c r="G22" i="100"/>
  <c r="D22" i="100"/>
  <c r="J21" i="100"/>
  <c r="I21" i="100"/>
  <c r="H21" i="100"/>
  <c r="G21" i="100"/>
  <c r="D21" i="100"/>
  <c r="J20" i="100"/>
  <c r="I20" i="100"/>
  <c r="H20" i="100"/>
  <c r="G20" i="100"/>
  <c r="D20" i="100"/>
  <c r="J19" i="100"/>
  <c r="I19" i="100"/>
  <c r="H19" i="100"/>
  <c r="G19" i="100"/>
  <c r="D19" i="100"/>
  <c r="J18" i="100"/>
  <c r="I18" i="100"/>
  <c r="H18" i="100"/>
  <c r="G18" i="100"/>
  <c r="D18" i="100"/>
  <c r="J17" i="100"/>
  <c r="I17" i="100"/>
  <c r="H17" i="100"/>
  <c r="G17" i="100"/>
  <c r="D17" i="100"/>
  <c r="J16" i="100"/>
  <c r="I16" i="100"/>
  <c r="H16" i="100"/>
  <c r="G16" i="100"/>
  <c r="D16" i="100"/>
  <c r="J15" i="100"/>
  <c r="I15" i="100"/>
  <c r="H15" i="100"/>
  <c r="G15" i="100"/>
  <c r="D15" i="100"/>
  <c r="J14" i="100"/>
  <c r="I14" i="100"/>
  <c r="H14" i="100"/>
  <c r="G14" i="100"/>
  <c r="D14" i="100"/>
  <c r="J13" i="100"/>
  <c r="I13" i="100"/>
  <c r="H13" i="100"/>
  <c r="G13" i="100"/>
  <c r="D13" i="100"/>
  <c r="J12" i="100"/>
  <c r="I12" i="100"/>
  <c r="H12" i="100"/>
  <c r="G12" i="100"/>
  <c r="D12" i="100"/>
  <c r="J11" i="100"/>
  <c r="I11" i="100"/>
  <c r="H11" i="100"/>
  <c r="G11" i="100"/>
  <c r="D11" i="100"/>
  <c r="J10" i="100"/>
  <c r="I10" i="100"/>
  <c r="H10" i="100"/>
  <c r="G10" i="100"/>
  <c r="D10" i="100"/>
  <c r="J9" i="100"/>
  <c r="I9" i="100"/>
  <c r="H9" i="100"/>
  <c r="G9" i="100"/>
  <c r="D9" i="100"/>
  <c r="J39" i="87"/>
  <c r="I39" i="87"/>
  <c r="H39" i="87"/>
  <c r="G39" i="87"/>
  <c r="F39" i="87"/>
  <c r="E39" i="87"/>
  <c r="D39" i="87"/>
  <c r="C39" i="87"/>
  <c r="B39" i="87"/>
  <c r="J38" i="87"/>
  <c r="I38" i="87"/>
  <c r="H38" i="87"/>
  <c r="G38" i="87"/>
  <c r="J37" i="87"/>
  <c r="I37" i="87"/>
  <c r="H37" i="87"/>
  <c r="G37" i="87"/>
  <c r="J36" i="87"/>
  <c r="I36" i="87"/>
  <c r="H36" i="87"/>
  <c r="G36" i="87"/>
  <c r="J35" i="87"/>
  <c r="I35" i="87"/>
  <c r="H35" i="87"/>
  <c r="G35" i="87"/>
  <c r="J34" i="87"/>
  <c r="I34" i="87"/>
  <c r="H34" i="87"/>
  <c r="G34" i="87"/>
  <c r="J33" i="87"/>
  <c r="I33" i="87"/>
  <c r="H33" i="87"/>
  <c r="G33" i="87"/>
  <c r="J16" i="87"/>
  <c r="I16" i="87"/>
  <c r="H16" i="87"/>
  <c r="G16" i="87"/>
  <c r="F16" i="87"/>
  <c r="E16" i="87"/>
  <c r="D16" i="87"/>
  <c r="C16" i="87"/>
  <c r="B16" i="87"/>
  <c r="J15" i="87"/>
  <c r="I15" i="87"/>
  <c r="H15" i="87"/>
  <c r="G15" i="87"/>
  <c r="J14" i="87"/>
  <c r="I14" i="87"/>
  <c r="H14" i="87"/>
  <c r="G14" i="87"/>
  <c r="J13" i="87"/>
  <c r="I13" i="87"/>
  <c r="H13" i="87"/>
  <c r="G13" i="87"/>
  <c r="J12" i="87"/>
  <c r="I12" i="87"/>
  <c r="H12" i="87"/>
  <c r="G12" i="87"/>
  <c r="J11" i="87"/>
  <c r="I11" i="87"/>
  <c r="H11" i="87"/>
  <c r="G11" i="87"/>
  <c r="J10" i="87"/>
  <c r="I10" i="87"/>
  <c r="H10" i="87"/>
  <c r="G10" i="87"/>
  <c r="M15" i="86"/>
  <c r="L15" i="86"/>
  <c r="K15" i="86"/>
  <c r="J15" i="86"/>
  <c r="I15" i="86"/>
  <c r="H15" i="86"/>
  <c r="G15" i="86"/>
  <c r="F15" i="86"/>
  <c r="E15" i="86"/>
  <c r="D15" i="86"/>
  <c r="C15" i="86"/>
  <c r="B15" i="86"/>
  <c r="M14" i="86"/>
  <c r="L14" i="86"/>
  <c r="K14" i="86"/>
  <c r="M13" i="86"/>
  <c r="L13" i="86"/>
  <c r="K13" i="86"/>
  <c r="M12" i="86"/>
  <c r="L12" i="86"/>
  <c r="K12" i="86"/>
  <c r="M11" i="86"/>
  <c r="L11" i="86"/>
  <c r="K11" i="86"/>
  <c r="M10" i="86"/>
  <c r="L10" i="86"/>
  <c r="K10" i="86"/>
  <c r="M9" i="86"/>
  <c r="L9" i="86"/>
  <c r="K9" i="86"/>
  <c r="J70" i="85"/>
  <c r="I70" i="85"/>
  <c r="H70" i="85"/>
  <c r="G70" i="85"/>
  <c r="F70" i="85"/>
  <c r="E70" i="85"/>
  <c r="D70" i="85"/>
  <c r="C70" i="85"/>
  <c r="B70" i="85"/>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J61" i="85"/>
  <c r="I61" i="85"/>
  <c r="H61" i="85"/>
  <c r="G61" i="85"/>
  <c r="J60" i="85"/>
  <c r="I60" i="85"/>
  <c r="H60" i="85"/>
  <c r="G60" i="85"/>
  <c r="J38" i="85"/>
  <c r="I38" i="85"/>
  <c r="H38" i="85"/>
  <c r="G38" i="85"/>
  <c r="F38" i="85"/>
  <c r="E38" i="85"/>
  <c r="D38" i="85"/>
  <c r="C38" i="85"/>
  <c r="B38" i="85"/>
  <c r="J37" i="85"/>
  <c r="I37" i="85"/>
  <c r="H37" i="85"/>
  <c r="G37" i="85"/>
  <c r="J36" i="85"/>
  <c r="I36" i="85"/>
  <c r="H36" i="85"/>
  <c r="G36" i="85"/>
  <c r="J35" i="85"/>
  <c r="I35" i="85"/>
  <c r="H35" i="85"/>
  <c r="G35" i="85"/>
  <c r="J34" i="85"/>
  <c r="I34" i="85"/>
  <c r="H34" i="85"/>
  <c r="G34" i="85"/>
  <c r="J33" i="85"/>
  <c r="I33" i="85"/>
  <c r="H33" i="85"/>
  <c r="G33" i="85"/>
  <c r="J32" i="85"/>
  <c r="I32" i="85"/>
  <c r="H32" i="85"/>
  <c r="G32" i="85"/>
  <c r="J15" i="85"/>
  <c r="I15" i="85"/>
  <c r="H15" i="85"/>
  <c r="G15" i="85"/>
  <c r="F15" i="85"/>
  <c r="E15" i="85"/>
  <c r="D15" i="85"/>
  <c r="C15" i="85"/>
  <c r="B15" i="85"/>
  <c r="J14" i="85"/>
  <c r="I14" i="85"/>
  <c r="H14" i="85"/>
  <c r="J13" i="85"/>
  <c r="I13" i="85"/>
  <c r="H13" i="85"/>
  <c r="J12" i="85"/>
  <c r="I12" i="85"/>
  <c r="H12" i="85"/>
  <c r="J11" i="85"/>
  <c r="I11" i="85"/>
  <c r="H11" i="85"/>
  <c r="J10" i="85"/>
  <c r="I10" i="85"/>
  <c r="H10" i="85"/>
  <c r="J9" i="85"/>
  <c r="I9" i="85"/>
  <c r="H9" i="85"/>
  <c r="J128" i="99"/>
  <c r="I128" i="99"/>
  <c r="H128" i="99"/>
  <c r="G128" i="99"/>
  <c r="F128" i="99"/>
  <c r="E128" i="99"/>
  <c r="D128" i="99"/>
  <c r="C128" i="99"/>
  <c r="B128" i="99"/>
  <c r="J127" i="99"/>
  <c r="I127" i="99"/>
  <c r="H127" i="99"/>
  <c r="G127" i="99"/>
  <c r="F127" i="99"/>
  <c r="E127" i="99"/>
  <c r="D127" i="99"/>
  <c r="C127" i="99"/>
  <c r="B127" i="99"/>
  <c r="J126" i="99"/>
  <c r="I126" i="99"/>
  <c r="H126" i="99"/>
  <c r="G126" i="99"/>
  <c r="D126" i="99"/>
  <c r="J125" i="99"/>
  <c r="I125" i="99"/>
  <c r="H125" i="99"/>
  <c r="G125" i="99"/>
  <c r="D125" i="99"/>
  <c r="J124" i="99"/>
  <c r="I124" i="99"/>
  <c r="H124" i="99"/>
  <c r="G124" i="99"/>
  <c r="D124" i="99"/>
  <c r="J123" i="99"/>
  <c r="I123" i="99"/>
  <c r="H123" i="99"/>
  <c r="G123" i="99"/>
  <c r="D123" i="99"/>
  <c r="J122" i="99"/>
  <c r="I122" i="99"/>
  <c r="H122" i="99"/>
  <c r="G122" i="99"/>
  <c r="D122" i="99"/>
  <c r="J121" i="99"/>
  <c r="I121" i="99"/>
  <c r="H121" i="99"/>
  <c r="G121" i="99"/>
  <c r="D121" i="99"/>
  <c r="J120" i="99"/>
  <c r="I120" i="99"/>
  <c r="H120" i="99"/>
  <c r="G120" i="99"/>
  <c r="D120" i="99"/>
  <c r="J119" i="99"/>
  <c r="I119" i="99"/>
  <c r="H119" i="99"/>
  <c r="G119" i="99"/>
  <c r="D119" i="99"/>
  <c r="J118" i="99"/>
  <c r="I118" i="99"/>
  <c r="H118" i="99"/>
  <c r="G118" i="99"/>
  <c r="D118" i="99"/>
  <c r="J117" i="99"/>
  <c r="I117" i="99"/>
  <c r="H117" i="99"/>
  <c r="G117" i="99"/>
  <c r="D117" i="99"/>
  <c r="J116" i="99"/>
  <c r="I116" i="99"/>
  <c r="H116" i="99"/>
  <c r="G116" i="99"/>
  <c r="D116" i="99"/>
  <c r="J115" i="99"/>
  <c r="I115" i="99"/>
  <c r="H115" i="99"/>
  <c r="G115" i="99"/>
  <c r="D115" i="99"/>
  <c r="J100" i="99"/>
  <c r="I100" i="99"/>
  <c r="H100" i="99"/>
  <c r="G100" i="99"/>
  <c r="F100" i="99"/>
  <c r="E100" i="99"/>
  <c r="D100" i="99"/>
  <c r="C100" i="99"/>
  <c r="B100" i="99"/>
  <c r="J99" i="99"/>
  <c r="I99" i="99"/>
  <c r="H99" i="99"/>
  <c r="D99" i="99"/>
  <c r="J98" i="99"/>
  <c r="I98" i="99"/>
  <c r="H98" i="99"/>
  <c r="D98" i="99"/>
  <c r="J97" i="99"/>
  <c r="I97" i="99"/>
  <c r="H97" i="99"/>
  <c r="D97" i="99"/>
  <c r="J96" i="99"/>
  <c r="I96" i="99"/>
  <c r="H96" i="99"/>
  <c r="D96" i="99"/>
  <c r="J95" i="99"/>
  <c r="I95" i="99"/>
  <c r="H95" i="99"/>
  <c r="D95" i="99"/>
  <c r="J94" i="99"/>
  <c r="I94" i="99"/>
  <c r="H94" i="99"/>
  <c r="D94" i="99"/>
  <c r="J93" i="99"/>
  <c r="I93" i="99"/>
  <c r="H93" i="99"/>
  <c r="D93" i="99"/>
  <c r="J92" i="99"/>
  <c r="I92" i="99"/>
  <c r="H92" i="99"/>
  <c r="D92" i="99"/>
  <c r="J91" i="99"/>
  <c r="I91" i="99"/>
  <c r="H91" i="99"/>
  <c r="D91" i="99"/>
  <c r="J90" i="99"/>
  <c r="I90" i="99"/>
  <c r="H90" i="99"/>
  <c r="D90" i="99"/>
  <c r="J89" i="99"/>
  <c r="I89" i="99"/>
  <c r="H89" i="99"/>
  <c r="D89" i="99"/>
  <c r="J88" i="99"/>
  <c r="I88" i="99"/>
  <c r="H88" i="99"/>
  <c r="D88" i="99"/>
  <c r="J87" i="99"/>
  <c r="I87" i="99"/>
  <c r="H87" i="99"/>
  <c r="D87" i="99"/>
  <c r="J86" i="99"/>
  <c r="I86" i="99"/>
  <c r="H86" i="99"/>
  <c r="D86" i="99"/>
  <c r="J85" i="99"/>
  <c r="I85" i="99"/>
  <c r="H85" i="99"/>
  <c r="D85" i="99"/>
  <c r="J84" i="99"/>
  <c r="I84" i="99"/>
  <c r="H84" i="99"/>
  <c r="D84" i="99"/>
  <c r="J83" i="99"/>
  <c r="I83" i="99"/>
  <c r="H83" i="99"/>
  <c r="D83" i="99"/>
  <c r="J82" i="99"/>
  <c r="I82" i="99"/>
  <c r="H82" i="99"/>
  <c r="D82" i="99"/>
  <c r="J81" i="99"/>
  <c r="I81" i="99"/>
  <c r="H81" i="99"/>
  <c r="D81" i="99"/>
  <c r="J62" i="99"/>
  <c r="I62" i="99"/>
  <c r="H62" i="99"/>
  <c r="G62" i="99"/>
  <c r="F62" i="99"/>
  <c r="E62" i="99"/>
  <c r="D62" i="99"/>
  <c r="C62" i="99"/>
  <c r="B62" i="99"/>
  <c r="J61" i="99"/>
  <c r="I61" i="99"/>
  <c r="H61" i="99"/>
  <c r="G61" i="99"/>
  <c r="D61" i="99"/>
  <c r="C61" i="99"/>
  <c r="B61" i="99"/>
  <c r="J60" i="99"/>
  <c r="I60" i="99"/>
  <c r="H60" i="99"/>
  <c r="G60" i="99"/>
  <c r="D60" i="99"/>
  <c r="J59" i="99"/>
  <c r="I59" i="99"/>
  <c r="H59" i="99"/>
  <c r="G59" i="99"/>
  <c r="D59" i="99"/>
  <c r="J58" i="99"/>
  <c r="I58" i="99"/>
  <c r="H58" i="99"/>
  <c r="G58" i="99"/>
  <c r="D58" i="99"/>
  <c r="J57" i="99"/>
  <c r="I57" i="99"/>
  <c r="H57" i="99"/>
  <c r="G57" i="99"/>
  <c r="D57" i="99"/>
  <c r="J56" i="99"/>
  <c r="I56" i="99"/>
  <c r="H56" i="99"/>
  <c r="G56" i="99"/>
  <c r="D56" i="99"/>
  <c r="J55" i="99"/>
  <c r="I55" i="99"/>
  <c r="H55" i="99"/>
  <c r="G55" i="99"/>
  <c r="D55" i="99"/>
  <c r="J54" i="99"/>
  <c r="I54" i="99"/>
  <c r="H54" i="99"/>
  <c r="G54" i="99"/>
  <c r="D54" i="99"/>
  <c r="J53" i="99"/>
  <c r="I53" i="99"/>
  <c r="H53" i="99"/>
  <c r="G53" i="99"/>
  <c r="D53" i="99"/>
  <c r="J52" i="99"/>
  <c r="I52" i="99"/>
  <c r="H52" i="99"/>
  <c r="G52" i="99"/>
  <c r="D52" i="99"/>
  <c r="J51" i="99"/>
  <c r="I51" i="99"/>
  <c r="H51" i="99"/>
  <c r="G51" i="99"/>
  <c r="D51" i="99"/>
  <c r="J50" i="99"/>
  <c r="I50" i="99"/>
  <c r="H50" i="99"/>
  <c r="G50" i="99"/>
  <c r="D50" i="99"/>
  <c r="J49" i="99"/>
  <c r="I49" i="99"/>
  <c r="H49" i="99"/>
  <c r="G49" i="99"/>
  <c r="D49" i="99"/>
  <c r="J28" i="99"/>
  <c r="I28" i="99"/>
  <c r="H28" i="99"/>
  <c r="G28" i="99"/>
  <c r="F28" i="99"/>
  <c r="E28" i="99"/>
  <c r="D28" i="99"/>
  <c r="C28" i="99"/>
  <c r="B28" i="99"/>
  <c r="J27" i="99"/>
  <c r="I27" i="99"/>
  <c r="H27" i="99"/>
  <c r="D27" i="99"/>
  <c r="J26" i="99"/>
  <c r="I26" i="99"/>
  <c r="H26" i="99"/>
  <c r="D26" i="99"/>
  <c r="J25" i="99"/>
  <c r="I25" i="99"/>
  <c r="H25" i="99"/>
  <c r="D25" i="99"/>
  <c r="J24" i="99"/>
  <c r="I24" i="99"/>
  <c r="H24" i="99"/>
  <c r="D24" i="99"/>
  <c r="J23" i="99"/>
  <c r="I23" i="99"/>
  <c r="H23" i="99"/>
  <c r="D23" i="99"/>
  <c r="J22" i="99"/>
  <c r="I22" i="99"/>
  <c r="H22" i="99"/>
  <c r="D22" i="99"/>
  <c r="J21" i="99"/>
  <c r="I21" i="99"/>
  <c r="H21" i="99"/>
  <c r="D21" i="99"/>
  <c r="J20" i="99"/>
  <c r="I20" i="99"/>
  <c r="H20" i="99"/>
  <c r="D20" i="99"/>
  <c r="J19" i="99"/>
  <c r="I19" i="99"/>
  <c r="H19" i="99"/>
  <c r="D19" i="99"/>
  <c r="J18" i="99"/>
  <c r="I18" i="99"/>
  <c r="H18" i="99"/>
  <c r="D18" i="99"/>
  <c r="J17" i="99"/>
  <c r="I17" i="99"/>
  <c r="H17" i="99"/>
  <c r="D17" i="99"/>
  <c r="J16" i="99"/>
  <c r="I16" i="99"/>
  <c r="H16" i="99"/>
  <c r="D16" i="99"/>
  <c r="J15" i="99"/>
  <c r="I15" i="99"/>
  <c r="H15" i="99"/>
  <c r="D15" i="99"/>
  <c r="J14" i="99"/>
  <c r="I14" i="99"/>
  <c r="H14" i="99"/>
  <c r="D14" i="99"/>
  <c r="J13" i="99"/>
  <c r="I13" i="99"/>
  <c r="H13" i="99"/>
  <c r="D13" i="99"/>
  <c r="J12" i="99"/>
  <c r="I12" i="99"/>
  <c r="H12" i="99"/>
  <c r="D12" i="99"/>
  <c r="J11" i="99"/>
  <c r="I11" i="99"/>
  <c r="H11" i="99"/>
  <c r="D11" i="99"/>
  <c r="J10" i="99"/>
  <c r="I10" i="99"/>
  <c r="H10" i="99"/>
  <c r="D10" i="99"/>
  <c r="J9" i="99"/>
  <c r="I9" i="99"/>
  <c r="H9" i="99"/>
  <c r="D9" i="99"/>
  <c r="M60" i="98"/>
  <c r="L60" i="98"/>
  <c r="K60" i="98"/>
  <c r="J60" i="98"/>
  <c r="I60" i="98"/>
  <c r="H60" i="98"/>
  <c r="G60" i="98"/>
  <c r="F60" i="98"/>
  <c r="E60" i="98"/>
  <c r="D60" i="98"/>
  <c r="C60" i="98"/>
  <c r="B60" i="98"/>
  <c r="M59" i="98"/>
  <c r="L59" i="98"/>
  <c r="K59" i="98"/>
  <c r="J59" i="98"/>
  <c r="I59" i="98"/>
  <c r="H59" i="98"/>
  <c r="G59" i="98"/>
  <c r="F59" i="98"/>
  <c r="E59" i="98"/>
  <c r="D59" i="98"/>
  <c r="C59" i="98"/>
  <c r="B59" i="98"/>
  <c r="M58" i="98"/>
  <c r="L58" i="98"/>
  <c r="K58" i="98"/>
  <c r="J58" i="98"/>
  <c r="G58" i="98"/>
  <c r="D58" i="98"/>
  <c r="M57" i="98"/>
  <c r="L57" i="98"/>
  <c r="K57" i="98"/>
  <c r="J57" i="98"/>
  <c r="G57" i="98"/>
  <c r="D57" i="98"/>
  <c r="M56" i="98"/>
  <c r="L56" i="98"/>
  <c r="K56" i="98"/>
  <c r="J56" i="98"/>
  <c r="G56" i="98"/>
  <c r="D56" i="98"/>
  <c r="M55" i="98"/>
  <c r="L55" i="98"/>
  <c r="K55" i="98"/>
  <c r="J55" i="98"/>
  <c r="G55" i="98"/>
  <c r="D55" i="98"/>
  <c r="M54" i="98"/>
  <c r="L54" i="98"/>
  <c r="K54" i="98"/>
  <c r="J54" i="98"/>
  <c r="G54" i="98"/>
  <c r="D54" i="98"/>
  <c r="M53" i="98"/>
  <c r="L53" i="98"/>
  <c r="K53" i="98"/>
  <c r="J53" i="98"/>
  <c r="G53" i="98"/>
  <c r="D53" i="98"/>
  <c r="M52" i="98"/>
  <c r="L52" i="98"/>
  <c r="K52" i="98"/>
  <c r="J52" i="98"/>
  <c r="G52" i="98"/>
  <c r="D52" i="98"/>
  <c r="M51" i="98"/>
  <c r="L51" i="98"/>
  <c r="K51" i="98"/>
  <c r="J51" i="98"/>
  <c r="G51" i="98"/>
  <c r="D51" i="98"/>
  <c r="M50" i="98"/>
  <c r="L50" i="98"/>
  <c r="K50" i="98"/>
  <c r="J50" i="98"/>
  <c r="G50" i="98"/>
  <c r="D50" i="98"/>
  <c r="M49" i="98"/>
  <c r="L49" i="98"/>
  <c r="K49" i="98"/>
  <c r="J49" i="98"/>
  <c r="G49" i="98"/>
  <c r="D49" i="98"/>
  <c r="M48" i="98"/>
  <c r="L48" i="98"/>
  <c r="K48" i="98"/>
  <c r="J48" i="98"/>
  <c r="G48" i="98"/>
  <c r="D48" i="98"/>
  <c r="M47" i="98"/>
  <c r="L47" i="98"/>
  <c r="K47" i="98"/>
  <c r="J47" i="98"/>
  <c r="G47" i="98"/>
  <c r="D47" i="98"/>
  <c r="M28" i="98"/>
  <c r="L28" i="98"/>
  <c r="K28" i="98"/>
  <c r="J28" i="98"/>
  <c r="I28" i="98"/>
  <c r="H28" i="98"/>
  <c r="G28" i="98"/>
  <c r="F28" i="98"/>
  <c r="E28" i="98"/>
  <c r="D28" i="98"/>
  <c r="C28" i="98"/>
  <c r="B28" i="98"/>
  <c r="M27" i="98"/>
  <c r="L27" i="98"/>
  <c r="K27" i="98"/>
  <c r="J27" i="98"/>
  <c r="G27" i="98"/>
  <c r="D27" i="98"/>
  <c r="M26" i="98"/>
  <c r="L26" i="98"/>
  <c r="K26" i="98"/>
  <c r="J26" i="98"/>
  <c r="G26" i="98"/>
  <c r="D26" i="98"/>
  <c r="M25" i="98"/>
  <c r="L25" i="98"/>
  <c r="K25" i="98"/>
  <c r="J25" i="98"/>
  <c r="G25" i="98"/>
  <c r="D25" i="98"/>
  <c r="M24" i="98"/>
  <c r="L24" i="98"/>
  <c r="K24" i="98"/>
  <c r="J24" i="98"/>
  <c r="G24" i="98"/>
  <c r="D24" i="98"/>
  <c r="M23" i="98"/>
  <c r="L23" i="98"/>
  <c r="K23" i="98"/>
  <c r="J23" i="98"/>
  <c r="G23" i="98"/>
  <c r="D23" i="98"/>
  <c r="M22" i="98"/>
  <c r="L22" i="98"/>
  <c r="K22" i="98"/>
  <c r="J22" i="98"/>
  <c r="G22" i="98"/>
  <c r="D22" i="98"/>
  <c r="M21" i="98"/>
  <c r="L21" i="98"/>
  <c r="K21" i="98"/>
  <c r="J21" i="98"/>
  <c r="G21" i="98"/>
  <c r="D21" i="98"/>
  <c r="M20" i="98"/>
  <c r="L20" i="98"/>
  <c r="K20" i="98"/>
  <c r="J20" i="98"/>
  <c r="G20" i="98"/>
  <c r="D20" i="98"/>
  <c r="M19" i="98"/>
  <c r="L19" i="98"/>
  <c r="K19" i="98"/>
  <c r="J19" i="98"/>
  <c r="G19" i="98"/>
  <c r="D19" i="98"/>
  <c r="M18" i="98"/>
  <c r="L18" i="98"/>
  <c r="K18" i="98"/>
  <c r="J18" i="98"/>
  <c r="G18" i="98"/>
  <c r="D18" i="98"/>
  <c r="M17" i="98"/>
  <c r="L17" i="98"/>
  <c r="K17" i="98"/>
  <c r="J17" i="98"/>
  <c r="G17" i="98"/>
  <c r="D17" i="98"/>
  <c r="M16" i="98"/>
  <c r="L16" i="98"/>
  <c r="K16" i="98"/>
  <c r="J16" i="98"/>
  <c r="G16" i="98"/>
  <c r="D16" i="98"/>
  <c r="M15" i="98"/>
  <c r="L15" i="98"/>
  <c r="K15" i="98"/>
  <c r="J15" i="98"/>
  <c r="G15" i="98"/>
  <c r="D15" i="98"/>
  <c r="M14" i="98"/>
  <c r="L14" i="98"/>
  <c r="K14" i="98"/>
  <c r="J14" i="98"/>
  <c r="G14" i="98"/>
  <c r="D14" i="98"/>
  <c r="M13" i="98"/>
  <c r="L13" i="98"/>
  <c r="K13" i="98"/>
  <c r="J13" i="98"/>
  <c r="G13" i="98"/>
  <c r="D13" i="98"/>
  <c r="M12" i="98"/>
  <c r="L12" i="98"/>
  <c r="K12" i="98"/>
  <c r="J12" i="98"/>
  <c r="G12" i="98"/>
  <c r="D12" i="98"/>
  <c r="M11" i="98"/>
  <c r="L11" i="98"/>
  <c r="K11" i="98"/>
  <c r="J11" i="98"/>
  <c r="G11" i="98"/>
  <c r="D11" i="98"/>
  <c r="M10" i="98"/>
  <c r="L10" i="98"/>
  <c r="K10" i="98"/>
  <c r="J10" i="98"/>
  <c r="G10" i="98"/>
  <c r="D10" i="98"/>
  <c r="M9" i="98"/>
  <c r="L9" i="98"/>
  <c r="K9" i="98"/>
  <c r="J9" i="98"/>
  <c r="G9" i="98"/>
  <c r="D9" i="98"/>
  <c r="J188" i="97"/>
  <c r="I188" i="97"/>
  <c r="H188" i="97"/>
  <c r="G188" i="97"/>
  <c r="F188" i="97"/>
  <c r="E188" i="97"/>
  <c r="D188" i="97"/>
  <c r="C188" i="97"/>
  <c r="B188" i="97"/>
  <c r="J187" i="97"/>
  <c r="I187" i="97"/>
  <c r="H187" i="97"/>
  <c r="G187" i="97"/>
  <c r="F187" i="97"/>
  <c r="E187" i="97"/>
  <c r="D187" i="97"/>
  <c r="C187" i="97"/>
  <c r="B187" i="97"/>
  <c r="J186" i="97"/>
  <c r="I186" i="97"/>
  <c r="H186" i="97"/>
  <c r="G186" i="97"/>
  <c r="D186" i="97"/>
  <c r="J185" i="97"/>
  <c r="I185" i="97"/>
  <c r="H185" i="97"/>
  <c r="G185" i="97"/>
  <c r="D185" i="97"/>
  <c r="J184" i="97"/>
  <c r="I184" i="97"/>
  <c r="H184" i="97"/>
  <c r="G184" i="97"/>
  <c r="D184" i="97"/>
  <c r="J183" i="97"/>
  <c r="I183" i="97"/>
  <c r="H183" i="97"/>
  <c r="G183" i="97"/>
  <c r="D183" i="97"/>
  <c r="J182" i="97"/>
  <c r="I182" i="97"/>
  <c r="H182" i="97"/>
  <c r="G182" i="97"/>
  <c r="D182" i="97"/>
  <c r="J169" i="97"/>
  <c r="I169" i="97"/>
  <c r="H169" i="97"/>
  <c r="G169" i="97"/>
  <c r="D169" i="97"/>
  <c r="J168" i="97"/>
  <c r="I168" i="97"/>
  <c r="H168" i="97"/>
  <c r="G168" i="97"/>
  <c r="D168" i="97"/>
  <c r="J167" i="97"/>
  <c r="I167" i="97"/>
  <c r="H167" i="97"/>
  <c r="G167" i="97"/>
  <c r="D167" i="97"/>
  <c r="J166" i="97"/>
  <c r="I166" i="97"/>
  <c r="H166" i="97"/>
  <c r="G166" i="97"/>
  <c r="D166" i="97"/>
  <c r="J165" i="97"/>
  <c r="I165" i="97"/>
  <c r="H165" i="97"/>
  <c r="G165" i="97"/>
  <c r="D165" i="97"/>
  <c r="J164" i="97"/>
  <c r="I164" i="97"/>
  <c r="H164" i="97"/>
  <c r="G164" i="97"/>
  <c r="D164" i="97"/>
  <c r="J163" i="97"/>
  <c r="I163" i="97"/>
  <c r="H163" i="97"/>
  <c r="G163" i="97"/>
  <c r="D163" i="97"/>
  <c r="J162" i="97"/>
  <c r="I162" i="97"/>
  <c r="H162" i="97"/>
  <c r="G162" i="97"/>
  <c r="D162" i="97"/>
  <c r="J161" i="97"/>
  <c r="I161" i="97"/>
  <c r="H161" i="97"/>
  <c r="G161" i="97"/>
  <c r="D161" i="97"/>
  <c r="J160" i="97"/>
  <c r="I160" i="97"/>
  <c r="H160" i="97"/>
  <c r="G160" i="97"/>
  <c r="D160" i="97"/>
  <c r="J159" i="97"/>
  <c r="I159" i="97"/>
  <c r="H159" i="97"/>
  <c r="G159" i="97"/>
  <c r="D159" i="97"/>
  <c r="J158" i="97"/>
  <c r="I158" i="97"/>
  <c r="H158" i="97"/>
  <c r="G158" i="97"/>
  <c r="D158" i="97"/>
  <c r="J157" i="97"/>
  <c r="I157" i="97"/>
  <c r="H157" i="97"/>
  <c r="G157" i="97"/>
  <c r="D157" i="97"/>
  <c r="J156" i="97"/>
  <c r="I156" i="97"/>
  <c r="H156" i="97"/>
  <c r="G156" i="97"/>
  <c r="D156" i="97"/>
  <c r="J155" i="97"/>
  <c r="I155" i="97"/>
  <c r="H155" i="97"/>
  <c r="G155" i="97"/>
  <c r="D155" i="97"/>
  <c r="J154" i="97"/>
  <c r="I154" i="97"/>
  <c r="H154" i="97"/>
  <c r="G154" i="97"/>
  <c r="D154" i="97"/>
  <c r="J153" i="97"/>
  <c r="I153" i="97"/>
  <c r="H153" i="97"/>
  <c r="G153" i="97"/>
  <c r="D153" i="97"/>
  <c r="J152" i="97"/>
  <c r="I152" i="97"/>
  <c r="H152" i="97"/>
  <c r="G152" i="97"/>
  <c r="D152" i="97"/>
  <c r="J151" i="97"/>
  <c r="I151" i="97"/>
  <c r="H151" i="97"/>
  <c r="G151" i="97"/>
  <c r="D151" i="97"/>
  <c r="J150" i="97"/>
  <c r="I150" i="97"/>
  <c r="H150" i="97"/>
  <c r="G150" i="97"/>
  <c r="D150" i="97"/>
  <c r="J123" i="97"/>
  <c r="I123" i="97"/>
  <c r="H123" i="97"/>
  <c r="G123" i="97"/>
  <c r="F123" i="97"/>
  <c r="E123" i="97"/>
  <c r="D123" i="97"/>
  <c r="C123" i="97"/>
  <c r="B123" i="97"/>
  <c r="J122" i="97"/>
  <c r="I122" i="97"/>
  <c r="H122" i="97"/>
  <c r="G122" i="97"/>
  <c r="F122" i="97"/>
  <c r="E122" i="97"/>
  <c r="D122" i="97"/>
  <c r="C122" i="97"/>
  <c r="B122" i="97"/>
  <c r="J121" i="97"/>
  <c r="I121" i="97"/>
  <c r="H121" i="97"/>
  <c r="D121" i="97"/>
  <c r="J120" i="97"/>
  <c r="I120" i="97"/>
  <c r="H120" i="97"/>
  <c r="D120" i="97"/>
  <c r="J119" i="97"/>
  <c r="I119" i="97"/>
  <c r="H119" i="97"/>
  <c r="D119" i="97"/>
  <c r="J118" i="97"/>
  <c r="I118" i="97"/>
  <c r="H118" i="97"/>
  <c r="D118" i="97"/>
  <c r="J117" i="97"/>
  <c r="I117" i="97"/>
  <c r="H117" i="97"/>
  <c r="D117" i="97"/>
  <c r="J116" i="97"/>
  <c r="I116" i="97"/>
  <c r="H116" i="97"/>
  <c r="D116" i="97"/>
  <c r="J115" i="97"/>
  <c r="I115" i="97"/>
  <c r="H115" i="97"/>
  <c r="D115" i="97"/>
  <c r="J114" i="97"/>
  <c r="I114" i="97"/>
  <c r="H114" i="97"/>
  <c r="D114" i="97"/>
  <c r="J113" i="97"/>
  <c r="I113" i="97"/>
  <c r="H113" i="97"/>
  <c r="D113" i="97"/>
  <c r="J112" i="97"/>
  <c r="I112" i="97"/>
  <c r="H112" i="97"/>
  <c r="D112" i="97"/>
  <c r="J111" i="97"/>
  <c r="I111" i="97"/>
  <c r="H111" i="97"/>
  <c r="D111" i="97"/>
  <c r="J110" i="97"/>
  <c r="I110" i="97"/>
  <c r="H110" i="97"/>
  <c r="D110" i="97"/>
  <c r="J99" i="97"/>
  <c r="I99" i="97"/>
  <c r="H99" i="97"/>
  <c r="G99" i="97"/>
  <c r="F99" i="97"/>
  <c r="E99" i="97"/>
  <c r="D99" i="97"/>
  <c r="C99" i="97"/>
  <c r="B99" i="97"/>
  <c r="J98" i="97"/>
  <c r="I98" i="97"/>
  <c r="H98" i="97"/>
  <c r="G98" i="97"/>
  <c r="D98" i="97"/>
  <c r="J97" i="97"/>
  <c r="I97" i="97"/>
  <c r="H97" i="97"/>
  <c r="G97" i="97"/>
  <c r="D97" i="97"/>
  <c r="J96" i="97"/>
  <c r="I96" i="97"/>
  <c r="H96" i="97"/>
  <c r="G96" i="97"/>
  <c r="D96" i="97"/>
  <c r="J95" i="97"/>
  <c r="I95" i="97"/>
  <c r="H95" i="97"/>
  <c r="G95" i="97"/>
  <c r="D95" i="97"/>
  <c r="J94" i="97"/>
  <c r="I94" i="97"/>
  <c r="H94" i="97"/>
  <c r="G94" i="97"/>
  <c r="D94" i="97"/>
  <c r="J93" i="97"/>
  <c r="I93" i="97"/>
  <c r="H93" i="97"/>
  <c r="G93" i="97"/>
  <c r="D93" i="97"/>
  <c r="J92" i="97"/>
  <c r="I92" i="97"/>
  <c r="H92" i="97"/>
  <c r="G92" i="97"/>
  <c r="D92" i="97"/>
  <c r="J91" i="97"/>
  <c r="I91" i="97"/>
  <c r="H91" i="97"/>
  <c r="G91" i="97"/>
  <c r="D91" i="97"/>
  <c r="J90" i="97"/>
  <c r="I90" i="97"/>
  <c r="H90" i="97"/>
  <c r="G90" i="97"/>
  <c r="D90" i="97"/>
  <c r="J89" i="97"/>
  <c r="I89" i="97"/>
  <c r="H89" i="97"/>
  <c r="G89" i="97"/>
  <c r="D89" i="97"/>
  <c r="J88" i="97"/>
  <c r="I88" i="97"/>
  <c r="H88" i="97"/>
  <c r="G88" i="97"/>
  <c r="D88" i="97"/>
  <c r="J87" i="97"/>
  <c r="I87" i="97"/>
  <c r="H87" i="97"/>
  <c r="G87" i="97"/>
  <c r="D87" i="97"/>
  <c r="J86" i="97"/>
  <c r="I86" i="97"/>
  <c r="H86" i="97"/>
  <c r="G86" i="97"/>
  <c r="D86" i="97"/>
  <c r="J85" i="97"/>
  <c r="I85" i="97"/>
  <c r="H85" i="97"/>
  <c r="G85" i="97"/>
  <c r="D85" i="97"/>
  <c r="J84" i="97"/>
  <c r="I84" i="97"/>
  <c r="H84" i="97"/>
  <c r="G84" i="97"/>
  <c r="D84" i="97"/>
  <c r="J83" i="97"/>
  <c r="I83" i="97"/>
  <c r="H83" i="97"/>
  <c r="G83" i="97"/>
  <c r="D83" i="97"/>
  <c r="J82" i="97"/>
  <c r="I82" i="97"/>
  <c r="H82" i="97"/>
  <c r="G82" i="97"/>
  <c r="D82" i="97"/>
  <c r="J81" i="97"/>
  <c r="I81" i="97"/>
  <c r="H81" i="97"/>
  <c r="G81" i="97"/>
  <c r="D81" i="97"/>
  <c r="J80" i="97"/>
  <c r="I80" i="97"/>
  <c r="H80" i="97"/>
  <c r="G80" i="97"/>
  <c r="D80" i="97"/>
  <c r="J79" i="97"/>
  <c r="I79" i="97"/>
  <c r="H79" i="97"/>
  <c r="G79" i="97"/>
  <c r="D79" i="97"/>
  <c r="J56" i="97"/>
  <c r="I56" i="97"/>
  <c r="H56" i="97"/>
  <c r="G56" i="97"/>
  <c r="F56" i="97"/>
  <c r="E56" i="97"/>
  <c r="D56" i="97"/>
  <c r="C56" i="97"/>
  <c r="B56" i="97"/>
  <c r="J55" i="97"/>
  <c r="I55" i="97"/>
  <c r="H55" i="97"/>
  <c r="G55" i="97"/>
  <c r="F55" i="97"/>
  <c r="E55" i="97"/>
  <c r="D55" i="97"/>
  <c r="C55" i="97"/>
  <c r="B55" i="97"/>
  <c r="J54" i="97"/>
  <c r="I54" i="97"/>
  <c r="H54" i="97"/>
  <c r="D54" i="97"/>
  <c r="J53" i="97"/>
  <c r="I53" i="97"/>
  <c r="H53" i="97"/>
  <c r="D53" i="97"/>
  <c r="J52" i="97"/>
  <c r="I52" i="97"/>
  <c r="H52" i="97"/>
  <c r="D52" i="97"/>
  <c r="J51" i="97"/>
  <c r="I51" i="97"/>
  <c r="H51" i="97"/>
  <c r="D51" i="97"/>
  <c r="J50" i="97"/>
  <c r="I50" i="97"/>
  <c r="H50" i="97"/>
  <c r="D50" i="97"/>
  <c r="J49" i="97"/>
  <c r="I49" i="97"/>
  <c r="H49" i="97"/>
  <c r="D49" i="97"/>
  <c r="J48" i="97"/>
  <c r="I48" i="97"/>
  <c r="H48" i="97"/>
  <c r="D48" i="97"/>
  <c r="J47" i="97"/>
  <c r="I47" i="97"/>
  <c r="H47" i="97"/>
  <c r="D47" i="97"/>
  <c r="J46" i="97"/>
  <c r="I46" i="97"/>
  <c r="H46" i="97"/>
  <c r="D46" i="97"/>
  <c r="J45" i="97"/>
  <c r="I45" i="97"/>
  <c r="H45" i="97"/>
  <c r="D45" i="97"/>
  <c r="J44" i="97"/>
  <c r="I44" i="97"/>
  <c r="H44" i="97"/>
  <c r="D44" i="97"/>
  <c r="J29" i="97"/>
  <c r="I29" i="97"/>
  <c r="H29" i="97"/>
  <c r="G29" i="97"/>
  <c r="F29" i="97"/>
  <c r="E29" i="97"/>
  <c r="D29" i="97"/>
  <c r="C29" i="97"/>
  <c r="B29" i="97"/>
  <c r="J28" i="97"/>
  <c r="I28" i="97"/>
  <c r="H28" i="97"/>
  <c r="G28" i="97"/>
  <c r="D28" i="97"/>
  <c r="J27" i="97"/>
  <c r="I27" i="97"/>
  <c r="H27" i="97"/>
  <c r="G27" i="97"/>
  <c r="D27" i="97"/>
  <c r="J26" i="97"/>
  <c r="I26" i="97"/>
  <c r="H26" i="97"/>
  <c r="G26" i="97"/>
  <c r="D26" i="97"/>
  <c r="J25" i="97"/>
  <c r="I25" i="97"/>
  <c r="H25" i="97"/>
  <c r="G25" i="97"/>
  <c r="D25" i="97"/>
  <c r="J24" i="97"/>
  <c r="I24" i="97"/>
  <c r="H24" i="97"/>
  <c r="G24" i="97"/>
  <c r="D24" i="97"/>
  <c r="J23" i="97"/>
  <c r="I23" i="97"/>
  <c r="H23" i="97"/>
  <c r="G23" i="97"/>
  <c r="D23" i="97"/>
  <c r="J22" i="97"/>
  <c r="I22" i="97"/>
  <c r="H22" i="97"/>
  <c r="G22" i="97"/>
  <c r="D22" i="97"/>
  <c r="J21" i="97"/>
  <c r="I21" i="97"/>
  <c r="H21" i="97"/>
  <c r="G21" i="97"/>
  <c r="D21" i="97"/>
  <c r="J20" i="97"/>
  <c r="I20" i="97"/>
  <c r="H20" i="97"/>
  <c r="G20" i="97"/>
  <c r="D20" i="97"/>
  <c r="J19" i="97"/>
  <c r="I19" i="97"/>
  <c r="H19" i="97"/>
  <c r="G19" i="97"/>
  <c r="D19" i="97"/>
  <c r="J18" i="97"/>
  <c r="I18" i="97"/>
  <c r="H18" i="97"/>
  <c r="G18" i="97"/>
  <c r="D18" i="97"/>
  <c r="J17" i="97"/>
  <c r="I17" i="97"/>
  <c r="H17" i="97"/>
  <c r="G17" i="97"/>
  <c r="D17" i="97"/>
  <c r="J16" i="97"/>
  <c r="I16" i="97"/>
  <c r="H16" i="97"/>
  <c r="G16" i="97"/>
  <c r="D16" i="97"/>
  <c r="J15" i="97"/>
  <c r="I15" i="97"/>
  <c r="H15" i="97"/>
  <c r="G15" i="97"/>
  <c r="D15" i="97"/>
  <c r="J14" i="97"/>
  <c r="I14" i="97"/>
  <c r="H14" i="97"/>
  <c r="G14" i="97"/>
  <c r="D14" i="97"/>
  <c r="J13" i="97"/>
  <c r="I13" i="97"/>
  <c r="H13" i="97"/>
  <c r="G13" i="97"/>
  <c r="D13" i="97"/>
  <c r="J12" i="97"/>
  <c r="I12" i="97"/>
  <c r="H12" i="97"/>
  <c r="G12" i="97"/>
  <c r="D12" i="97"/>
  <c r="J11" i="97"/>
  <c r="I11" i="97"/>
  <c r="H11" i="97"/>
  <c r="G11" i="97"/>
  <c r="D11" i="97"/>
  <c r="J10" i="97"/>
  <c r="I10" i="97"/>
  <c r="H10" i="97"/>
  <c r="G10" i="97"/>
  <c r="D10" i="97"/>
  <c r="J9" i="97"/>
  <c r="I9" i="97"/>
  <c r="H9" i="97"/>
  <c r="G9" i="97"/>
  <c r="D9" i="97"/>
  <c r="J25" i="60"/>
  <c r="I25" i="60"/>
  <c r="H25" i="60"/>
  <c r="G25" i="60"/>
  <c r="F25" i="60"/>
  <c r="E25" i="60"/>
  <c r="D25" i="60"/>
  <c r="C25" i="60"/>
  <c r="B25" i="60"/>
  <c r="J24" i="60"/>
  <c r="I24" i="60"/>
  <c r="H24" i="60"/>
  <c r="G24" i="60"/>
  <c r="F24" i="60"/>
  <c r="E24" i="60"/>
  <c r="D24" i="60"/>
  <c r="C24" i="60"/>
  <c r="B24" i="60"/>
  <c r="J23" i="60"/>
  <c r="I23" i="60"/>
  <c r="H23" i="60"/>
  <c r="J22" i="60"/>
  <c r="I22" i="60"/>
  <c r="H22" i="60"/>
  <c r="J14" i="60"/>
  <c r="I14" i="60"/>
  <c r="H14" i="60"/>
  <c r="G14" i="60"/>
  <c r="F14" i="60"/>
  <c r="E14" i="60"/>
  <c r="D14" i="60"/>
  <c r="C14" i="60"/>
  <c r="B14" i="60"/>
  <c r="J13" i="60"/>
  <c r="I13" i="60"/>
  <c r="H13" i="60"/>
  <c r="D13" i="60"/>
  <c r="J12" i="60"/>
  <c r="I12" i="60"/>
  <c r="H12" i="60"/>
  <c r="D12" i="60"/>
  <c r="J11" i="60"/>
  <c r="I11" i="60"/>
  <c r="H11" i="60"/>
  <c r="D11" i="60"/>
  <c r="J10" i="60"/>
  <c r="I10" i="60"/>
  <c r="H10" i="60"/>
  <c r="D10" i="60"/>
  <c r="J9" i="60"/>
  <c r="I9" i="60"/>
  <c r="H9" i="60"/>
  <c r="D9" i="60"/>
  <c r="K25" i="59"/>
  <c r="M24" i="59"/>
  <c r="L24" i="59"/>
  <c r="K24" i="59"/>
  <c r="J24" i="59"/>
  <c r="I24" i="59"/>
  <c r="H24" i="59"/>
  <c r="G24" i="59"/>
  <c r="F24" i="59"/>
  <c r="E24" i="59"/>
  <c r="D24" i="59"/>
  <c r="C24" i="59"/>
  <c r="B24" i="59"/>
  <c r="M14" i="59"/>
  <c r="L14" i="59"/>
  <c r="K14" i="59"/>
  <c r="J14" i="59"/>
  <c r="I14" i="59"/>
  <c r="H14" i="59"/>
  <c r="G14" i="59"/>
  <c r="F14" i="59"/>
  <c r="E14" i="59"/>
  <c r="D14" i="59"/>
  <c r="C14" i="59"/>
  <c r="B14" i="59"/>
  <c r="M13" i="59"/>
  <c r="L13" i="59"/>
  <c r="K13" i="59"/>
  <c r="M12" i="59"/>
  <c r="L12" i="59"/>
  <c r="K12" i="59"/>
  <c r="M11" i="59"/>
  <c r="L11" i="59"/>
  <c r="K11" i="59"/>
  <c r="M10" i="59"/>
  <c r="L10" i="59"/>
  <c r="K10" i="59"/>
  <c r="M9" i="59"/>
  <c r="L9" i="59"/>
  <c r="K9" i="59"/>
  <c r="J79" i="58"/>
  <c r="I79" i="58"/>
  <c r="H79" i="58"/>
  <c r="G79" i="58"/>
  <c r="F79" i="58"/>
  <c r="E79" i="58"/>
  <c r="D79" i="58"/>
  <c r="C79" i="58"/>
  <c r="B79" i="58"/>
  <c r="J78" i="58"/>
  <c r="I78" i="58"/>
  <c r="H78" i="58"/>
  <c r="G78" i="58"/>
  <c r="D78" i="58"/>
  <c r="J77" i="58"/>
  <c r="I77" i="58"/>
  <c r="H77" i="58"/>
  <c r="G77" i="58"/>
  <c r="D77" i="58"/>
  <c r="J76" i="58"/>
  <c r="I76" i="58"/>
  <c r="H76" i="58"/>
  <c r="G76" i="58"/>
  <c r="D76" i="58"/>
  <c r="J75" i="58"/>
  <c r="I75" i="58"/>
  <c r="H75" i="58"/>
  <c r="G75" i="58"/>
  <c r="D75" i="58"/>
  <c r="J74" i="58"/>
  <c r="I74" i="58"/>
  <c r="H74" i="58"/>
  <c r="G74" i="58"/>
  <c r="D74" i="58"/>
  <c r="J73" i="58"/>
  <c r="I73" i="58"/>
  <c r="H73" i="58"/>
  <c r="G73" i="58"/>
  <c r="D73" i="58"/>
  <c r="J72" i="58"/>
  <c r="I72" i="58"/>
  <c r="H72" i="58"/>
  <c r="G72" i="58"/>
  <c r="D72" i="58"/>
  <c r="J71" i="58"/>
  <c r="I71" i="58"/>
  <c r="H71" i="58"/>
  <c r="G71" i="58"/>
  <c r="D71" i="58"/>
  <c r="J70" i="58"/>
  <c r="I70" i="58"/>
  <c r="H70" i="58"/>
  <c r="G70" i="58"/>
  <c r="D70" i="58"/>
  <c r="J56" i="58"/>
  <c r="I56" i="58"/>
  <c r="H56" i="58"/>
  <c r="G56" i="58"/>
  <c r="F56" i="58"/>
  <c r="E56" i="58"/>
  <c r="D56" i="58"/>
  <c r="C56" i="58"/>
  <c r="B56" i="58"/>
  <c r="J45" i="58"/>
  <c r="I45" i="58"/>
  <c r="H45" i="58"/>
  <c r="G45" i="58"/>
  <c r="F45" i="58"/>
  <c r="E45" i="58"/>
  <c r="D45" i="58"/>
  <c r="C45" i="58"/>
  <c r="B45" i="58"/>
  <c r="J44" i="58"/>
  <c r="I44" i="58"/>
  <c r="H44" i="58"/>
  <c r="G44" i="58"/>
  <c r="D44" i="58"/>
  <c r="J43" i="58"/>
  <c r="I43" i="58"/>
  <c r="H43" i="58"/>
  <c r="G43" i="58"/>
  <c r="D43" i="58"/>
  <c r="J42" i="58"/>
  <c r="I42" i="58"/>
  <c r="H42" i="58"/>
  <c r="G42" i="58"/>
  <c r="D42" i="58"/>
  <c r="J41" i="58"/>
  <c r="I41" i="58"/>
  <c r="H41" i="58"/>
  <c r="G41" i="58"/>
  <c r="D41" i="58"/>
  <c r="J40" i="58"/>
  <c r="I40" i="58"/>
  <c r="H40" i="58"/>
  <c r="G40" i="58"/>
  <c r="D40" i="58"/>
  <c r="J14" i="58"/>
  <c r="I14" i="58"/>
  <c r="H14" i="58"/>
  <c r="D14" i="58"/>
  <c r="C14" i="58"/>
  <c r="B14" i="58"/>
  <c r="J13" i="58"/>
  <c r="I13" i="58"/>
  <c r="H13" i="58"/>
  <c r="J12" i="58"/>
  <c r="I12" i="58"/>
  <c r="H12" i="58"/>
  <c r="J11" i="58"/>
  <c r="I11" i="58"/>
  <c r="H11" i="58"/>
  <c r="J10" i="58"/>
  <c r="I10" i="58"/>
  <c r="H10" i="58"/>
  <c r="J9" i="58"/>
  <c r="I9" i="58"/>
  <c r="H9" i="58"/>
  <c r="F70" i="96"/>
  <c r="F71" i="96" s="1"/>
  <c r="E70" i="96"/>
  <c r="E71" i="96" s="1"/>
  <c r="C70" i="96"/>
  <c r="C71" i="96" s="1"/>
  <c r="B70" i="96"/>
  <c r="B71" i="96" s="1"/>
  <c r="I69" i="96"/>
  <c r="H69" i="96"/>
  <c r="J69" i="96" s="1"/>
  <c r="G69" i="96"/>
  <c r="D69" i="96"/>
  <c r="I68" i="96"/>
  <c r="H68" i="96"/>
  <c r="J68" i="96" s="1"/>
  <c r="G68" i="96"/>
  <c r="D68" i="96"/>
  <c r="I67" i="96"/>
  <c r="H67" i="96"/>
  <c r="J67" i="96" s="1"/>
  <c r="G67" i="96"/>
  <c r="D67" i="96"/>
  <c r="I66" i="96"/>
  <c r="H66" i="96"/>
  <c r="J66" i="96" s="1"/>
  <c r="G66" i="96"/>
  <c r="D66" i="96"/>
  <c r="I65" i="96"/>
  <c r="I70" i="96" s="1"/>
  <c r="H65" i="96"/>
  <c r="J65" i="96" s="1"/>
  <c r="J70" i="96" s="1"/>
  <c r="G65" i="96"/>
  <c r="G70" i="96" s="1"/>
  <c r="D65" i="96"/>
  <c r="D70" i="96" s="1"/>
  <c r="F63" i="96"/>
  <c r="E63" i="96"/>
  <c r="C63" i="96"/>
  <c r="B63" i="96"/>
  <c r="I62" i="96"/>
  <c r="H62" i="96"/>
  <c r="J62" i="96" s="1"/>
  <c r="G62" i="96"/>
  <c r="D62" i="96"/>
  <c r="I61" i="96"/>
  <c r="H61" i="96"/>
  <c r="J61" i="96" s="1"/>
  <c r="G61" i="96"/>
  <c r="D61" i="96"/>
  <c r="I60" i="96"/>
  <c r="H60" i="96"/>
  <c r="J60" i="96" s="1"/>
  <c r="G60" i="96"/>
  <c r="D60" i="96"/>
  <c r="I59" i="96"/>
  <c r="H59" i="96"/>
  <c r="J59" i="96" s="1"/>
  <c r="G59" i="96"/>
  <c r="D59" i="96"/>
  <c r="I58" i="96"/>
  <c r="H58" i="96"/>
  <c r="J58" i="96" s="1"/>
  <c r="G58" i="96"/>
  <c r="D58" i="96"/>
  <c r="I57" i="96"/>
  <c r="H57" i="96"/>
  <c r="J57" i="96" s="1"/>
  <c r="G57" i="96"/>
  <c r="D57" i="96"/>
  <c r="I56" i="96"/>
  <c r="H56" i="96"/>
  <c r="J56" i="96" s="1"/>
  <c r="G56" i="96"/>
  <c r="D56" i="96"/>
  <c r="I55" i="96"/>
  <c r="H55" i="96"/>
  <c r="J55" i="96" s="1"/>
  <c r="G55" i="96"/>
  <c r="D55" i="96"/>
  <c r="I54" i="96"/>
  <c r="H54" i="96"/>
  <c r="J54" i="96" s="1"/>
  <c r="G54" i="96"/>
  <c r="D54" i="96"/>
  <c r="I53" i="96"/>
  <c r="H53" i="96"/>
  <c r="J53" i="96" s="1"/>
  <c r="G53" i="96"/>
  <c r="D53" i="96"/>
  <c r="I52" i="96"/>
  <c r="H52" i="96"/>
  <c r="J52" i="96" s="1"/>
  <c r="G52" i="96"/>
  <c r="D52" i="96"/>
  <c r="I51" i="96"/>
  <c r="H51" i="96"/>
  <c r="J51" i="96" s="1"/>
  <c r="G51" i="96"/>
  <c r="D51" i="96"/>
  <c r="I50" i="96"/>
  <c r="H50" i="96"/>
  <c r="J50" i="96" s="1"/>
  <c r="G50" i="96"/>
  <c r="D50" i="96"/>
  <c r="I49" i="96"/>
  <c r="H49" i="96"/>
  <c r="J49" i="96" s="1"/>
  <c r="G49" i="96"/>
  <c r="D49" i="96"/>
  <c r="I48" i="96"/>
  <c r="H48" i="96"/>
  <c r="J48" i="96" s="1"/>
  <c r="G48" i="96"/>
  <c r="D48" i="96"/>
  <c r="I47" i="96"/>
  <c r="H47" i="96"/>
  <c r="J47" i="96" s="1"/>
  <c r="G47" i="96"/>
  <c r="D47" i="96"/>
  <c r="I46" i="96"/>
  <c r="H46" i="96"/>
  <c r="J46" i="96" s="1"/>
  <c r="G46" i="96"/>
  <c r="D46" i="96"/>
  <c r="I45" i="96"/>
  <c r="I63" i="96" s="1"/>
  <c r="H45" i="96"/>
  <c r="H63" i="96" s="1"/>
  <c r="G45" i="96"/>
  <c r="G63" i="96" s="1"/>
  <c r="D45" i="96"/>
  <c r="D63" i="96" s="1"/>
  <c r="G34" i="96"/>
  <c r="F34" i="96"/>
  <c r="F35" i="96" s="1"/>
  <c r="E34" i="96"/>
  <c r="C34" i="96"/>
  <c r="B34" i="96"/>
  <c r="I33" i="96"/>
  <c r="H33" i="96"/>
  <c r="D33" i="96"/>
  <c r="J33" i="96" s="1"/>
  <c r="I32" i="96"/>
  <c r="H32" i="96"/>
  <c r="D32" i="96"/>
  <c r="J32" i="96" s="1"/>
  <c r="I31" i="96"/>
  <c r="H31" i="96"/>
  <c r="D31" i="96"/>
  <c r="J31" i="96" s="1"/>
  <c r="I30" i="96"/>
  <c r="H30" i="96"/>
  <c r="D30" i="96"/>
  <c r="J30" i="96" s="1"/>
  <c r="I29" i="96"/>
  <c r="I34" i="96" s="1"/>
  <c r="H29" i="96"/>
  <c r="H34" i="96" s="1"/>
  <c r="D29" i="96"/>
  <c r="J29" i="96" s="1"/>
  <c r="J34" i="96" s="1"/>
  <c r="F27" i="96"/>
  <c r="E27" i="96"/>
  <c r="C27" i="96"/>
  <c r="B27" i="96"/>
  <c r="I26" i="96"/>
  <c r="H26" i="96"/>
  <c r="J26" i="96" s="1"/>
  <c r="G26" i="96"/>
  <c r="D26" i="96"/>
  <c r="I25" i="96"/>
  <c r="H25" i="96"/>
  <c r="J25" i="96" s="1"/>
  <c r="G25" i="96"/>
  <c r="D25" i="96"/>
  <c r="I24" i="96"/>
  <c r="H24" i="96"/>
  <c r="J24" i="96" s="1"/>
  <c r="G24" i="96"/>
  <c r="D24" i="96"/>
  <c r="I23" i="96"/>
  <c r="H23" i="96"/>
  <c r="J23" i="96" s="1"/>
  <c r="G23" i="96"/>
  <c r="D23" i="96"/>
  <c r="I22" i="96"/>
  <c r="H22" i="96"/>
  <c r="J22" i="96" s="1"/>
  <c r="G22" i="96"/>
  <c r="D22" i="96"/>
  <c r="I21" i="96"/>
  <c r="H21" i="96"/>
  <c r="J21" i="96" s="1"/>
  <c r="G21" i="96"/>
  <c r="D21" i="96"/>
  <c r="I20" i="96"/>
  <c r="H20" i="96"/>
  <c r="J20" i="96" s="1"/>
  <c r="G20" i="96"/>
  <c r="D20" i="96"/>
  <c r="I19" i="96"/>
  <c r="H19" i="96"/>
  <c r="J19" i="96" s="1"/>
  <c r="G19" i="96"/>
  <c r="D19" i="96"/>
  <c r="I18" i="96"/>
  <c r="H18" i="96"/>
  <c r="J18" i="96" s="1"/>
  <c r="G18" i="96"/>
  <c r="D18" i="96"/>
  <c r="I17" i="96"/>
  <c r="H17" i="96"/>
  <c r="J17" i="96" s="1"/>
  <c r="G17" i="96"/>
  <c r="D17" i="96"/>
  <c r="I16" i="96"/>
  <c r="H16" i="96"/>
  <c r="J16" i="96" s="1"/>
  <c r="G16" i="96"/>
  <c r="D16" i="96"/>
  <c r="I15" i="96"/>
  <c r="H15" i="96"/>
  <c r="J15" i="96" s="1"/>
  <c r="G15" i="96"/>
  <c r="D15" i="96"/>
  <c r="I14" i="96"/>
  <c r="H14" i="96"/>
  <c r="J14" i="96" s="1"/>
  <c r="G14" i="96"/>
  <c r="D14" i="96"/>
  <c r="I13" i="96"/>
  <c r="H13" i="96"/>
  <c r="J13" i="96" s="1"/>
  <c r="G13" i="96"/>
  <c r="D13" i="96"/>
  <c r="I12" i="96"/>
  <c r="H12" i="96"/>
  <c r="J12" i="96" s="1"/>
  <c r="G12" i="96"/>
  <c r="D12" i="96"/>
  <c r="I11" i="96"/>
  <c r="H11" i="96"/>
  <c r="J11" i="96" s="1"/>
  <c r="G11" i="96"/>
  <c r="D11" i="96"/>
  <c r="I10" i="96"/>
  <c r="H10" i="96"/>
  <c r="J10" i="96" s="1"/>
  <c r="G10" i="96"/>
  <c r="D10" i="96"/>
  <c r="I9" i="96"/>
  <c r="I27" i="96" s="1"/>
  <c r="H9" i="96"/>
  <c r="H27" i="96" s="1"/>
  <c r="G9" i="96"/>
  <c r="G27" i="96" s="1"/>
  <c r="D9" i="96"/>
  <c r="D27" i="96" s="1"/>
  <c r="K35" i="95"/>
  <c r="H35" i="95"/>
  <c r="G35" i="95"/>
  <c r="F35" i="95"/>
  <c r="E35" i="95"/>
  <c r="B35" i="95"/>
  <c r="M34" i="95"/>
  <c r="L34" i="95"/>
  <c r="K34" i="95"/>
  <c r="J34" i="95"/>
  <c r="I34" i="95"/>
  <c r="H34" i="95"/>
  <c r="G34" i="95"/>
  <c r="F34" i="95"/>
  <c r="E34" i="95"/>
  <c r="D34" i="95"/>
  <c r="C34" i="95"/>
  <c r="B34" i="95"/>
  <c r="M33" i="95"/>
  <c r="L33" i="95"/>
  <c r="K33" i="95"/>
  <c r="J33" i="95"/>
  <c r="G33" i="95"/>
  <c r="D33" i="95"/>
  <c r="M32" i="95"/>
  <c r="L32" i="95"/>
  <c r="K32" i="95"/>
  <c r="J32" i="95"/>
  <c r="G32" i="95"/>
  <c r="D32" i="95"/>
  <c r="M31" i="95"/>
  <c r="L31" i="95"/>
  <c r="K31" i="95"/>
  <c r="J31" i="95"/>
  <c r="G31" i="95"/>
  <c r="D31" i="95"/>
  <c r="M30" i="95"/>
  <c r="L30" i="95"/>
  <c r="K30" i="95"/>
  <c r="J30" i="95"/>
  <c r="G30" i="95"/>
  <c r="D30" i="95"/>
  <c r="M29" i="95"/>
  <c r="L29" i="95"/>
  <c r="K29" i="95"/>
  <c r="J29" i="95"/>
  <c r="G29" i="95"/>
  <c r="D29" i="95"/>
  <c r="K27" i="95"/>
  <c r="I27" i="95"/>
  <c r="I35" i="95" s="1"/>
  <c r="H27" i="95"/>
  <c r="G27" i="95"/>
  <c r="F27" i="95"/>
  <c r="E27" i="95"/>
  <c r="C27" i="95"/>
  <c r="C35" i="95" s="1"/>
  <c r="B27" i="95"/>
  <c r="M26" i="95"/>
  <c r="L26" i="95"/>
  <c r="K26" i="95"/>
  <c r="J26" i="95"/>
  <c r="G26" i="95"/>
  <c r="D26" i="95"/>
  <c r="M25" i="95"/>
  <c r="L25" i="95"/>
  <c r="K25" i="95"/>
  <c r="J25" i="95"/>
  <c r="G25" i="95"/>
  <c r="D25" i="95"/>
  <c r="M24" i="95"/>
  <c r="L24" i="95"/>
  <c r="K24" i="95"/>
  <c r="J24" i="95"/>
  <c r="G24" i="95"/>
  <c r="D24" i="95"/>
  <c r="M23" i="95"/>
  <c r="M27" i="95" s="1"/>
  <c r="M35" i="95" s="1"/>
  <c r="L23" i="95"/>
  <c r="L27" i="95" s="1"/>
  <c r="L35" i="95" s="1"/>
  <c r="K23" i="95"/>
  <c r="J23" i="95"/>
  <c r="J27" i="95" s="1"/>
  <c r="J35" i="95" s="1"/>
  <c r="G23" i="95"/>
  <c r="D23" i="95"/>
  <c r="D27" i="95" s="1"/>
  <c r="D35" i="95" s="1"/>
  <c r="M22" i="95"/>
  <c r="L22" i="95"/>
  <c r="K22" i="95"/>
  <c r="J22" i="95"/>
  <c r="G22" i="95"/>
  <c r="D22" i="95"/>
  <c r="M21" i="95"/>
  <c r="L21" i="95"/>
  <c r="K21" i="95"/>
  <c r="J21" i="95"/>
  <c r="G21" i="95"/>
  <c r="D21" i="95"/>
  <c r="M20" i="95"/>
  <c r="L20" i="95"/>
  <c r="K20" i="95"/>
  <c r="J20" i="95"/>
  <c r="G20" i="95"/>
  <c r="D20" i="95"/>
  <c r="M19" i="95"/>
  <c r="L19" i="95"/>
  <c r="K19" i="95"/>
  <c r="J19" i="95"/>
  <c r="G19" i="95"/>
  <c r="D19" i="95"/>
  <c r="M18" i="95"/>
  <c r="L18" i="95"/>
  <c r="K18" i="95"/>
  <c r="J18" i="95"/>
  <c r="G18" i="95"/>
  <c r="D18" i="95"/>
  <c r="M17" i="95"/>
  <c r="L17" i="95"/>
  <c r="K17" i="95"/>
  <c r="J17" i="95"/>
  <c r="G17" i="95"/>
  <c r="D17" i="95"/>
  <c r="M16" i="95"/>
  <c r="L16" i="95"/>
  <c r="K16" i="95"/>
  <c r="J16" i="95"/>
  <c r="G16" i="95"/>
  <c r="D16" i="95"/>
  <c r="M15" i="95"/>
  <c r="L15" i="95"/>
  <c r="K15" i="95"/>
  <c r="J15" i="95"/>
  <c r="G15" i="95"/>
  <c r="D15" i="95"/>
  <c r="M14" i="95"/>
  <c r="L14" i="95"/>
  <c r="K14" i="95"/>
  <c r="J14" i="95"/>
  <c r="G14" i="95"/>
  <c r="D14" i="95"/>
  <c r="M13" i="95"/>
  <c r="L13" i="95"/>
  <c r="K13" i="95"/>
  <c r="J13" i="95"/>
  <c r="G13" i="95"/>
  <c r="D13" i="95"/>
  <c r="M12" i="95"/>
  <c r="L12" i="95"/>
  <c r="K12" i="95"/>
  <c r="J12" i="95"/>
  <c r="G12" i="95"/>
  <c r="D12" i="95"/>
  <c r="M11" i="95"/>
  <c r="L11" i="95"/>
  <c r="K11" i="95"/>
  <c r="J11" i="95"/>
  <c r="G11" i="95"/>
  <c r="D11" i="95"/>
  <c r="M10" i="95"/>
  <c r="L10" i="95"/>
  <c r="K10" i="95"/>
  <c r="J10" i="95"/>
  <c r="G10" i="95"/>
  <c r="D10" i="95"/>
  <c r="M9" i="95"/>
  <c r="L9" i="95"/>
  <c r="K9" i="95"/>
  <c r="J9" i="95"/>
  <c r="G9" i="95"/>
  <c r="D9" i="95"/>
  <c r="J122" i="94"/>
  <c r="I122" i="94"/>
  <c r="H122" i="94"/>
  <c r="G122" i="94"/>
  <c r="F122" i="94"/>
  <c r="E122" i="94"/>
  <c r="D122" i="94"/>
  <c r="C122" i="94"/>
  <c r="B122" i="94"/>
  <c r="J121" i="94"/>
  <c r="I121" i="94"/>
  <c r="H121" i="94"/>
  <c r="G121" i="94"/>
  <c r="D121" i="94"/>
  <c r="J120" i="94"/>
  <c r="I120" i="94"/>
  <c r="H120" i="94"/>
  <c r="G120" i="94"/>
  <c r="D120" i="94"/>
  <c r="J119" i="94"/>
  <c r="I119" i="94"/>
  <c r="H119" i="94"/>
  <c r="G119" i="94"/>
  <c r="D119" i="94"/>
  <c r="J118" i="94"/>
  <c r="I118" i="94"/>
  <c r="H118" i="94"/>
  <c r="G118" i="94"/>
  <c r="D118" i="94"/>
  <c r="J117" i="94"/>
  <c r="I117" i="94"/>
  <c r="H117" i="94"/>
  <c r="G117" i="94"/>
  <c r="D117" i="94"/>
  <c r="J116" i="94"/>
  <c r="I116" i="94"/>
  <c r="H116" i="94"/>
  <c r="G116" i="94"/>
  <c r="D116" i="94"/>
  <c r="J115" i="94"/>
  <c r="I115" i="94"/>
  <c r="H115" i="94"/>
  <c r="G115" i="94"/>
  <c r="D115" i="94"/>
  <c r="J114" i="94"/>
  <c r="I114" i="94"/>
  <c r="H114" i="94"/>
  <c r="G114" i="94"/>
  <c r="D114" i="94"/>
  <c r="J113" i="94"/>
  <c r="I113" i="94"/>
  <c r="H113" i="94"/>
  <c r="G113" i="94"/>
  <c r="D113" i="94"/>
  <c r="J112" i="94"/>
  <c r="I112" i="94"/>
  <c r="H112" i="94"/>
  <c r="G112" i="94"/>
  <c r="D112" i="94"/>
  <c r="J111" i="94"/>
  <c r="I111" i="94"/>
  <c r="H111" i="94"/>
  <c r="G111" i="94"/>
  <c r="D111" i="94"/>
  <c r="J110" i="94"/>
  <c r="I110" i="94"/>
  <c r="H110" i="94"/>
  <c r="G110" i="94"/>
  <c r="D110" i="94"/>
  <c r="J109" i="94"/>
  <c r="I109" i="94"/>
  <c r="H109" i="94"/>
  <c r="G109" i="94"/>
  <c r="D109" i="94"/>
  <c r="J108" i="94"/>
  <c r="I108" i="94"/>
  <c r="H108" i="94"/>
  <c r="G108" i="94"/>
  <c r="D108" i="94"/>
  <c r="J107" i="94"/>
  <c r="I107" i="94"/>
  <c r="H107" i="94"/>
  <c r="G107" i="94"/>
  <c r="D107" i="94"/>
  <c r="J106" i="94"/>
  <c r="I106" i="94"/>
  <c r="H106" i="94"/>
  <c r="G106" i="94"/>
  <c r="D106" i="94"/>
  <c r="J105" i="94"/>
  <c r="I105" i="94"/>
  <c r="H105" i="94"/>
  <c r="G105" i="94"/>
  <c r="D105" i="94"/>
  <c r="J104" i="94"/>
  <c r="I104" i="94"/>
  <c r="H104" i="94"/>
  <c r="G104" i="94"/>
  <c r="D104" i="94"/>
  <c r="J103" i="94"/>
  <c r="I103" i="94"/>
  <c r="H103" i="94"/>
  <c r="G103" i="94"/>
  <c r="D103" i="94"/>
  <c r="J102" i="94"/>
  <c r="I102" i="94"/>
  <c r="H102" i="94"/>
  <c r="G102" i="94"/>
  <c r="D102" i="94"/>
  <c r="J101" i="94"/>
  <c r="I101" i="94"/>
  <c r="H101" i="94"/>
  <c r="G101" i="94"/>
  <c r="D101" i="94"/>
  <c r="J100" i="94"/>
  <c r="I100" i="94"/>
  <c r="H100" i="94"/>
  <c r="G100" i="94"/>
  <c r="D100" i="94"/>
  <c r="J99" i="94"/>
  <c r="I99" i="94"/>
  <c r="H99" i="94"/>
  <c r="G99" i="94"/>
  <c r="D99" i="94"/>
  <c r="J98" i="94"/>
  <c r="I98" i="94"/>
  <c r="H98" i="94"/>
  <c r="G98" i="94"/>
  <c r="D98" i="94"/>
  <c r="J97" i="94"/>
  <c r="I97" i="94"/>
  <c r="H97" i="94"/>
  <c r="G97" i="94"/>
  <c r="D97" i="94"/>
  <c r="J96" i="94"/>
  <c r="I96" i="94"/>
  <c r="H96" i="94"/>
  <c r="G96" i="94"/>
  <c r="D96" i="94"/>
  <c r="J95" i="94"/>
  <c r="I95" i="94"/>
  <c r="H95" i="94"/>
  <c r="G95" i="94"/>
  <c r="D95" i="94"/>
  <c r="J84" i="94"/>
  <c r="I84" i="94"/>
  <c r="H84" i="94"/>
  <c r="G84" i="94"/>
  <c r="F84" i="94"/>
  <c r="E84" i="94"/>
  <c r="D84" i="94"/>
  <c r="C84" i="94"/>
  <c r="B84" i="94"/>
  <c r="J83" i="94"/>
  <c r="I83" i="94"/>
  <c r="H83" i="94"/>
  <c r="G83" i="94"/>
  <c r="F83" i="94"/>
  <c r="E83" i="94"/>
  <c r="D83" i="94"/>
  <c r="C83" i="94"/>
  <c r="B83" i="94"/>
  <c r="J82" i="94"/>
  <c r="I82" i="94"/>
  <c r="H82" i="94"/>
  <c r="G82" i="94"/>
  <c r="D82" i="94"/>
  <c r="J81" i="94"/>
  <c r="I81" i="94"/>
  <c r="H81" i="94"/>
  <c r="G81" i="94"/>
  <c r="D81" i="94"/>
  <c r="J80" i="94"/>
  <c r="I80" i="94"/>
  <c r="H80" i="94"/>
  <c r="G80" i="94"/>
  <c r="D80" i="94"/>
  <c r="J79" i="94"/>
  <c r="I79" i="94"/>
  <c r="H79" i="94"/>
  <c r="G79" i="94"/>
  <c r="D79" i="94"/>
  <c r="J78" i="94"/>
  <c r="I78" i="94"/>
  <c r="H78" i="94"/>
  <c r="G78" i="94"/>
  <c r="D78" i="94"/>
  <c r="J77" i="94"/>
  <c r="I77" i="94"/>
  <c r="H77" i="94"/>
  <c r="G77" i="94"/>
  <c r="D77" i="94"/>
  <c r="J76" i="94"/>
  <c r="I76" i="94"/>
  <c r="H76" i="94"/>
  <c r="G76" i="94"/>
  <c r="D76" i="94"/>
  <c r="J75" i="94"/>
  <c r="I75" i="94"/>
  <c r="H75" i="94"/>
  <c r="G75" i="94"/>
  <c r="D75" i="94"/>
  <c r="J74" i="94"/>
  <c r="I74" i="94"/>
  <c r="H74" i="94"/>
  <c r="G74" i="94"/>
  <c r="D74" i="94"/>
  <c r="J73" i="94"/>
  <c r="I73" i="94"/>
  <c r="H73" i="94"/>
  <c r="G73" i="94"/>
  <c r="D73" i="94"/>
  <c r="J72" i="94"/>
  <c r="I72" i="94"/>
  <c r="H72" i="94"/>
  <c r="G72" i="94"/>
  <c r="D72" i="94"/>
  <c r="J70" i="94"/>
  <c r="I70" i="94"/>
  <c r="H70" i="94"/>
  <c r="G70" i="94"/>
  <c r="F70" i="94"/>
  <c r="E70" i="94"/>
  <c r="D70" i="94"/>
  <c r="C70" i="94"/>
  <c r="B70" i="94"/>
  <c r="J69" i="94"/>
  <c r="I69" i="94"/>
  <c r="H69" i="94"/>
  <c r="G69" i="94"/>
  <c r="D69" i="94"/>
  <c r="J68" i="94"/>
  <c r="I68" i="94"/>
  <c r="H68" i="94"/>
  <c r="G68" i="94"/>
  <c r="D68" i="94"/>
  <c r="J67" i="94"/>
  <c r="I67" i="94"/>
  <c r="H67" i="94"/>
  <c r="G67" i="94"/>
  <c r="D67" i="94"/>
  <c r="J66" i="94"/>
  <c r="I66" i="94"/>
  <c r="H66" i="94"/>
  <c r="G66" i="94"/>
  <c r="D66" i="94"/>
  <c r="J65" i="94"/>
  <c r="I65" i="94"/>
  <c r="H65" i="94"/>
  <c r="G65" i="94"/>
  <c r="D65" i="94"/>
  <c r="J64" i="94"/>
  <c r="I64" i="94"/>
  <c r="H64" i="94"/>
  <c r="G64" i="94"/>
  <c r="D64" i="94"/>
  <c r="J63" i="94"/>
  <c r="I63" i="94"/>
  <c r="H63" i="94"/>
  <c r="G63" i="94"/>
  <c r="D63" i="94"/>
  <c r="J62" i="94"/>
  <c r="I62" i="94"/>
  <c r="H62" i="94"/>
  <c r="G62" i="94"/>
  <c r="D62" i="94"/>
  <c r="J61" i="94"/>
  <c r="I61" i="94"/>
  <c r="H61" i="94"/>
  <c r="G61" i="94"/>
  <c r="D61" i="94"/>
  <c r="J60" i="94"/>
  <c r="I60" i="94"/>
  <c r="H60" i="94"/>
  <c r="G60" i="94"/>
  <c r="D60" i="94"/>
  <c r="J59" i="94"/>
  <c r="I59" i="94"/>
  <c r="H59" i="94"/>
  <c r="G59" i="94"/>
  <c r="D59" i="94"/>
  <c r="J58" i="94"/>
  <c r="I58" i="94"/>
  <c r="H58" i="94"/>
  <c r="G58" i="94"/>
  <c r="D58" i="94"/>
  <c r="J57" i="94"/>
  <c r="I57" i="94"/>
  <c r="H57" i="94"/>
  <c r="G57" i="94"/>
  <c r="D57" i="94"/>
  <c r="J56" i="94"/>
  <c r="I56" i="94"/>
  <c r="H56" i="94"/>
  <c r="G56" i="94"/>
  <c r="D56" i="94"/>
  <c r="J55" i="94"/>
  <c r="I55" i="94"/>
  <c r="H55" i="94"/>
  <c r="G55" i="94"/>
  <c r="D55" i="94"/>
  <c r="J54" i="94"/>
  <c r="I54" i="94"/>
  <c r="H54" i="94"/>
  <c r="G54" i="94"/>
  <c r="D54" i="94"/>
  <c r="J53" i="94"/>
  <c r="I53" i="94"/>
  <c r="H53" i="94"/>
  <c r="G53" i="94"/>
  <c r="D53" i="94"/>
  <c r="J52" i="94"/>
  <c r="I52" i="94"/>
  <c r="H52" i="94"/>
  <c r="G52" i="94"/>
  <c r="D52" i="94"/>
  <c r="J41" i="94"/>
  <c r="I41" i="94"/>
  <c r="H41" i="94"/>
  <c r="G41" i="94"/>
  <c r="F41" i="94"/>
  <c r="E41" i="94"/>
  <c r="D41" i="94"/>
  <c r="C41" i="94"/>
  <c r="B41" i="94"/>
  <c r="J40" i="94"/>
  <c r="I40" i="94"/>
  <c r="H40" i="94"/>
  <c r="G40" i="94"/>
  <c r="F40" i="94"/>
  <c r="E40" i="94"/>
  <c r="D40" i="94"/>
  <c r="C40" i="94"/>
  <c r="B40" i="94"/>
  <c r="J39" i="94"/>
  <c r="I39" i="94"/>
  <c r="H39" i="94"/>
  <c r="G39" i="94"/>
  <c r="D39" i="94"/>
  <c r="J38" i="94"/>
  <c r="I38" i="94"/>
  <c r="H38" i="94"/>
  <c r="G38" i="94"/>
  <c r="D38" i="94"/>
  <c r="J37" i="94"/>
  <c r="I37" i="94"/>
  <c r="H37" i="94"/>
  <c r="G37" i="94"/>
  <c r="D37" i="94"/>
  <c r="J36" i="94"/>
  <c r="I36" i="94"/>
  <c r="H36" i="94"/>
  <c r="G36" i="94"/>
  <c r="D36" i="94"/>
  <c r="J35" i="94"/>
  <c r="I35" i="94"/>
  <c r="H35" i="94"/>
  <c r="G35" i="94"/>
  <c r="D35" i="94"/>
  <c r="J34" i="94"/>
  <c r="I34" i="94"/>
  <c r="H34" i="94"/>
  <c r="G34" i="94"/>
  <c r="D34" i="94"/>
  <c r="J33" i="94"/>
  <c r="I33" i="94"/>
  <c r="H33" i="94"/>
  <c r="G33" i="94"/>
  <c r="D33" i="94"/>
  <c r="J32" i="94"/>
  <c r="I32" i="94"/>
  <c r="H32" i="94"/>
  <c r="G32" i="94"/>
  <c r="D32" i="94"/>
  <c r="J31" i="94"/>
  <c r="I31" i="94"/>
  <c r="H31" i="94"/>
  <c r="G31" i="94"/>
  <c r="D31" i="94"/>
  <c r="J30" i="94"/>
  <c r="I30" i="94"/>
  <c r="H30" i="94"/>
  <c r="G30" i="94"/>
  <c r="D30" i="94"/>
  <c r="J29" i="94"/>
  <c r="I29" i="94"/>
  <c r="H29" i="94"/>
  <c r="G29" i="94"/>
  <c r="D29" i="94"/>
  <c r="J27" i="94"/>
  <c r="I27" i="94"/>
  <c r="H27" i="94"/>
  <c r="G27" i="94"/>
  <c r="F27" i="94"/>
  <c r="E27" i="94"/>
  <c r="D27" i="94"/>
  <c r="C27" i="94"/>
  <c r="B27" i="94"/>
  <c r="J26" i="94"/>
  <c r="I26" i="94"/>
  <c r="H26" i="94"/>
  <c r="G26" i="94"/>
  <c r="D26" i="94"/>
  <c r="J25" i="94"/>
  <c r="I25" i="94"/>
  <c r="H25" i="94"/>
  <c r="G25" i="94"/>
  <c r="D25" i="94"/>
  <c r="J24" i="94"/>
  <c r="I24" i="94"/>
  <c r="H24" i="94"/>
  <c r="G24" i="94"/>
  <c r="D24" i="94"/>
  <c r="J23" i="94"/>
  <c r="I23" i="94"/>
  <c r="H23" i="94"/>
  <c r="G23" i="94"/>
  <c r="D23" i="94"/>
  <c r="J22" i="94"/>
  <c r="I22" i="94"/>
  <c r="H22" i="94"/>
  <c r="G22" i="94"/>
  <c r="D22" i="94"/>
  <c r="J21" i="94"/>
  <c r="I21" i="94"/>
  <c r="H21" i="94"/>
  <c r="G21" i="94"/>
  <c r="D21" i="94"/>
  <c r="J20" i="94"/>
  <c r="I20" i="94"/>
  <c r="H20" i="94"/>
  <c r="G20" i="94"/>
  <c r="D20" i="94"/>
  <c r="J19" i="94"/>
  <c r="I19" i="94"/>
  <c r="H19" i="94"/>
  <c r="G19" i="94"/>
  <c r="D19" i="94"/>
  <c r="J18" i="94"/>
  <c r="I18" i="94"/>
  <c r="H18" i="94"/>
  <c r="G18" i="94"/>
  <c r="D18" i="94"/>
  <c r="J17" i="94"/>
  <c r="I17" i="94"/>
  <c r="H17" i="94"/>
  <c r="G17" i="94"/>
  <c r="D17" i="94"/>
  <c r="J16" i="94"/>
  <c r="I16" i="94"/>
  <c r="H16" i="94"/>
  <c r="G16" i="94"/>
  <c r="D16" i="94"/>
  <c r="J15" i="94"/>
  <c r="I15" i="94"/>
  <c r="H15" i="94"/>
  <c r="G15" i="94"/>
  <c r="D15" i="94"/>
  <c r="J14" i="94"/>
  <c r="I14" i="94"/>
  <c r="H14" i="94"/>
  <c r="G14" i="94"/>
  <c r="D14" i="94"/>
  <c r="J13" i="94"/>
  <c r="I13" i="94"/>
  <c r="H13" i="94"/>
  <c r="G13" i="94"/>
  <c r="D13" i="94"/>
  <c r="J12" i="94"/>
  <c r="I12" i="94"/>
  <c r="H12" i="94"/>
  <c r="G12" i="94"/>
  <c r="D12" i="94"/>
  <c r="J11" i="94"/>
  <c r="I11" i="94"/>
  <c r="H11" i="94"/>
  <c r="G11" i="94"/>
  <c r="D11" i="94"/>
  <c r="J10" i="94"/>
  <c r="I10" i="94"/>
  <c r="H10" i="94"/>
  <c r="G10" i="94"/>
  <c r="D10" i="94"/>
  <c r="J9" i="94"/>
  <c r="I9" i="94"/>
  <c r="H9" i="94"/>
  <c r="G9" i="94"/>
  <c r="D9" i="94"/>
  <c r="J75" i="72"/>
  <c r="I75" i="72"/>
  <c r="H75" i="72"/>
  <c r="G75" i="72"/>
  <c r="F75" i="72"/>
  <c r="E75" i="72"/>
  <c r="D75" i="72"/>
  <c r="C75" i="72"/>
  <c r="B75" i="72"/>
  <c r="J74" i="72"/>
  <c r="I74" i="72"/>
  <c r="H74" i="72"/>
  <c r="G74" i="72"/>
  <c r="F74" i="72"/>
  <c r="E74" i="72"/>
  <c r="D74" i="72"/>
  <c r="C74" i="72"/>
  <c r="B74" i="72"/>
  <c r="J73" i="72"/>
  <c r="I73" i="72"/>
  <c r="H73" i="72"/>
  <c r="J72" i="72"/>
  <c r="I72" i="72"/>
  <c r="H72" i="72"/>
  <c r="J71" i="72"/>
  <c r="I71" i="72"/>
  <c r="H71" i="72"/>
  <c r="J70" i="72"/>
  <c r="I70" i="72"/>
  <c r="H70" i="72"/>
  <c r="J69" i="72"/>
  <c r="I69" i="72"/>
  <c r="H69" i="72"/>
  <c r="J68" i="72"/>
  <c r="I68" i="72"/>
  <c r="H68" i="72"/>
  <c r="J67" i="72"/>
  <c r="I67" i="72"/>
  <c r="H67" i="72"/>
  <c r="J65" i="72"/>
  <c r="I65" i="72"/>
  <c r="H65" i="72"/>
  <c r="G65" i="72"/>
  <c r="F65" i="72"/>
  <c r="E65" i="72"/>
  <c r="D65" i="72"/>
  <c r="C65" i="72"/>
  <c r="B65" i="72"/>
  <c r="J64" i="72"/>
  <c r="I64" i="72"/>
  <c r="H64" i="72"/>
  <c r="J63" i="72"/>
  <c r="I63" i="72"/>
  <c r="H63" i="72"/>
  <c r="J62" i="72"/>
  <c r="I62" i="72"/>
  <c r="H62" i="72"/>
  <c r="J61" i="72"/>
  <c r="I61" i="72"/>
  <c r="H61" i="72"/>
  <c r="J60" i="72"/>
  <c r="I60" i="72"/>
  <c r="H60" i="72"/>
  <c r="J59" i="72"/>
  <c r="I59" i="72"/>
  <c r="H59" i="72"/>
  <c r="J58" i="72"/>
  <c r="I58" i="72"/>
  <c r="H58" i="72"/>
  <c r="J57" i="72"/>
  <c r="I57" i="72"/>
  <c r="H57" i="72"/>
  <c r="J56" i="72"/>
  <c r="I56" i="72"/>
  <c r="H56" i="72"/>
  <c r="J55" i="72"/>
  <c r="I55" i="72"/>
  <c r="H55" i="72"/>
  <c r="J54" i="72"/>
  <c r="I54" i="72"/>
  <c r="H54" i="72"/>
  <c r="J53" i="72"/>
  <c r="I53" i="72"/>
  <c r="H53" i="72"/>
  <c r="J52" i="72"/>
  <c r="I52" i="72"/>
  <c r="H52" i="72"/>
  <c r="J51" i="72"/>
  <c r="I51" i="72"/>
  <c r="H51" i="72"/>
  <c r="J50" i="72"/>
  <c r="I50" i="72"/>
  <c r="H50" i="72"/>
  <c r="J49" i="72"/>
  <c r="I49" i="72"/>
  <c r="H49" i="72"/>
  <c r="J48" i="72"/>
  <c r="I48" i="72"/>
  <c r="H48" i="72"/>
  <c r="J47" i="72"/>
  <c r="I47" i="72"/>
  <c r="H47" i="72"/>
  <c r="J37" i="72"/>
  <c r="I37" i="72"/>
  <c r="H37" i="72"/>
  <c r="G37" i="72"/>
  <c r="F37" i="72"/>
  <c r="E37" i="72"/>
  <c r="D37" i="72"/>
  <c r="C37" i="72"/>
  <c r="B37" i="72"/>
  <c r="J36" i="72"/>
  <c r="I36" i="72"/>
  <c r="H36" i="72"/>
  <c r="G36" i="72"/>
  <c r="F36" i="72"/>
  <c r="E36" i="72"/>
  <c r="D36" i="72"/>
  <c r="C36" i="72"/>
  <c r="B36" i="72"/>
  <c r="J35" i="72"/>
  <c r="I35" i="72"/>
  <c r="H35" i="72"/>
  <c r="J34" i="72"/>
  <c r="I34" i="72"/>
  <c r="H34" i="72"/>
  <c r="J33" i="72"/>
  <c r="I33" i="72"/>
  <c r="H33" i="72"/>
  <c r="J32" i="72"/>
  <c r="I32" i="72"/>
  <c r="H32" i="72"/>
  <c r="J31" i="72"/>
  <c r="I31" i="72"/>
  <c r="H31" i="72"/>
  <c r="J30" i="72"/>
  <c r="I30" i="72"/>
  <c r="H30" i="72"/>
  <c r="J29" i="72"/>
  <c r="I29" i="72"/>
  <c r="H29" i="72"/>
  <c r="J27" i="72"/>
  <c r="I27" i="72"/>
  <c r="H27" i="72"/>
  <c r="G27" i="72"/>
  <c r="F27" i="72"/>
  <c r="E27" i="72"/>
  <c r="D27" i="72"/>
  <c r="C27" i="72"/>
  <c r="B27" i="72"/>
  <c r="J26" i="72"/>
  <c r="I26" i="72"/>
  <c r="H26" i="72"/>
  <c r="J25" i="72"/>
  <c r="I25" i="72"/>
  <c r="H25" i="72"/>
  <c r="J24" i="72"/>
  <c r="I24" i="72"/>
  <c r="H24" i="72"/>
  <c r="J23" i="72"/>
  <c r="I23" i="72"/>
  <c r="H23" i="72"/>
  <c r="J22" i="72"/>
  <c r="I22" i="72"/>
  <c r="H22" i="72"/>
  <c r="J21" i="72"/>
  <c r="I21" i="72"/>
  <c r="H21" i="72"/>
  <c r="J20" i="72"/>
  <c r="I20" i="72"/>
  <c r="H20" i="72"/>
  <c r="J19" i="72"/>
  <c r="I19" i="72"/>
  <c r="H19" i="72"/>
  <c r="J18" i="72"/>
  <c r="I18" i="72"/>
  <c r="H18" i="72"/>
  <c r="J17" i="72"/>
  <c r="I17" i="72"/>
  <c r="H17" i="72"/>
  <c r="J16" i="72"/>
  <c r="I16" i="72"/>
  <c r="H16" i="72"/>
  <c r="J15" i="72"/>
  <c r="I15" i="72"/>
  <c r="H15" i="72"/>
  <c r="J14" i="72"/>
  <c r="I14" i="72"/>
  <c r="H14" i="72"/>
  <c r="J13" i="72"/>
  <c r="I13" i="72"/>
  <c r="H13" i="72"/>
  <c r="J12" i="72"/>
  <c r="I12" i="72"/>
  <c r="H12" i="72"/>
  <c r="J11" i="72"/>
  <c r="I11" i="72"/>
  <c r="H11" i="72"/>
  <c r="J10" i="72"/>
  <c r="I10" i="72"/>
  <c r="H10" i="72"/>
  <c r="J9" i="72"/>
  <c r="I9" i="72"/>
  <c r="H9" i="72"/>
  <c r="M37" i="71"/>
  <c r="L37" i="71"/>
  <c r="K37" i="71"/>
  <c r="J37" i="71"/>
  <c r="I37" i="71"/>
  <c r="H37" i="71"/>
  <c r="G37" i="71"/>
  <c r="F37" i="71"/>
  <c r="E37" i="71"/>
  <c r="D37" i="71"/>
  <c r="C37" i="71"/>
  <c r="B37" i="71"/>
  <c r="M36" i="71"/>
  <c r="L36" i="71"/>
  <c r="K36" i="71"/>
  <c r="J36" i="71"/>
  <c r="I36" i="71"/>
  <c r="H36" i="71"/>
  <c r="G36" i="71"/>
  <c r="F36" i="71"/>
  <c r="E36" i="71"/>
  <c r="D36" i="71"/>
  <c r="C36" i="71"/>
  <c r="B36" i="71"/>
  <c r="M35" i="71"/>
  <c r="L35" i="71"/>
  <c r="K35" i="71"/>
  <c r="M34" i="71"/>
  <c r="L34" i="71"/>
  <c r="K34" i="71"/>
  <c r="M33" i="71"/>
  <c r="L33" i="71"/>
  <c r="K33" i="71"/>
  <c r="M32" i="71"/>
  <c r="L32" i="71"/>
  <c r="K32" i="71"/>
  <c r="M31" i="71"/>
  <c r="L31" i="71"/>
  <c r="K31" i="71"/>
  <c r="M30" i="71"/>
  <c r="L30" i="71"/>
  <c r="K30" i="71"/>
  <c r="M29" i="71"/>
  <c r="L29" i="71"/>
  <c r="K29" i="71"/>
  <c r="M27" i="71"/>
  <c r="L27" i="71"/>
  <c r="K27" i="71"/>
  <c r="J27" i="71"/>
  <c r="I27" i="71"/>
  <c r="H27" i="71"/>
  <c r="G27" i="71"/>
  <c r="F27" i="71"/>
  <c r="E27" i="71"/>
  <c r="D27" i="71"/>
  <c r="C27" i="71"/>
  <c r="B27" i="71"/>
  <c r="M26" i="71"/>
  <c r="L26" i="71"/>
  <c r="K26" i="71"/>
  <c r="M25" i="71"/>
  <c r="L25" i="71"/>
  <c r="K25" i="71"/>
  <c r="M24" i="71"/>
  <c r="L24" i="71"/>
  <c r="K24" i="71"/>
  <c r="M23" i="71"/>
  <c r="L23" i="71"/>
  <c r="K23" i="71"/>
  <c r="M22" i="71"/>
  <c r="L22" i="71"/>
  <c r="K22" i="71"/>
  <c r="M21" i="71"/>
  <c r="L21" i="71"/>
  <c r="K21" i="71"/>
  <c r="M20" i="71"/>
  <c r="L20" i="71"/>
  <c r="K20" i="71"/>
  <c r="M19" i="71"/>
  <c r="L19" i="71"/>
  <c r="K19" i="71"/>
  <c r="M18" i="71"/>
  <c r="L18" i="71"/>
  <c r="K18" i="71"/>
  <c r="M17" i="71"/>
  <c r="L17" i="71"/>
  <c r="K17" i="71"/>
  <c r="M16" i="71"/>
  <c r="L16" i="71"/>
  <c r="K16" i="71"/>
  <c r="M15" i="71"/>
  <c r="L15" i="71"/>
  <c r="K15" i="71"/>
  <c r="M14" i="71"/>
  <c r="L14" i="71"/>
  <c r="K14" i="71"/>
  <c r="M13" i="71"/>
  <c r="L13" i="71"/>
  <c r="K13" i="71"/>
  <c r="M12" i="71"/>
  <c r="L12" i="71"/>
  <c r="K12" i="71"/>
  <c r="M11" i="71"/>
  <c r="L11" i="71"/>
  <c r="K11" i="71"/>
  <c r="M10" i="71"/>
  <c r="L10" i="71"/>
  <c r="K10" i="71"/>
  <c r="M9" i="71"/>
  <c r="L9" i="71"/>
  <c r="K9" i="71"/>
  <c r="J167" i="70"/>
  <c r="I167" i="70"/>
  <c r="H167" i="70"/>
  <c r="G167" i="70"/>
  <c r="F167" i="70"/>
  <c r="E167" i="70"/>
  <c r="D167" i="70"/>
  <c r="C167" i="70"/>
  <c r="B167" i="70"/>
  <c r="J166" i="70"/>
  <c r="I166" i="70"/>
  <c r="H166" i="70"/>
  <c r="G166" i="70"/>
  <c r="J165" i="70"/>
  <c r="I165" i="70"/>
  <c r="H165" i="70"/>
  <c r="G165" i="70"/>
  <c r="J164" i="70"/>
  <c r="I164" i="70"/>
  <c r="H164" i="70"/>
  <c r="G164" i="70"/>
  <c r="J163" i="70"/>
  <c r="I163" i="70"/>
  <c r="H163" i="70"/>
  <c r="G163" i="70"/>
  <c r="J162" i="70"/>
  <c r="I162" i="70"/>
  <c r="H162" i="70"/>
  <c r="G162" i="70"/>
  <c r="J161" i="70"/>
  <c r="I161" i="70"/>
  <c r="H161" i="70"/>
  <c r="G161" i="70"/>
  <c r="J160" i="70"/>
  <c r="I160" i="70"/>
  <c r="H160" i="70"/>
  <c r="G160" i="70"/>
  <c r="J159" i="70"/>
  <c r="I159" i="70"/>
  <c r="H159" i="70"/>
  <c r="G159" i="70"/>
  <c r="J158" i="70"/>
  <c r="I158" i="70"/>
  <c r="H158" i="70"/>
  <c r="G158" i="70"/>
  <c r="J157" i="70"/>
  <c r="I157" i="70"/>
  <c r="H157" i="70"/>
  <c r="G157" i="70"/>
  <c r="J156" i="70"/>
  <c r="I156" i="70"/>
  <c r="H156" i="70"/>
  <c r="G156" i="70"/>
  <c r="J155" i="70"/>
  <c r="I155" i="70"/>
  <c r="H155" i="70"/>
  <c r="G155" i="70"/>
  <c r="J154" i="70"/>
  <c r="I154" i="70"/>
  <c r="H154" i="70"/>
  <c r="G154" i="70"/>
  <c r="J153" i="70"/>
  <c r="I153" i="70"/>
  <c r="H153" i="70"/>
  <c r="G153" i="70"/>
  <c r="J152" i="70"/>
  <c r="I152" i="70"/>
  <c r="H152" i="70"/>
  <c r="G152" i="70"/>
  <c r="J151" i="70"/>
  <c r="I151" i="70"/>
  <c r="H151" i="70"/>
  <c r="G151" i="70"/>
  <c r="J150" i="70"/>
  <c r="I150" i="70"/>
  <c r="H150" i="70"/>
  <c r="G150" i="70"/>
  <c r="J149" i="70"/>
  <c r="I149" i="70"/>
  <c r="H149" i="70"/>
  <c r="G149" i="70"/>
  <c r="J148" i="70"/>
  <c r="I148" i="70"/>
  <c r="H148" i="70"/>
  <c r="G148" i="70"/>
  <c r="J147" i="70"/>
  <c r="I147" i="70"/>
  <c r="H147" i="70"/>
  <c r="G147" i="70"/>
  <c r="J146" i="70"/>
  <c r="I146" i="70"/>
  <c r="H146" i="70"/>
  <c r="G146" i="70"/>
  <c r="J145" i="70"/>
  <c r="I145" i="70"/>
  <c r="H145" i="70"/>
  <c r="G145" i="70"/>
  <c r="J144" i="70"/>
  <c r="I144" i="70"/>
  <c r="H144" i="70"/>
  <c r="G144" i="70"/>
  <c r="J116" i="70"/>
  <c r="I116" i="70"/>
  <c r="H116" i="70"/>
  <c r="G116" i="70"/>
  <c r="F116" i="70"/>
  <c r="E116" i="70"/>
  <c r="D116" i="70"/>
  <c r="C116" i="70"/>
  <c r="B116" i="70"/>
  <c r="J115" i="70"/>
  <c r="I115" i="70"/>
  <c r="H115" i="70"/>
  <c r="G115" i="70"/>
  <c r="F115" i="70"/>
  <c r="E115" i="70"/>
  <c r="D115" i="70"/>
  <c r="C115" i="70"/>
  <c r="B115" i="70"/>
  <c r="J114" i="70"/>
  <c r="I114" i="70"/>
  <c r="H114" i="70"/>
  <c r="J113" i="70"/>
  <c r="I113" i="70"/>
  <c r="H113" i="70"/>
  <c r="J112" i="70"/>
  <c r="I112" i="70"/>
  <c r="H112" i="70"/>
  <c r="J111" i="70"/>
  <c r="I111" i="70"/>
  <c r="H111" i="70"/>
  <c r="J110" i="70"/>
  <c r="I110" i="70"/>
  <c r="H110" i="70"/>
  <c r="J109" i="70"/>
  <c r="I109" i="70"/>
  <c r="H109" i="70"/>
  <c r="J108" i="70"/>
  <c r="I108" i="70"/>
  <c r="H108" i="70"/>
  <c r="J94" i="70"/>
  <c r="I94" i="70"/>
  <c r="H94" i="70"/>
  <c r="G94" i="70"/>
  <c r="F94" i="70"/>
  <c r="E94" i="70"/>
  <c r="D94" i="70"/>
  <c r="C94" i="70"/>
  <c r="B94" i="70"/>
  <c r="J93" i="70"/>
  <c r="I93" i="70"/>
  <c r="H93" i="70"/>
  <c r="J92" i="70"/>
  <c r="I92" i="70"/>
  <c r="H92" i="70"/>
  <c r="J91" i="70"/>
  <c r="I91" i="70"/>
  <c r="H91" i="70"/>
  <c r="J90" i="70"/>
  <c r="I90" i="70"/>
  <c r="H90" i="70"/>
  <c r="J89" i="70"/>
  <c r="I89" i="70"/>
  <c r="H89" i="70"/>
  <c r="J88" i="70"/>
  <c r="I88" i="70"/>
  <c r="H88" i="70"/>
  <c r="J87" i="70"/>
  <c r="I87" i="70"/>
  <c r="H87" i="70"/>
  <c r="J86" i="70"/>
  <c r="I86" i="70"/>
  <c r="H86" i="70"/>
  <c r="J85" i="70"/>
  <c r="I85" i="70"/>
  <c r="H85" i="70"/>
  <c r="J84" i="70"/>
  <c r="I84" i="70"/>
  <c r="H84" i="70"/>
  <c r="J83" i="70"/>
  <c r="I83" i="70"/>
  <c r="H83" i="70"/>
  <c r="J82" i="70"/>
  <c r="I82" i="70"/>
  <c r="H82" i="70"/>
  <c r="J81" i="70"/>
  <c r="I81" i="70"/>
  <c r="H81" i="70"/>
  <c r="J80" i="70"/>
  <c r="I80" i="70"/>
  <c r="H80" i="70"/>
  <c r="J79" i="70"/>
  <c r="I79" i="70"/>
  <c r="H79" i="70"/>
  <c r="J78" i="70"/>
  <c r="I78" i="70"/>
  <c r="H78" i="70"/>
  <c r="J77" i="70"/>
  <c r="I77" i="70"/>
  <c r="H77" i="70"/>
  <c r="J76" i="70"/>
  <c r="I76" i="70"/>
  <c r="H76" i="70"/>
  <c r="J48" i="70"/>
  <c r="I48" i="70"/>
  <c r="H48" i="70"/>
  <c r="G48" i="70"/>
  <c r="F48" i="70"/>
  <c r="E48" i="70"/>
  <c r="D48" i="70"/>
  <c r="C48" i="70"/>
  <c r="B48" i="70"/>
  <c r="J47" i="70"/>
  <c r="I47" i="70"/>
  <c r="H47" i="70"/>
  <c r="G47" i="70"/>
  <c r="F47" i="70"/>
  <c r="E47" i="70"/>
  <c r="D47" i="70"/>
  <c r="C47" i="70"/>
  <c r="B47" i="70"/>
  <c r="J46" i="70"/>
  <c r="I46" i="70"/>
  <c r="H46" i="70"/>
  <c r="J45" i="70"/>
  <c r="I45" i="70"/>
  <c r="H45" i="70"/>
  <c r="J44" i="70"/>
  <c r="I44" i="70"/>
  <c r="H44" i="70"/>
  <c r="J43" i="70"/>
  <c r="I43" i="70"/>
  <c r="H43" i="70"/>
  <c r="J42" i="70"/>
  <c r="I42" i="70"/>
  <c r="H42" i="70"/>
  <c r="J41" i="70"/>
  <c r="I41" i="70"/>
  <c r="H41" i="70"/>
  <c r="J40" i="70"/>
  <c r="I40" i="70"/>
  <c r="H40" i="70"/>
  <c r="J27" i="70"/>
  <c r="I27" i="70"/>
  <c r="H27" i="70"/>
  <c r="G27" i="70"/>
  <c r="F27" i="70"/>
  <c r="E27" i="70"/>
  <c r="D27" i="70"/>
  <c r="C27" i="70"/>
  <c r="B27" i="70"/>
  <c r="J26" i="70"/>
  <c r="I26" i="70"/>
  <c r="H26" i="70"/>
  <c r="J25" i="70"/>
  <c r="I25" i="70"/>
  <c r="H25" i="70"/>
  <c r="J24" i="70"/>
  <c r="I24" i="70"/>
  <c r="H24" i="70"/>
  <c r="J23" i="70"/>
  <c r="I23" i="70"/>
  <c r="H23" i="70"/>
  <c r="J22" i="70"/>
  <c r="I22" i="70"/>
  <c r="H22" i="70"/>
  <c r="J21" i="70"/>
  <c r="I21" i="70"/>
  <c r="H21" i="70"/>
  <c r="J20" i="70"/>
  <c r="I20" i="70"/>
  <c r="H20" i="70"/>
  <c r="J19" i="70"/>
  <c r="I19" i="70"/>
  <c r="H19" i="70"/>
  <c r="J18" i="70"/>
  <c r="I18" i="70"/>
  <c r="H18" i="70"/>
  <c r="J17" i="70"/>
  <c r="I17" i="70"/>
  <c r="H17" i="70"/>
  <c r="J16" i="70"/>
  <c r="I16" i="70"/>
  <c r="H16" i="70"/>
  <c r="J15" i="70"/>
  <c r="I15" i="70"/>
  <c r="H15" i="70"/>
  <c r="J14" i="70"/>
  <c r="I14" i="70"/>
  <c r="H14" i="70"/>
  <c r="J13" i="70"/>
  <c r="I13" i="70"/>
  <c r="H13" i="70"/>
  <c r="J12" i="70"/>
  <c r="I12" i="70"/>
  <c r="H12" i="70"/>
  <c r="J11" i="70"/>
  <c r="I11" i="70"/>
  <c r="H11" i="70"/>
  <c r="J10" i="70"/>
  <c r="I10" i="70"/>
  <c r="H10" i="70"/>
  <c r="J9" i="70"/>
  <c r="I9" i="70"/>
  <c r="H9" i="70"/>
  <c r="J51" i="84"/>
  <c r="I51" i="84"/>
  <c r="H51" i="84"/>
  <c r="G51" i="84"/>
  <c r="F51" i="84"/>
  <c r="E51" i="84"/>
  <c r="D51" i="84"/>
  <c r="C51" i="84"/>
  <c r="B51" i="84"/>
  <c r="J50" i="84"/>
  <c r="I50" i="84"/>
  <c r="H50" i="84"/>
  <c r="G50" i="84"/>
  <c r="F50" i="84"/>
  <c r="E50" i="84"/>
  <c r="D50" i="84"/>
  <c r="C50" i="84"/>
  <c r="B50" i="84"/>
  <c r="J49" i="84"/>
  <c r="I49" i="84"/>
  <c r="H49" i="84"/>
  <c r="J48" i="84"/>
  <c r="I48" i="84"/>
  <c r="H48" i="84"/>
  <c r="J47" i="84"/>
  <c r="I47" i="84"/>
  <c r="H47" i="84"/>
  <c r="J46" i="84"/>
  <c r="I46" i="84"/>
  <c r="H46" i="84"/>
  <c r="J45" i="84"/>
  <c r="I45" i="84"/>
  <c r="H45" i="84"/>
  <c r="J43" i="84"/>
  <c r="I43" i="84"/>
  <c r="H43" i="84"/>
  <c r="G43" i="84"/>
  <c r="F43" i="84"/>
  <c r="E43" i="84"/>
  <c r="D43" i="84"/>
  <c r="C43" i="84"/>
  <c r="B43" i="84"/>
  <c r="J42" i="84"/>
  <c r="I42" i="84"/>
  <c r="H42" i="84"/>
  <c r="J41" i="84"/>
  <c r="I41" i="84"/>
  <c r="H41" i="84"/>
  <c r="J40" i="84"/>
  <c r="I40" i="84"/>
  <c r="H40" i="84"/>
  <c r="J39" i="84"/>
  <c r="I39" i="84"/>
  <c r="H39" i="84"/>
  <c r="J38" i="84"/>
  <c r="I38" i="84"/>
  <c r="H38" i="84"/>
  <c r="J37" i="84"/>
  <c r="I37" i="84"/>
  <c r="H37" i="84"/>
  <c r="J23" i="84"/>
  <c r="I23" i="84"/>
  <c r="H23" i="84"/>
  <c r="G23" i="84"/>
  <c r="F23" i="84"/>
  <c r="E23" i="84"/>
  <c r="D23" i="84"/>
  <c r="C23" i="84"/>
  <c r="B23" i="84"/>
  <c r="J22" i="84"/>
  <c r="I22" i="84"/>
  <c r="H22" i="84"/>
  <c r="G22" i="84"/>
  <c r="F22" i="84"/>
  <c r="E22" i="84"/>
  <c r="D22" i="84"/>
  <c r="C22" i="84"/>
  <c r="B22" i="84"/>
  <c r="J21" i="84"/>
  <c r="I21" i="84"/>
  <c r="H21" i="84"/>
  <c r="J20" i="84"/>
  <c r="I20" i="84"/>
  <c r="H20" i="84"/>
  <c r="J19" i="84"/>
  <c r="I19" i="84"/>
  <c r="H19" i="84"/>
  <c r="J18" i="84"/>
  <c r="I18" i="84"/>
  <c r="H18" i="84"/>
  <c r="J17" i="84"/>
  <c r="I17" i="84"/>
  <c r="H17" i="84"/>
  <c r="J15" i="84"/>
  <c r="I15" i="84"/>
  <c r="H15" i="84"/>
  <c r="G15" i="84"/>
  <c r="F15" i="84"/>
  <c r="E15" i="84"/>
  <c r="D15" i="84"/>
  <c r="C15" i="84"/>
  <c r="B15" i="84"/>
  <c r="J14" i="84"/>
  <c r="I14" i="84"/>
  <c r="H14" i="84"/>
  <c r="G14" i="84"/>
  <c r="J13" i="84"/>
  <c r="I13" i="84"/>
  <c r="H13" i="84"/>
  <c r="G13" i="84"/>
  <c r="J12" i="84"/>
  <c r="I12" i="84"/>
  <c r="H12" i="84"/>
  <c r="G12" i="84"/>
  <c r="J11" i="84"/>
  <c r="I11" i="84"/>
  <c r="H11" i="84"/>
  <c r="G11" i="84"/>
  <c r="J10" i="84"/>
  <c r="I10" i="84"/>
  <c r="H10" i="84"/>
  <c r="G10" i="84"/>
  <c r="J9" i="84"/>
  <c r="I9" i="84"/>
  <c r="H9" i="84"/>
  <c r="G9" i="84"/>
  <c r="M23" i="83"/>
  <c r="L23" i="83"/>
  <c r="K23" i="83"/>
  <c r="J23" i="83"/>
  <c r="I23" i="83"/>
  <c r="H23" i="83"/>
  <c r="G23" i="83"/>
  <c r="F23" i="83"/>
  <c r="E23" i="83"/>
  <c r="D23" i="83"/>
  <c r="C23" i="83"/>
  <c r="B23" i="83"/>
  <c r="M22" i="83"/>
  <c r="L22" i="83"/>
  <c r="K22" i="83"/>
  <c r="J22" i="83"/>
  <c r="I22" i="83"/>
  <c r="H22" i="83"/>
  <c r="G22" i="83"/>
  <c r="F22" i="83"/>
  <c r="E22" i="83"/>
  <c r="D22" i="83"/>
  <c r="C22" i="83"/>
  <c r="B22" i="83"/>
  <c r="M21" i="83"/>
  <c r="L21" i="83"/>
  <c r="K21" i="83"/>
  <c r="M20" i="83"/>
  <c r="L20" i="83"/>
  <c r="K20" i="83"/>
  <c r="M19" i="83"/>
  <c r="L19" i="83"/>
  <c r="K19" i="83"/>
  <c r="M18" i="83"/>
  <c r="L18" i="83"/>
  <c r="K18" i="83"/>
  <c r="M17" i="83"/>
  <c r="L17" i="83"/>
  <c r="K17" i="83"/>
  <c r="M15" i="83"/>
  <c r="L15" i="83"/>
  <c r="K15" i="83"/>
  <c r="J15" i="83"/>
  <c r="I15" i="83"/>
  <c r="H15" i="83"/>
  <c r="G15" i="83"/>
  <c r="F15" i="83"/>
  <c r="E15" i="83"/>
  <c r="D15" i="83"/>
  <c r="C15" i="83"/>
  <c r="B15" i="83"/>
  <c r="M14" i="83"/>
  <c r="L14" i="83"/>
  <c r="K14" i="83"/>
  <c r="M13" i="83"/>
  <c r="L13" i="83"/>
  <c r="K13" i="83"/>
  <c r="M12" i="83"/>
  <c r="L12" i="83"/>
  <c r="K12" i="83"/>
  <c r="M11" i="83"/>
  <c r="L11" i="83"/>
  <c r="K11" i="83"/>
  <c r="M10" i="83"/>
  <c r="L10" i="83"/>
  <c r="K10" i="83"/>
  <c r="M9" i="83"/>
  <c r="L9" i="83"/>
  <c r="K9" i="83"/>
  <c r="J80" i="82"/>
  <c r="I80" i="82"/>
  <c r="H80" i="82"/>
  <c r="G80" i="82"/>
  <c r="F80" i="82"/>
  <c r="E80" i="82"/>
  <c r="D80" i="82"/>
  <c r="C80" i="82"/>
  <c r="B80" i="82"/>
  <c r="J79" i="82"/>
  <c r="I79" i="82"/>
  <c r="H79" i="82"/>
  <c r="G79" i="82"/>
  <c r="F79" i="82"/>
  <c r="E79" i="82"/>
  <c r="D79" i="82"/>
  <c r="C79" i="82"/>
  <c r="B79" i="82"/>
  <c r="J78" i="82"/>
  <c r="I78" i="82"/>
  <c r="H78" i="82"/>
  <c r="G78" i="82"/>
  <c r="J77" i="82"/>
  <c r="I77" i="82"/>
  <c r="H77" i="82"/>
  <c r="G77" i="82"/>
  <c r="J76" i="82"/>
  <c r="I76" i="82"/>
  <c r="H76" i="82"/>
  <c r="G76" i="82"/>
  <c r="J75" i="82"/>
  <c r="I75" i="82"/>
  <c r="H75" i="82"/>
  <c r="G75" i="82"/>
  <c r="J74" i="82"/>
  <c r="I74" i="82"/>
  <c r="H74" i="82"/>
  <c r="G74" i="82"/>
  <c r="J73" i="82"/>
  <c r="I73" i="82"/>
  <c r="H73" i="82"/>
  <c r="G73" i="82"/>
  <c r="J72" i="82"/>
  <c r="I72" i="82"/>
  <c r="H72" i="82"/>
  <c r="G72" i="82"/>
  <c r="G53" i="82"/>
  <c r="F53" i="82"/>
  <c r="E53" i="82"/>
  <c r="D53" i="82"/>
  <c r="C53" i="82"/>
  <c r="B53" i="82"/>
  <c r="H52" i="82"/>
  <c r="G52" i="82"/>
  <c r="F52" i="82"/>
  <c r="E52" i="82"/>
  <c r="D52" i="82"/>
  <c r="C52" i="82"/>
  <c r="B52" i="82"/>
  <c r="J51" i="82"/>
  <c r="I51" i="82"/>
  <c r="H51" i="82"/>
  <c r="J50" i="82"/>
  <c r="I50" i="82"/>
  <c r="H50" i="82"/>
  <c r="J49" i="82"/>
  <c r="I49" i="82"/>
  <c r="H49" i="82"/>
  <c r="J48" i="82"/>
  <c r="I48" i="82"/>
  <c r="I52" i="82" s="1"/>
  <c r="H48" i="82"/>
  <c r="J47" i="82"/>
  <c r="J52" i="82" s="1"/>
  <c r="I47" i="82"/>
  <c r="H47" i="82"/>
  <c r="G45" i="82"/>
  <c r="F45" i="82"/>
  <c r="E45" i="82"/>
  <c r="D45" i="82"/>
  <c r="C45" i="82"/>
  <c r="B45" i="82"/>
  <c r="J44" i="82"/>
  <c r="I44" i="82"/>
  <c r="H44" i="82"/>
  <c r="J43" i="82"/>
  <c r="I43" i="82"/>
  <c r="H43" i="82"/>
  <c r="J42" i="82"/>
  <c r="I42" i="82"/>
  <c r="H42" i="82"/>
  <c r="J41" i="82"/>
  <c r="I41" i="82"/>
  <c r="H41" i="82"/>
  <c r="J40" i="82"/>
  <c r="I40" i="82"/>
  <c r="H40" i="82"/>
  <c r="J39" i="82"/>
  <c r="J45" i="82" s="1"/>
  <c r="J53" i="82" s="1"/>
  <c r="I39" i="82"/>
  <c r="I45" i="82" s="1"/>
  <c r="I53" i="82" s="1"/>
  <c r="H39" i="82"/>
  <c r="H45" i="82" s="1"/>
  <c r="H53" i="82" s="1"/>
  <c r="G23" i="82"/>
  <c r="F23" i="82"/>
  <c r="E23" i="82"/>
  <c r="D23" i="82"/>
  <c r="C23" i="82"/>
  <c r="B23" i="82"/>
  <c r="H22" i="82"/>
  <c r="G22" i="82"/>
  <c r="F22" i="82"/>
  <c r="E22" i="82"/>
  <c r="D22" i="82"/>
  <c r="C22" i="82"/>
  <c r="B22" i="82"/>
  <c r="J21" i="82"/>
  <c r="I21" i="82"/>
  <c r="H21" i="82"/>
  <c r="J20" i="82"/>
  <c r="I20" i="82"/>
  <c r="H20" i="82"/>
  <c r="J19" i="82"/>
  <c r="I19" i="82"/>
  <c r="H19" i="82"/>
  <c r="J18" i="82"/>
  <c r="I18" i="82"/>
  <c r="I22" i="82" s="1"/>
  <c r="H18" i="82"/>
  <c r="J17" i="82"/>
  <c r="J22" i="82" s="1"/>
  <c r="I17" i="82"/>
  <c r="H17" i="82"/>
  <c r="G15" i="82"/>
  <c r="F15" i="82"/>
  <c r="E15" i="82"/>
  <c r="D15" i="82"/>
  <c r="C15" i="82"/>
  <c r="B15" i="82"/>
  <c r="J14" i="82"/>
  <c r="I14" i="82"/>
  <c r="H14" i="82"/>
  <c r="J13" i="82"/>
  <c r="I13" i="82"/>
  <c r="H13" i="82"/>
  <c r="J12" i="82"/>
  <c r="I12" i="82"/>
  <c r="H12" i="82"/>
  <c r="J11" i="82"/>
  <c r="I11" i="82"/>
  <c r="H11" i="82"/>
  <c r="J10" i="82"/>
  <c r="I10" i="82"/>
  <c r="H10" i="82"/>
  <c r="J9" i="82"/>
  <c r="J15" i="82" s="1"/>
  <c r="J23" i="82" s="1"/>
  <c r="I9" i="82"/>
  <c r="I15" i="82" s="1"/>
  <c r="I23" i="82" s="1"/>
  <c r="H9" i="82"/>
  <c r="H15" i="82" s="1"/>
  <c r="H23" i="82" s="1"/>
  <c r="J122" i="69"/>
  <c r="I122" i="69"/>
  <c r="H122" i="69"/>
  <c r="G122" i="69"/>
  <c r="F122" i="69"/>
  <c r="E122" i="69"/>
  <c r="D122" i="69"/>
  <c r="C122" i="69"/>
  <c r="B122" i="69"/>
  <c r="J121" i="69"/>
  <c r="I121" i="69"/>
  <c r="H121" i="69"/>
  <c r="G121" i="69"/>
  <c r="F121" i="69"/>
  <c r="E121" i="69"/>
  <c r="D121" i="69"/>
  <c r="C121" i="69"/>
  <c r="B121" i="69"/>
  <c r="J120" i="69"/>
  <c r="I120" i="69"/>
  <c r="H120" i="69"/>
  <c r="J119" i="69"/>
  <c r="I119" i="69"/>
  <c r="H119" i="69"/>
  <c r="J118" i="69"/>
  <c r="I118" i="69"/>
  <c r="H118" i="69"/>
  <c r="J117" i="69"/>
  <c r="I117" i="69"/>
  <c r="H117" i="69"/>
  <c r="J116" i="69"/>
  <c r="I116" i="69"/>
  <c r="H116" i="69"/>
  <c r="J115" i="69"/>
  <c r="I115" i="69"/>
  <c r="H115" i="69"/>
  <c r="J114" i="69"/>
  <c r="I114" i="69"/>
  <c r="H114" i="69"/>
  <c r="J113" i="69"/>
  <c r="I113" i="69"/>
  <c r="H113" i="69"/>
  <c r="J112" i="69"/>
  <c r="I112" i="69"/>
  <c r="H112" i="69"/>
  <c r="J111" i="69"/>
  <c r="I111" i="69"/>
  <c r="H111" i="69"/>
  <c r="J100" i="69"/>
  <c r="I100" i="69"/>
  <c r="H100" i="69"/>
  <c r="G100" i="69"/>
  <c r="F100" i="69"/>
  <c r="E100" i="69"/>
  <c r="D100" i="69"/>
  <c r="C100" i="69"/>
  <c r="B100" i="69"/>
  <c r="J99" i="69"/>
  <c r="I99" i="69"/>
  <c r="H99" i="69"/>
  <c r="J98" i="69"/>
  <c r="I98" i="69"/>
  <c r="H98" i="69"/>
  <c r="J97" i="69"/>
  <c r="I97" i="69"/>
  <c r="H97" i="69"/>
  <c r="J96" i="69"/>
  <c r="I96" i="69"/>
  <c r="H96" i="69"/>
  <c r="J95" i="69"/>
  <c r="I95" i="69"/>
  <c r="H95" i="69"/>
  <c r="J94" i="69"/>
  <c r="I94" i="69"/>
  <c r="H94" i="69"/>
  <c r="J93" i="69"/>
  <c r="I93" i="69"/>
  <c r="H93" i="69"/>
  <c r="J92" i="69"/>
  <c r="I92" i="69"/>
  <c r="H92" i="69"/>
  <c r="J91" i="69"/>
  <c r="I91" i="69"/>
  <c r="H91" i="69"/>
  <c r="J90" i="69"/>
  <c r="I90" i="69"/>
  <c r="H90" i="69"/>
  <c r="J89" i="69"/>
  <c r="I89" i="69"/>
  <c r="H89" i="69"/>
  <c r="J88" i="69"/>
  <c r="I88" i="69"/>
  <c r="H88" i="69"/>
  <c r="J87" i="69"/>
  <c r="I87" i="69"/>
  <c r="H87" i="69"/>
  <c r="J86" i="69"/>
  <c r="I86" i="69"/>
  <c r="H86" i="69"/>
  <c r="J85" i="69"/>
  <c r="I85" i="69"/>
  <c r="H85" i="69"/>
  <c r="J84" i="69"/>
  <c r="I84" i="69"/>
  <c r="H84" i="69"/>
  <c r="J83" i="69"/>
  <c r="I83" i="69"/>
  <c r="H83" i="69"/>
  <c r="J82" i="69"/>
  <c r="I82" i="69"/>
  <c r="H82" i="69"/>
  <c r="J81" i="69"/>
  <c r="I81" i="69"/>
  <c r="H81" i="69"/>
  <c r="J80" i="69"/>
  <c r="I80" i="69"/>
  <c r="H80" i="69"/>
  <c r="J79" i="69"/>
  <c r="I79" i="69"/>
  <c r="H79" i="69"/>
  <c r="J55" i="69"/>
  <c r="I55" i="69"/>
  <c r="H55" i="69"/>
  <c r="G55" i="69"/>
  <c r="F55" i="69"/>
  <c r="E55" i="69"/>
  <c r="D55" i="69"/>
  <c r="C55" i="69"/>
  <c r="B55" i="69"/>
  <c r="J54" i="69"/>
  <c r="I54" i="69"/>
  <c r="H54" i="69"/>
  <c r="G54" i="69"/>
  <c r="F54" i="69"/>
  <c r="E54" i="69"/>
  <c r="D54" i="69"/>
  <c r="C54" i="69"/>
  <c r="B54" i="69"/>
  <c r="J53" i="69"/>
  <c r="I53" i="69"/>
  <c r="H53" i="69"/>
  <c r="J52" i="69"/>
  <c r="I52" i="69"/>
  <c r="H52" i="69"/>
  <c r="J51" i="69"/>
  <c r="I51" i="69"/>
  <c r="H51" i="69"/>
  <c r="J50" i="69"/>
  <c r="I50" i="69"/>
  <c r="H50" i="69"/>
  <c r="J49" i="69"/>
  <c r="I49" i="69"/>
  <c r="H49" i="69"/>
  <c r="J48" i="69"/>
  <c r="I48" i="69"/>
  <c r="H48" i="69"/>
  <c r="J47" i="69"/>
  <c r="I47" i="69"/>
  <c r="H47" i="69"/>
  <c r="J46" i="69"/>
  <c r="I46" i="69"/>
  <c r="H46" i="69"/>
  <c r="J45" i="69"/>
  <c r="I45" i="69"/>
  <c r="H45" i="69"/>
  <c r="J44" i="69"/>
  <c r="I44" i="69"/>
  <c r="H44" i="69"/>
  <c r="J30" i="69"/>
  <c r="I30" i="69"/>
  <c r="H30" i="69"/>
  <c r="G30" i="69"/>
  <c r="F30" i="69"/>
  <c r="E30" i="69"/>
  <c r="D30" i="69"/>
  <c r="C30" i="69"/>
  <c r="B30" i="69"/>
  <c r="J29" i="69"/>
  <c r="I29" i="69"/>
  <c r="H29" i="69"/>
  <c r="G29" i="69"/>
  <c r="J28" i="69"/>
  <c r="I28" i="69"/>
  <c r="H28" i="69"/>
  <c r="G28" i="69"/>
  <c r="J27" i="69"/>
  <c r="I27" i="69"/>
  <c r="H27" i="69"/>
  <c r="G27" i="69"/>
  <c r="J26" i="69"/>
  <c r="I26" i="69"/>
  <c r="H26" i="69"/>
  <c r="G26" i="69"/>
  <c r="J25" i="69"/>
  <c r="I25" i="69"/>
  <c r="H25" i="69"/>
  <c r="G25" i="69"/>
  <c r="J24" i="69"/>
  <c r="I24" i="69"/>
  <c r="H24" i="69"/>
  <c r="G24" i="69"/>
  <c r="J23" i="69"/>
  <c r="I23" i="69"/>
  <c r="H23" i="69"/>
  <c r="G23" i="69"/>
  <c r="J22" i="69"/>
  <c r="I22" i="69"/>
  <c r="H22" i="69"/>
  <c r="G22" i="69"/>
  <c r="J21" i="69"/>
  <c r="I21" i="69"/>
  <c r="H21" i="69"/>
  <c r="G21" i="69"/>
  <c r="J20" i="69"/>
  <c r="I20" i="69"/>
  <c r="H20" i="69"/>
  <c r="G20" i="69"/>
  <c r="J19" i="69"/>
  <c r="I19" i="69"/>
  <c r="H19" i="69"/>
  <c r="G19" i="69"/>
  <c r="J18" i="69"/>
  <c r="I18" i="69"/>
  <c r="H18" i="69"/>
  <c r="G18" i="69"/>
  <c r="J17" i="69"/>
  <c r="I17" i="69"/>
  <c r="H17" i="69"/>
  <c r="G17" i="69"/>
  <c r="J16" i="69"/>
  <c r="I16" i="69"/>
  <c r="H16" i="69"/>
  <c r="G16" i="69"/>
  <c r="J15" i="69"/>
  <c r="I15" i="69"/>
  <c r="H15" i="69"/>
  <c r="G15" i="69"/>
  <c r="J14" i="69"/>
  <c r="I14" i="69"/>
  <c r="H14" i="69"/>
  <c r="G14" i="69"/>
  <c r="J13" i="69"/>
  <c r="I13" i="69"/>
  <c r="H13" i="69"/>
  <c r="G13" i="69"/>
  <c r="J12" i="69"/>
  <c r="I12" i="69"/>
  <c r="H12" i="69"/>
  <c r="G12" i="69"/>
  <c r="J11" i="69"/>
  <c r="I11" i="69"/>
  <c r="H11" i="69"/>
  <c r="G11" i="69"/>
  <c r="J10" i="69"/>
  <c r="I10" i="69"/>
  <c r="H10" i="69"/>
  <c r="G10" i="69"/>
  <c r="J9" i="69"/>
  <c r="I9" i="69"/>
  <c r="H9" i="69"/>
  <c r="G9" i="69"/>
  <c r="M57" i="68"/>
  <c r="L57" i="68"/>
  <c r="K57" i="68"/>
  <c r="J57" i="68"/>
  <c r="I57" i="68"/>
  <c r="H57" i="68"/>
  <c r="G57" i="68"/>
  <c r="F57" i="68"/>
  <c r="E57" i="68"/>
  <c r="D57" i="68"/>
  <c r="C57" i="68"/>
  <c r="B57" i="68"/>
  <c r="M56" i="68"/>
  <c r="L56" i="68"/>
  <c r="K56" i="68"/>
  <c r="J56" i="68"/>
  <c r="I56" i="68"/>
  <c r="H56" i="68"/>
  <c r="G56" i="68"/>
  <c r="F56" i="68"/>
  <c r="E56" i="68"/>
  <c r="D56" i="68"/>
  <c r="C56" i="68"/>
  <c r="B56" i="68"/>
  <c r="M55" i="68"/>
  <c r="L55" i="68"/>
  <c r="K55" i="68"/>
  <c r="M54" i="68"/>
  <c r="L54" i="68"/>
  <c r="K54" i="68"/>
  <c r="M53" i="68"/>
  <c r="L53" i="68"/>
  <c r="K53" i="68"/>
  <c r="M52" i="68"/>
  <c r="L52" i="68"/>
  <c r="K52" i="68"/>
  <c r="M51" i="68"/>
  <c r="L51" i="68"/>
  <c r="K51" i="68"/>
  <c r="M50" i="68"/>
  <c r="L50" i="68"/>
  <c r="K50" i="68"/>
  <c r="M49" i="68"/>
  <c r="L49" i="68"/>
  <c r="K49" i="68"/>
  <c r="M48" i="68"/>
  <c r="L48" i="68"/>
  <c r="K48" i="68"/>
  <c r="M47" i="68"/>
  <c r="L47" i="68"/>
  <c r="K47" i="68"/>
  <c r="M46" i="68"/>
  <c r="L46" i="68"/>
  <c r="K46" i="68"/>
  <c r="M44" i="68"/>
  <c r="L44" i="68"/>
  <c r="K44" i="68"/>
  <c r="J44" i="68"/>
  <c r="I44" i="68"/>
  <c r="H44" i="68"/>
  <c r="G44" i="68"/>
  <c r="F44" i="68"/>
  <c r="E44" i="68"/>
  <c r="D44" i="68"/>
  <c r="C44" i="68"/>
  <c r="B44" i="68"/>
  <c r="M43" i="68"/>
  <c r="L43" i="68"/>
  <c r="K43" i="68"/>
  <c r="M42" i="68"/>
  <c r="L42" i="68"/>
  <c r="K42" i="68"/>
  <c r="M41" i="68"/>
  <c r="L41" i="68"/>
  <c r="K41" i="68"/>
  <c r="M40" i="68"/>
  <c r="L40" i="68"/>
  <c r="K40" i="68"/>
  <c r="M39" i="68"/>
  <c r="L39" i="68"/>
  <c r="K39" i="68"/>
  <c r="M38" i="68"/>
  <c r="L38" i="68"/>
  <c r="K38" i="68"/>
  <c r="M23" i="68"/>
  <c r="L23" i="68"/>
  <c r="K23" i="68"/>
  <c r="M22" i="68"/>
  <c r="L22" i="68"/>
  <c r="K22" i="68"/>
  <c r="M21" i="68"/>
  <c r="L21" i="68"/>
  <c r="K21" i="68"/>
  <c r="M20" i="68"/>
  <c r="L20" i="68"/>
  <c r="K20" i="68"/>
  <c r="M19" i="68"/>
  <c r="L19" i="68"/>
  <c r="K19" i="68"/>
  <c r="M18" i="68"/>
  <c r="L18" i="68"/>
  <c r="K18" i="68"/>
  <c r="M17" i="68"/>
  <c r="L17" i="68"/>
  <c r="K17" i="68"/>
  <c r="M16" i="68"/>
  <c r="L16" i="68"/>
  <c r="K16" i="68"/>
  <c r="M15" i="68"/>
  <c r="L15" i="68"/>
  <c r="K15" i="68"/>
  <c r="M14" i="68"/>
  <c r="L14" i="68"/>
  <c r="K14" i="68"/>
  <c r="M13" i="68"/>
  <c r="L13" i="68"/>
  <c r="K13" i="68"/>
  <c r="M12" i="68"/>
  <c r="L12" i="68"/>
  <c r="K12" i="68"/>
  <c r="M11" i="68"/>
  <c r="L11" i="68"/>
  <c r="K11" i="68"/>
  <c r="M10" i="68"/>
  <c r="L10" i="68"/>
  <c r="K10" i="68"/>
  <c r="M9" i="68"/>
  <c r="L9" i="68"/>
  <c r="K9" i="68"/>
  <c r="J159" i="67"/>
  <c r="I159" i="67"/>
  <c r="H159" i="67"/>
  <c r="G159" i="67"/>
  <c r="F159" i="67"/>
  <c r="E159" i="67"/>
  <c r="D159" i="67"/>
  <c r="C159" i="67"/>
  <c r="B159" i="67"/>
  <c r="J158" i="67"/>
  <c r="I158" i="67"/>
  <c r="H158" i="67"/>
  <c r="G158" i="67"/>
  <c r="F158" i="67"/>
  <c r="E158" i="67"/>
  <c r="D158" i="67"/>
  <c r="C158" i="67"/>
  <c r="B158" i="67"/>
  <c r="J157" i="67"/>
  <c r="I157" i="67"/>
  <c r="H157" i="67"/>
  <c r="J156" i="67"/>
  <c r="I156" i="67"/>
  <c r="H156" i="67"/>
  <c r="J155" i="67"/>
  <c r="I155" i="67"/>
  <c r="H155" i="67"/>
  <c r="J154" i="67"/>
  <c r="I154" i="67"/>
  <c r="H154" i="67"/>
  <c r="J153" i="67"/>
  <c r="I153" i="67"/>
  <c r="H153" i="67"/>
  <c r="J152" i="67"/>
  <c r="I152" i="67"/>
  <c r="H152" i="67"/>
  <c r="J151" i="67"/>
  <c r="I151" i="67"/>
  <c r="H151" i="67"/>
  <c r="J150" i="67"/>
  <c r="I150" i="67"/>
  <c r="H150" i="67"/>
  <c r="J149" i="67"/>
  <c r="I149" i="67"/>
  <c r="H149" i="67"/>
  <c r="J148" i="67"/>
  <c r="I148" i="67"/>
  <c r="H148" i="67"/>
  <c r="J147" i="67"/>
  <c r="I147" i="67"/>
  <c r="H147" i="67"/>
  <c r="J146" i="67"/>
  <c r="I146" i="67"/>
  <c r="H146" i="67"/>
  <c r="J145" i="67"/>
  <c r="I145" i="67"/>
  <c r="H145" i="67"/>
  <c r="J144" i="67"/>
  <c r="I144" i="67"/>
  <c r="H144" i="67"/>
  <c r="J143" i="67"/>
  <c r="I143" i="67"/>
  <c r="H143" i="67"/>
  <c r="J142" i="67"/>
  <c r="I142" i="67"/>
  <c r="H142" i="67"/>
  <c r="J141" i="67"/>
  <c r="I141" i="67"/>
  <c r="H141" i="67"/>
  <c r="J140" i="67"/>
  <c r="I140" i="67"/>
  <c r="H140" i="67"/>
  <c r="J139" i="67"/>
  <c r="I139" i="67"/>
  <c r="H139" i="67"/>
  <c r="J138" i="67"/>
  <c r="I138" i="67"/>
  <c r="H138" i="67"/>
  <c r="J137" i="67"/>
  <c r="I137" i="67"/>
  <c r="H137" i="67"/>
  <c r="J136" i="67"/>
  <c r="I136" i="67"/>
  <c r="H136" i="67"/>
  <c r="J124" i="67"/>
  <c r="I124" i="67"/>
  <c r="H124" i="67"/>
  <c r="G124" i="67"/>
  <c r="F124" i="67"/>
  <c r="E124" i="67"/>
  <c r="D124" i="67"/>
  <c r="C124" i="67"/>
  <c r="B124" i="67"/>
  <c r="J123" i="67"/>
  <c r="I123" i="67"/>
  <c r="H123" i="67"/>
  <c r="G123" i="67"/>
  <c r="F123" i="67"/>
  <c r="E123" i="67"/>
  <c r="D123" i="67"/>
  <c r="C123" i="67"/>
  <c r="B123" i="67"/>
  <c r="J122" i="67"/>
  <c r="I122" i="67"/>
  <c r="H122" i="67"/>
  <c r="J121" i="67"/>
  <c r="I121" i="67"/>
  <c r="H121" i="67"/>
  <c r="J120" i="67"/>
  <c r="I120" i="67"/>
  <c r="H120" i="67"/>
  <c r="J119" i="67"/>
  <c r="I119" i="67"/>
  <c r="H119" i="67"/>
  <c r="J118" i="67"/>
  <c r="I118" i="67"/>
  <c r="H118" i="67"/>
  <c r="J117" i="67"/>
  <c r="I117" i="67"/>
  <c r="H117" i="67"/>
  <c r="J116" i="67"/>
  <c r="I116" i="67"/>
  <c r="H116" i="67"/>
  <c r="J115" i="67"/>
  <c r="I115" i="67"/>
  <c r="H115" i="67"/>
  <c r="J114" i="67"/>
  <c r="I114" i="67"/>
  <c r="H114" i="67"/>
  <c r="J113" i="67"/>
  <c r="I113" i="67"/>
  <c r="H113" i="67"/>
  <c r="J112" i="67"/>
  <c r="I112" i="67"/>
  <c r="H112" i="67"/>
  <c r="J111" i="67"/>
  <c r="I111" i="67"/>
  <c r="H111" i="67"/>
  <c r="J110" i="67"/>
  <c r="I110" i="67"/>
  <c r="H110" i="67"/>
  <c r="J109" i="67"/>
  <c r="I109" i="67"/>
  <c r="H109" i="67"/>
  <c r="J108" i="67"/>
  <c r="I108" i="67"/>
  <c r="H108" i="67"/>
  <c r="J106" i="67"/>
  <c r="I106" i="67"/>
  <c r="H106" i="67"/>
  <c r="G106" i="67"/>
  <c r="F106" i="67"/>
  <c r="E106" i="67"/>
  <c r="D106" i="67"/>
  <c r="C106" i="67"/>
  <c r="B106" i="67"/>
  <c r="J105" i="67"/>
  <c r="I105" i="67"/>
  <c r="H105" i="67"/>
  <c r="J104" i="67"/>
  <c r="I104" i="67"/>
  <c r="H104" i="67"/>
  <c r="J103" i="67"/>
  <c r="I103" i="67"/>
  <c r="H103" i="67"/>
  <c r="J102" i="67"/>
  <c r="I102" i="67"/>
  <c r="H102" i="67"/>
  <c r="J90" i="67"/>
  <c r="I90" i="67"/>
  <c r="H90" i="67"/>
  <c r="J89" i="67"/>
  <c r="I89" i="67"/>
  <c r="H89" i="67"/>
  <c r="J88" i="67"/>
  <c r="I88" i="67"/>
  <c r="H88" i="67"/>
  <c r="J87" i="67"/>
  <c r="I87" i="67"/>
  <c r="H87" i="67"/>
  <c r="J86" i="67"/>
  <c r="I86" i="67"/>
  <c r="H86" i="67"/>
  <c r="J85" i="67"/>
  <c r="I85" i="67"/>
  <c r="H85" i="67"/>
  <c r="J84" i="67"/>
  <c r="I84" i="67"/>
  <c r="H84" i="67"/>
  <c r="J83" i="67"/>
  <c r="I83" i="67"/>
  <c r="H83" i="67"/>
  <c r="J82" i="67"/>
  <c r="I82" i="67"/>
  <c r="H82" i="67"/>
  <c r="J81" i="67"/>
  <c r="I81" i="67"/>
  <c r="H81" i="67"/>
  <c r="J80" i="67"/>
  <c r="I80" i="67"/>
  <c r="H80" i="67"/>
  <c r="J79" i="67"/>
  <c r="I79" i="67"/>
  <c r="H79" i="67"/>
  <c r="J78" i="67"/>
  <c r="I78" i="67"/>
  <c r="H78" i="67"/>
  <c r="J77" i="67"/>
  <c r="I77" i="67"/>
  <c r="H77" i="67"/>
  <c r="J76" i="67"/>
  <c r="I76" i="67"/>
  <c r="H76" i="67"/>
  <c r="J75" i="67"/>
  <c r="I75" i="67"/>
  <c r="H75" i="67"/>
  <c r="J74" i="67"/>
  <c r="I74" i="67"/>
  <c r="H74" i="67"/>
  <c r="J63" i="67"/>
  <c r="I63" i="67"/>
  <c r="H63" i="67"/>
  <c r="G63" i="67"/>
  <c r="F63" i="67"/>
  <c r="E63" i="67"/>
  <c r="D63" i="67"/>
  <c r="C63" i="67"/>
  <c r="B63" i="67"/>
  <c r="J62" i="67"/>
  <c r="I62" i="67"/>
  <c r="H62" i="67"/>
  <c r="G62" i="67"/>
  <c r="F62" i="67"/>
  <c r="E62" i="67"/>
  <c r="D62" i="67"/>
  <c r="C62" i="67"/>
  <c r="B62" i="67"/>
  <c r="J61" i="67"/>
  <c r="I61" i="67"/>
  <c r="H61" i="67"/>
  <c r="J60" i="67"/>
  <c r="I60" i="67"/>
  <c r="H60" i="67"/>
  <c r="J59" i="67"/>
  <c r="I59" i="67"/>
  <c r="H59" i="67"/>
  <c r="J58" i="67"/>
  <c r="I58" i="67"/>
  <c r="H58" i="67"/>
  <c r="J57" i="67"/>
  <c r="I57" i="67"/>
  <c r="H57" i="67"/>
  <c r="J56" i="67"/>
  <c r="I56" i="67"/>
  <c r="H56" i="67"/>
  <c r="J55" i="67"/>
  <c r="I55" i="67"/>
  <c r="H55" i="67"/>
  <c r="J54" i="67"/>
  <c r="I54" i="67"/>
  <c r="H54" i="67"/>
  <c r="J53" i="67"/>
  <c r="I53" i="67"/>
  <c r="H53" i="67"/>
  <c r="J52" i="67"/>
  <c r="I52" i="67"/>
  <c r="H52" i="67"/>
  <c r="J51" i="67"/>
  <c r="I51" i="67"/>
  <c r="H51" i="67"/>
  <c r="J50" i="67"/>
  <c r="I50" i="67"/>
  <c r="H50" i="67"/>
  <c r="J49" i="67"/>
  <c r="I49" i="67"/>
  <c r="H49" i="67"/>
  <c r="J48" i="67"/>
  <c r="I48" i="67"/>
  <c r="H48" i="67"/>
  <c r="J46" i="67"/>
  <c r="I46" i="67"/>
  <c r="H46" i="67"/>
  <c r="G46" i="67"/>
  <c r="F46" i="67"/>
  <c r="E46" i="67"/>
  <c r="D46" i="67"/>
  <c r="C46" i="67"/>
  <c r="B46" i="67"/>
  <c r="J45" i="67"/>
  <c r="I45" i="67"/>
  <c r="H45" i="67"/>
  <c r="J44" i="67"/>
  <c r="I44" i="67"/>
  <c r="H44" i="67"/>
  <c r="J43" i="67"/>
  <c r="I43" i="67"/>
  <c r="H43" i="67"/>
  <c r="J42" i="67"/>
  <c r="I42" i="67"/>
  <c r="H42" i="67"/>
  <c r="J41" i="67"/>
  <c r="I41" i="67"/>
  <c r="H41" i="67"/>
  <c r="J40" i="67"/>
  <c r="I40" i="67"/>
  <c r="H40" i="67"/>
  <c r="J39" i="67"/>
  <c r="I39" i="67"/>
  <c r="H39" i="67"/>
  <c r="J22" i="67"/>
  <c r="I22" i="67"/>
  <c r="H22" i="67"/>
  <c r="J21" i="67"/>
  <c r="I21" i="67"/>
  <c r="H21" i="67"/>
  <c r="J20" i="67"/>
  <c r="I20" i="67"/>
  <c r="H20" i="67"/>
  <c r="J19" i="67"/>
  <c r="I19" i="67"/>
  <c r="H19" i="67"/>
  <c r="J18" i="67"/>
  <c r="I18" i="67"/>
  <c r="H18" i="67"/>
  <c r="J17" i="67"/>
  <c r="I17" i="67"/>
  <c r="H17" i="67"/>
  <c r="J16" i="67"/>
  <c r="I16" i="67"/>
  <c r="H16" i="67"/>
  <c r="J15" i="67"/>
  <c r="I15" i="67"/>
  <c r="H15" i="67"/>
  <c r="J14" i="67"/>
  <c r="I14" i="67"/>
  <c r="H14" i="67"/>
  <c r="J13" i="67"/>
  <c r="I13" i="67"/>
  <c r="H13" i="67"/>
  <c r="J12" i="67"/>
  <c r="I12" i="67"/>
  <c r="H12" i="67"/>
  <c r="J11" i="67"/>
  <c r="I11" i="67"/>
  <c r="H11" i="67"/>
  <c r="J10" i="67"/>
  <c r="I10" i="67"/>
  <c r="H10" i="67"/>
  <c r="J9" i="67"/>
  <c r="I9" i="67"/>
  <c r="H9" i="67"/>
  <c r="J23" i="105"/>
  <c r="I23" i="105"/>
  <c r="H23" i="105"/>
  <c r="G23" i="105"/>
  <c r="F23" i="105"/>
  <c r="E23" i="105"/>
  <c r="D23" i="105"/>
  <c r="C23" i="105"/>
  <c r="B23" i="105"/>
  <c r="J22" i="105"/>
  <c r="I22" i="105"/>
  <c r="H22" i="105"/>
  <c r="G22" i="105"/>
  <c r="D22" i="105"/>
  <c r="J10" i="105"/>
  <c r="I10" i="105"/>
  <c r="H10" i="105"/>
  <c r="G10" i="105"/>
  <c r="F10" i="105"/>
  <c r="E10" i="105"/>
  <c r="D10" i="105"/>
  <c r="C10" i="105"/>
  <c r="B10" i="105"/>
  <c r="J9" i="105"/>
  <c r="I9" i="105"/>
  <c r="H9" i="105"/>
  <c r="G9" i="105"/>
  <c r="D9" i="105"/>
  <c r="M15" i="104"/>
  <c r="L15" i="104"/>
  <c r="K15" i="104"/>
  <c r="J15" i="104"/>
  <c r="I15" i="104"/>
  <c r="H15" i="104"/>
  <c r="G15" i="104"/>
  <c r="F15" i="104"/>
  <c r="E15" i="104"/>
  <c r="D15" i="104"/>
  <c r="C15" i="104"/>
  <c r="B15" i="104"/>
  <c r="M14" i="104"/>
  <c r="L14" i="104"/>
  <c r="K14" i="104"/>
  <c r="G14" i="104"/>
  <c r="D14" i="104"/>
  <c r="J36" i="103"/>
  <c r="I36" i="103"/>
  <c r="H36" i="103"/>
  <c r="G36" i="103"/>
  <c r="F36" i="103"/>
  <c r="E36" i="103"/>
  <c r="D36" i="103"/>
  <c r="C36" i="103"/>
  <c r="B36" i="103"/>
  <c r="J35" i="103"/>
  <c r="I35" i="103"/>
  <c r="H35" i="103"/>
  <c r="D35" i="103"/>
  <c r="J34" i="103"/>
  <c r="I34" i="103"/>
  <c r="H34" i="103"/>
  <c r="D34" i="103"/>
  <c r="J33" i="103"/>
  <c r="I33" i="103"/>
  <c r="H33" i="103"/>
  <c r="D33" i="103"/>
  <c r="J32" i="103"/>
  <c r="I32" i="103"/>
  <c r="H32" i="103"/>
  <c r="D32" i="103"/>
  <c r="J22" i="103"/>
  <c r="I22" i="103"/>
  <c r="H22" i="103"/>
  <c r="G22" i="103"/>
  <c r="F22" i="103"/>
  <c r="E22" i="103"/>
  <c r="D22" i="103"/>
  <c r="C22" i="103"/>
  <c r="B22" i="103"/>
  <c r="J21" i="103"/>
  <c r="I21" i="103"/>
  <c r="H21" i="103"/>
  <c r="D21" i="103"/>
  <c r="J10" i="103"/>
  <c r="I10" i="103"/>
  <c r="H10" i="103"/>
  <c r="G10" i="103"/>
  <c r="F10" i="103"/>
  <c r="D10" i="103"/>
  <c r="C10" i="103"/>
  <c r="B10" i="103"/>
  <c r="J9" i="103"/>
  <c r="I9" i="103"/>
  <c r="H9" i="103"/>
  <c r="D9" i="103"/>
  <c r="J131" i="66"/>
  <c r="I131" i="66"/>
  <c r="H131" i="66"/>
  <c r="G131" i="66"/>
  <c r="F131" i="66"/>
  <c r="E131" i="66"/>
  <c r="D131" i="66"/>
  <c r="C131" i="66"/>
  <c r="B131" i="66"/>
  <c r="J130" i="66"/>
  <c r="I130" i="66"/>
  <c r="H130" i="66"/>
  <c r="G130" i="66"/>
  <c r="F130" i="66"/>
  <c r="E130" i="66"/>
  <c r="D130" i="66"/>
  <c r="C130" i="66"/>
  <c r="B130" i="66"/>
  <c r="J129" i="66"/>
  <c r="I129" i="66"/>
  <c r="H129" i="66"/>
  <c r="J128" i="66"/>
  <c r="I128" i="66"/>
  <c r="H128" i="66"/>
  <c r="J127" i="66"/>
  <c r="I127" i="66"/>
  <c r="H127" i="66"/>
  <c r="G127" i="66"/>
  <c r="J126" i="66"/>
  <c r="I126" i="66"/>
  <c r="H126" i="66"/>
  <c r="J125" i="66"/>
  <c r="I125" i="66"/>
  <c r="H125" i="66"/>
  <c r="J124" i="66"/>
  <c r="I124" i="66"/>
  <c r="H124" i="66"/>
  <c r="J123" i="66"/>
  <c r="I123" i="66"/>
  <c r="H123" i="66"/>
  <c r="J122" i="66"/>
  <c r="I122" i="66"/>
  <c r="H122" i="66"/>
  <c r="G122" i="66"/>
  <c r="J121" i="66"/>
  <c r="I121" i="66"/>
  <c r="H121" i="66"/>
  <c r="J120" i="66"/>
  <c r="I120" i="66"/>
  <c r="H120" i="66"/>
  <c r="J119" i="66"/>
  <c r="I119" i="66"/>
  <c r="H119" i="66"/>
  <c r="J117" i="66"/>
  <c r="I117" i="66"/>
  <c r="H117" i="66"/>
  <c r="G117" i="66"/>
  <c r="F117" i="66"/>
  <c r="E117" i="66"/>
  <c r="D117" i="66"/>
  <c r="C117" i="66"/>
  <c r="B117" i="66"/>
  <c r="J116" i="66"/>
  <c r="I116" i="66"/>
  <c r="H116" i="66"/>
  <c r="J115" i="66"/>
  <c r="I115" i="66"/>
  <c r="H115" i="66"/>
  <c r="J114" i="66"/>
  <c r="I114" i="66"/>
  <c r="H114" i="66"/>
  <c r="J99" i="66"/>
  <c r="I99" i="66"/>
  <c r="H99" i="66"/>
  <c r="G99" i="66"/>
  <c r="J98" i="66"/>
  <c r="I98" i="66"/>
  <c r="H98" i="66"/>
  <c r="G98" i="66"/>
  <c r="J97" i="66"/>
  <c r="I97" i="66"/>
  <c r="H97" i="66"/>
  <c r="G97" i="66"/>
  <c r="J96" i="66"/>
  <c r="I96" i="66"/>
  <c r="H96" i="66"/>
  <c r="G96" i="66"/>
  <c r="J95" i="66"/>
  <c r="I95" i="66"/>
  <c r="H95" i="66"/>
  <c r="G95" i="66"/>
  <c r="J94" i="66"/>
  <c r="I94" i="66"/>
  <c r="H94" i="66"/>
  <c r="G94" i="66"/>
  <c r="J93" i="66"/>
  <c r="I93" i="66"/>
  <c r="H93" i="66"/>
  <c r="G93" i="66"/>
  <c r="J92" i="66"/>
  <c r="I92" i="66"/>
  <c r="H92" i="66"/>
  <c r="G92" i="66"/>
  <c r="J91" i="66"/>
  <c r="I91" i="66"/>
  <c r="H91" i="66"/>
  <c r="G91" i="66"/>
  <c r="J90" i="66"/>
  <c r="I90" i="66"/>
  <c r="H90" i="66"/>
  <c r="G90" i="66"/>
  <c r="J89" i="66"/>
  <c r="I89" i="66"/>
  <c r="H89" i="66"/>
  <c r="G89" i="66"/>
  <c r="J88" i="66"/>
  <c r="I88" i="66"/>
  <c r="H88" i="66"/>
  <c r="G88" i="66"/>
  <c r="J87" i="66"/>
  <c r="I87" i="66"/>
  <c r="H87" i="66"/>
  <c r="G87" i="66"/>
  <c r="J86" i="66"/>
  <c r="I86" i="66"/>
  <c r="H86" i="66"/>
  <c r="J85" i="66"/>
  <c r="I85" i="66"/>
  <c r="H85" i="66"/>
  <c r="G85" i="66"/>
  <c r="J84" i="66"/>
  <c r="I84" i="66"/>
  <c r="H84" i="66"/>
  <c r="G84" i="66"/>
  <c r="J83" i="66"/>
  <c r="I83" i="66"/>
  <c r="H83" i="66"/>
  <c r="G83" i="66"/>
  <c r="J82" i="66"/>
  <c r="I82" i="66"/>
  <c r="H82" i="66"/>
  <c r="G82" i="66"/>
  <c r="J64" i="66"/>
  <c r="I64" i="66"/>
  <c r="H64" i="66"/>
  <c r="G64" i="66"/>
  <c r="F64" i="66"/>
  <c r="E64" i="66"/>
  <c r="D64" i="66"/>
  <c r="C64" i="66"/>
  <c r="B64" i="66"/>
  <c r="J63" i="66"/>
  <c r="I63" i="66"/>
  <c r="H63" i="66"/>
  <c r="G63" i="66"/>
  <c r="F63" i="66"/>
  <c r="E63" i="66"/>
  <c r="D63" i="66"/>
  <c r="C63" i="66"/>
  <c r="B63" i="66"/>
  <c r="J62" i="66"/>
  <c r="I62" i="66"/>
  <c r="H62" i="66"/>
  <c r="J61" i="66"/>
  <c r="I61" i="66"/>
  <c r="H61" i="66"/>
  <c r="J60" i="66"/>
  <c r="I60" i="66"/>
  <c r="H60" i="66"/>
  <c r="J59" i="66"/>
  <c r="I59" i="66"/>
  <c r="H59" i="66"/>
  <c r="J58" i="66"/>
  <c r="I58" i="66"/>
  <c r="H58" i="66"/>
  <c r="J57" i="66"/>
  <c r="I57" i="66"/>
  <c r="H57" i="66"/>
  <c r="J56" i="66"/>
  <c r="I56" i="66"/>
  <c r="H56" i="66"/>
  <c r="J55" i="66"/>
  <c r="I55" i="66"/>
  <c r="H55" i="66"/>
  <c r="J54" i="66"/>
  <c r="I54" i="66"/>
  <c r="H54" i="66"/>
  <c r="J53" i="66"/>
  <c r="I53" i="66"/>
  <c r="H53" i="66"/>
  <c r="J52" i="66"/>
  <c r="I52" i="66"/>
  <c r="H52" i="66"/>
  <c r="J50" i="66"/>
  <c r="I50" i="66"/>
  <c r="H50" i="66"/>
  <c r="G50" i="66"/>
  <c r="F50" i="66"/>
  <c r="E50" i="66"/>
  <c r="D50" i="66"/>
  <c r="C50" i="66"/>
  <c r="B50" i="66"/>
  <c r="J49" i="66"/>
  <c r="I49" i="66"/>
  <c r="H49" i="66"/>
  <c r="J48" i="66"/>
  <c r="I48" i="66"/>
  <c r="H48" i="66"/>
  <c r="J47" i="66"/>
  <c r="I47" i="66"/>
  <c r="H47" i="66"/>
  <c r="J46" i="66"/>
  <c r="I46" i="66"/>
  <c r="H46" i="66"/>
  <c r="J45" i="66"/>
  <c r="I45" i="66"/>
  <c r="H45" i="66"/>
  <c r="J44" i="66"/>
  <c r="I44" i="66"/>
  <c r="H44" i="66"/>
  <c r="J23" i="66"/>
  <c r="I23" i="66"/>
  <c r="H23" i="66"/>
  <c r="J22" i="66"/>
  <c r="I22" i="66"/>
  <c r="H22" i="66"/>
  <c r="J21" i="66"/>
  <c r="I21" i="66"/>
  <c r="H21" i="66"/>
  <c r="J20" i="66"/>
  <c r="I20" i="66"/>
  <c r="H20" i="66"/>
  <c r="J19" i="66"/>
  <c r="I19" i="66"/>
  <c r="H19" i="66"/>
  <c r="J18" i="66"/>
  <c r="I18" i="66"/>
  <c r="H18" i="66"/>
  <c r="J17" i="66"/>
  <c r="I17" i="66"/>
  <c r="H17" i="66"/>
  <c r="J16" i="66"/>
  <c r="I16" i="66"/>
  <c r="H16" i="66"/>
  <c r="J15" i="66"/>
  <c r="I15" i="66"/>
  <c r="H15" i="66"/>
  <c r="J14" i="66"/>
  <c r="I14" i="66"/>
  <c r="H14" i="66"/>
  <c r="J13" i="66"/>
  <c r="I13" i="66"/>
  <c r="H13" i="66"/>
  <c r="J12" i="66"/>
  <c r="I12" i="66"/>
  <c r="H12" i="66"/>
  <c r="J11" i="66"/>
  <c r="I11" i="66"/>
  <c r="H11" i="66"/>
  <c r="J10" i="66"/>
  <c r="I10" i="66"/>
  <c r="H10" i="66"/>
  <c r="J9" i="66"/>
  <c r="I9" i="66"/>
  <c r="H9" i="66"/>
  <c r="M56" i="65"/>
  <c r="L56" i="65"/>
  <c r="K56" i="65"/>
  <c r="J56" i="65"/>
  <c r="I56" i="65"/>
  <c r="H56" i="65"/>
  <c r="G56" i="65"/>
  <c r="F56" i="65"/>
  <c r="E56" i="65"/>
  <c r="D56" i="65"/>
  <c r="C56" i="65"/>
  <c r="B56" i="65"/>
  <c r="M55" i="65"/>
  <c r="L55" i="65"/>
  <c r="K55" i="65"/>
  <c r="J55" i="65"/>
  <c r="I55" i="65"/>
  <c r="H55" i="65"/>
  <c r="G55" i="65"/>
  <c r="F55" i="65"/>
  <c r="E55" i="65"/>
  <c r="D55" i="65"/>
  <c r="C55" i="65"/>
  <c r="B55" i="65"/>
  <c r="M54" i="65"/>
  <c r="L54" i="65"/>
  <c r="K54" i="65"/>
  <c r="M53" i="65"/>
  <c r="L53" i="65"/>
  <c r="K53" i="65"/>
  <c r="M52" i="65"/>
  <c r="L52" i="65"/>
  <c r="K52" i="65"/>
  <c r="M51" i="65"/>
  <c r="L51" i="65"/>
  <c r="K51" i="65"/>
  <c r="M50" i="65"/>
  <c r="L50" i="65"/>
  <c r="K50" i="65"/>
  <c r="M49" i="65"/>
  <c r="L49" i="65"/>
  <c r="K49" i="65"/>
  <c r="M48" i="65"/>
  <c r="L48" i="65"/>
  <c r="K48" i="65"/>
  <c r="M47" i="65"/>
  <c r="L47" i="65"/>
  <c r="K47" i="65"/>
  <c r="M46" i="65"/>
  <c r="L46" i="65"/>
  <c r="K46" i="65"/>
  <c r="M45" i="65"/>
  <c r="L45" i="65"/>
  <c r="K45" i="65"/>
  <c r="M44" i="65"/>
  <c r="L44" i="65"/>
  <c r="K44" i="65"/>
  <c r="M42" i="65"/>
  <c r="L42" i="65"/>
  <c r="K42" i="65"/>
  <c r="J42" i="65"/>
  <c r="I42" i="65"/>
  <c r="H42" i="65"/>
  <c r="G42" i="65"/>
  <c r="F42" i="65"/>
  <c r="E42" i="65"/>
  <c r="D42" i="65"/>
  <c r="C42" i="65"/>
  <c r="B42" i="65"/>
  <c r="M41" i="65"/>
  <c r="L41" i="65"/>
  <c r="K41" i="65"/>
  <c r="M40" i="65"/>
  <c r="L40" i="65"/>
  <c r="K40" i="65"/>
  <c r="M39" i="65"/>
  <c r="L39" i="65"/>
  <c r="K39" i="65"/>
  <c r="M38" i="65"/>
  <c r="L38" i="65"/>
  <c r="K38" i="65"/>
  <c r="M37" i="65"/>
  <c r="L37" i="65"/>
  <c r="K37" i="65"/>
  <c r="M24" i="65"/>
  <c r="L24" i="65"/>
  <c r="K24" i="65"/>
  <c r="M23" i="65"/>
  <c r="L23" i="65"/>
  <c r="K23" i="65"/>
  <c r="M22" i="65"/>
  <c r="L22" i="65"/>
  <c r="K22" i="65"/>
  <c r="M21" i="65"/>
  <c r="L21" i="65"/>
  <c r="K21" i="65"/>
  <c r="M20" i="65"/>
  <c r="L20" i="65"/>
  <c r="K20" i="65"/>
  <c r="M19" i="65"/>
  <c r="L19" i="65"/>
  <c r="K19" i="65"/>
  <c r="M18" i="65"/>
  <c r="L18" i="65"/>
  <c r="K18" i="65"/>
  <c r="M17" i="65"/>
  <c r="L17" i="65"/>
  <c r="K17" i="65"/>
  <c r="M16" i="65"/>
  <c r="L16" i="65"/>
  <c r="K16" i="65"/>
  <c r="M15" i="65"/>
  <c r="L15" i="65"/>
  <c r="K15" i="65"/>
  <c r="M14" i="65"/>
  <c r="L14" i="65"/>
  <c r="K14" i="65"/>
  <c r="M13" i="65"/>
  <c r="L13" i="65"/>
  <c r="K13" i="65"/>
  <c r="M12" i="65"/>
  <c r="L12" i="65"/>
  <c r="K12" i="65"/>
  <c r="M11" i="65"/>
  <c r="L11" i="65"/>
  <c r="K11" i="65"/>
  <c r="M10" i="65"/>
  <c r="L10" i="65"/>
  <c r="K10" i="65"/>
  <c r="M9" i="65"/>
  <c r="L9" i="65"/>
  <c r="K9" i="65"/>
  <c r="J204" i="64"/>
  <c r="I204" i="64"/>
  <c r="H204" i="64"/>
  <c r="G204" i="64"/>
  <c r="F204" i="64"/>
  <c r="E204" i="64"/>
  <c r="D204" i="64"/>
  <c r="C204" i="64"/>
  <c r="B204" i="64"/>
  <c r="J203" i="64"/>
  <c r="I203" i="64"/>
  <c r="H203" i="64"/>
  <c r="G203" i="64"/>
  <c r="F203" i="64"/>
  <c r="E203" i="64"/>
  <c r="D203" i="64"/>
  <c r="C203" i="64"/>
  <c r="B203" i="64"/>
  <c r="J202" i="64"/>
  <c r="I202" i="64"/>
  <c r="H202" i="64"/>
  <c r="J201" i="64"/>
  <c r="I201" i="64"/>
  <c r="H201" i="64"/>
  <c r="J199" i="64"/>
  <c r="I199" i="64"/>
  <c r="H199" i="64"/>
  <c r="G199" i="64"/>
  <c r="F199" i="64"/>
  <c r="E199" i="64"/>
  <c r="D199" i="64"/>
  <c r="C199" i="64"/>
  <c r="B199" i="64"/>
  <c r="J198" i="64"/>
  <c r="I198" i="64"/>
  <c r="H198" i="64"/>
  <c r="J197" i="64"/>
  <c r="I197" i="64"/>
  <c r="H197" i="64"/>
  <c r="J196" i="64"/>
  <c r="I196" i="64"/>
  <c r="H196" i="64"/>
  <c r="J195" i="64"/>
  <c r="I195" i="64"/>
  <c r="H195" i="64"/>
  <c r="J194" i="64"/>
  <c r="I194" i="64"/>
  <c r="H194" i="64"/>
  <c r="J193" i="64"/>
  <c r="I193" i="64"/>
  <c r="H193" i="64"/>
  <c r="J192" i="64"/>
  <c r="I192" i="64"/>
  <c r="H192" i="64"/>
  <c r="J191" i="64"/>
  <c r="I191" i="64"/>
  <c r="H191" i="64"/>
  <c r="J176" i="64"/>
  <c r="I176" i="64"/>
  <c r="H176" i="64"/>
  <c r="J175" i="64"/>
  <c r="I175" i="64"/>
  <c r="H175" i="64"/>
  <c r="J174" i="64"/>
  <c r="I174" i="64"/>
  <c r="H174" i="64"/>
  <c r="G174" i="64"/>
  <c r="J173" i="64"/>
  <c r="I173" i="64"/>
  <c r="H173" i="64"/>
  <c r="G173" i="64"/>
  <c r="J172" i="64"/>
  <c r="I172" i="64"/>
  <c r="H172" i="64"/>
  <c r="G172" i="64"/>
  <c r="J171" i="64"/>
  <c r="I171" i="64"/>
  <c r="H171" i="64"/>
  <c r="G171" i="64"/>
  <c r="J170" i="64"/>
  <c r="I170" i="64"/>
  <c r="H170" i="64"/>
  <c r="G170" i="64"/>
  <c r="J169" i="64"/>
  <c r="I169" i="64"/>
  <c r="H169" i="64"/>
  <c r="G169" i="64"/>
  <c r="J168" i="64"/>
  <c r="I168" i="64"/>
  <c r="H168" i="64"/>
  <c r="G168" i="64"/>
  <c r="J167" i="64"/>
  <c r="I167" i="64"/>
  <c r="H167" i="64"/>
  <c r="G167" i="64"/>
  <c r="J166" i="64"/>
  <c r="I166" i="64"/>
  <c r="H166" i="64"/>
  <c r="G166" i="64"/>
  <c r="J165" i="64"/>
  <c r="I165" i="64"/>
  <c r="H165" i="64"/>
  <c r="G165" i="64"/>
  <c r="J164" i="64"/>
  <c r="I164" i="64"/>
  <c r="H164" i="64"/>
  <c r="G164" i="64"/>
  <c r="J163" i="64"/>
  <c r="I163" i="64"/>
  <c r="H163" i="64"/>
  <c r="G163" i="64"/>
  <c r="J162" i="64"/>
  <c r="I162" i="64"/>
  <c r="H162" i="64"/>
  <c r="G162" i="64"/>
  <c r="J161" i="64"/>
  <c r="I161" i="64"/>
  <c r="H161" i="64"/>
  <c r="G161" i="64"/>
  <c r="J160" i="64"/>
  <c r="I160" i="64"/>
  <c r="H160" i="64"/>
  <c r="G160" i="64"/>
  <c r="J135" i="64"/>
  <c r="I135" i="64"/>
  <c r="H135" i="64"/>
  <c r="G135" i="64"/>
  <c r="F135" i="64"/>
  <c r="E135" i="64"/>
  <c r="D135" i="64"/>
  <c r="C135" i="64"/>
  <c r="B135" i="64"/>
  <c r="J134" i="64"/>
  <c r="I134" i="64"/>
  <c r="H134" i="64"/>
  <c r="G134" i="64"/>
  <c r="F134" i="64"/>
  <c r="E134" i="64"/>
  <c r="D134" i="64"/>
  <c r="C134" i="64"/>
  <c r="B134" i="64"/>
  <c r="J133" i="64"/>
  <c r="I133" i="64"/>
  <c r="H133" i="64"/>
  <c r="J132" i="64"/>
  <c r="I132" i="64"/>
  <c r="H132" i="64"/>
  <c r="J131" i="64"/>
  <c r="I131" i="64"/>
  <c r="H131" i="64"/>
  <c r="J130" i="64"/>
  <c r="I130" i="64"/>
  <c r="H130" i="64"/>
  <c r="J129" i="64"/>
  <c r="I129" i="64"/>
  <c r="H129" i="64"/>
  <c r="J128" i="64"/>
  <c r="I128" i="64"/>
  <c r="H128" i="64"/>
  <c r="J127" i="64"/>
  <c r="I127" i="64"/>
  <c r="H127" i="64"/>
  <c r="J126" i="64"/>
  <c r="I126" i="64"/>
  <c r="H126" i="64"/>
  <c r="J125" i="64"/>
  <c r="I125" i="64"/>
  <c r="H125" i="64"/>
  <c r="J124" i="64"/>
  <c r="I124" i="64"/>
  <c r="H124" i="64"/>
  <c r="J123" i="64"/>
  <c r="I123" i="64"/>
  <c r="H123" i="64"/>
  <c r="J122" i="64"/>
  <c r="I122" i="64"/>
  <c r="H122" i="64"/>
  <c r="J121" i="64"/>
  <c r="I121" i="64"/>
  <c r="H121" i="64"/>
  <c r="J105" i="64"/>
  <c r="I105" i="64"/>
  <c r="H105" i="64"/>
  <c r="G105" i="64"/>
  <c r="F105" i="64"/>
  <c r="E105" i="64"/>
  <c r="D105" i="64"/>
  <c r="C105" i="64"/>
  <c r="B105" i="64"/>
  <c r="J104" i="64"/>
  <c r="I104" i="64"/>
  <c r="H104" i="64"/>
  <c r="J103" i="64"/>
  <c r="I103" i="64"/>
  <c r="H103" i="64"/>
  <c r="J102" i="64"/>
  <c r="I102" i="64"/>
  <c r="H102" i="64"/>
  <c r="J101" i="64"/>
  <c r="I101" i="64"/>
  <c r="H101" i="64"/>
  <c r="J100" i="64"/>
  <c r="I100" i="64"/>
  <c r="H100" i="64"/>
  <c r="J99" i="64"/>
  <c r="I99" i="64"/>
  <c r="H99" i="64"/>
  <c r="J98" i="64"/>
  <c r="I98" i="64"/>
  <c r="H98" i="64"/>
  <c r="J97" i="64"/>
  <c r="I97" i="64"/>
  <c r="H97" i="64"/>
  <c r="J96" i="64"/>
  <c r="I96" i="64"/>
  <c r="H96" i="64"/>
  <c r="J95" i="64"/>
  <c r="I95" i="64"/>
  <c r="H95" i="64"/>
  <c r="J94" i="64"/>
  <c r="I94" i="64"/>
  <c r="H94" i="64"/>
  <c r="J93" i="64"/>
  <c r="I93" i="64"/>
  <c r="H93" i="64"/>
  <c r="J92" i="64"/>
  <c r="I92" i="64"/>
  <c r="J91" i="64"/>
  <c r="I91" i="64"/>
  <c r="H91" i="64"/>
  <c r="J90" i="64"/>
  <c r="I90" i="64"/>
  <c r="H90" i="64"/>
  <c r="J89" i="64"/>
  <c r="I89" i="64"/>
  <c r="H89" i="64"/>
  <c r="J88" i="64"/>
  <c r="I88" i="64"/>
  <c r="H88" i="64"/>
  <c r="J87" i="64"/>
  <c r="I87" i="64"/>
  <c r="H87" i="64"/>
  <c r="J86" i="64"/>
  <c r="I86" i="64"/>
  <c r="H86" i="64"/>
  <c r="J85" i="64"/>
  <c r="I85" i="64"/>
  <c r="H85" i="64"/>
  <c r="J84" i="64"/>
  <c r="I84" i="64"/>
  <c r="H84" i="64"/>
  <c r="J63" i="64"/>
  <c r="I63" i="64"/>
  <c r="H63" i="64"/>
  <c r="G63" i="64"/>
  <c r="F63" i="64"/>
  <c r="E63" i="64"/>
  <c r="D63" i="64"/>
  <c r="C63" i="64"/>
  <c r="B63" i="64"/>
  <c r="J62" i="64"/>
  <c r="I62" i="64"/>
  <c r="H62" i="64"/>
  <c r="G62" i="64"/>
  <c r="F62" i="64"/>
  <c r="E62" i="64"/>
  <c r="D62" i="64"/>
  <c r="C62" i="64"/>
  <c r="B62" i="64"/>
  <c r="J61" i="64"/>
  <c r="I61" i="64"/>
  <c r="H61" i="64"/>
  <c r="J60" i="64"/>
  <c r="I60" i="64"/>
  <c r="H60" i="64"/>
  <c r="J59" i="64"/>
  <c r="I59" i="64"/>
  <c r="H59" i="64"/>
  <c r="J58" i="64"/>
  <c r="I58" i="64"/>
  <c r="H58" i="64"/>
  <c r="J57" i="64"/>
  <c r="I57" i="64"/>
  <c r="H57" i="64"/>
  <c r="J56" i="64"/>
  <c r="I56" i="64"/>
  <c r="H56" i="64"/>
  <c r="J55" i="64"/>
  <c r="I55" i="64"/>
  <c r="H55" i="64"/>
  <c r="J54" i="64"/>
  <c r="I54" i="64"/>
  <c r="H54" i="64"/>
  <c r="J53" i="64"/>
  <c r="I53" i="64"/>
  <c r="H53" i="64"/>
  <c r="J52" i="64"/>
  <c r="I52" i="64"/>
  <c r="H52" i="64"/>
  <c r="J51" i="64"/>
  <c r="I51" i="64"/>
  <c r="H51" i="64"/>
  <c r="J50" i="64"/>
  <c r="I50" i="64"/>
  <c r="H50" i="64"/>
  <c r="J49" i="64"/>
  <c r="I49" i="64"/>
  <c r="H49" i="64"/>
  <c r="J47" i="64"/>
  <c r="I47" i="64"/>
  <c r="H47" i="64"/>
  <c r="D47" i="64"/>
  <c r="C47" i="64"/>
  <c r="B47" i="64"/>
  <c r="J46" i="64"/>
  <c r="I46" i="64"/>
  <c r="H46" i="64"/>
  <c r="J45" i="64"/>
  <c r="I45" i="64"/>
  <c r="H45" i="64"/>
  <c r="J44" i="64"/>
  <c r="I44" i="64"/>
  <c r="H44" i="64"/>
  <c r="J43" i="64"/>
  <c r="I43" i="64"/>
  <c r="H43" i="64"/>
  <c r="J42" i="64"/>
  <c r="I42" i="64"/>
  <c r="H42" i="64"/>
  <c r="J41" i="64"/>
  <c r="I41" i="64"/>
  <c r="H41" i="64"/>
  <c r="J23" i="64"/>
  <c r="I23" i="64"/>
  <c r="H23" i="64"/>
  <c r="J22" i="64"/>
  <c r="I22" i="64"/>
  <c r="H22" i="64"/>
  <c r="J21" i="64"/>
  <c r="I21" i="64"/>
  <c r="H21" i="64"/>
  <c r="J20" i="64"/>
  <c r="I20" i="64"/>
  <c r="H20" i="64"/>
  <c r="J19" i="64"/>
  <c r="I19" i="64"/>
  <c r="H19" i="64"/>
  <c r="J18" i="64"/>
  <c r="I18" i="64"/>
  <c r="H18" i="64"/>
  <c r="J17" i="64"/>
  <c r="I17" i="64"/>
  <c r="H17" i="64"/>
  <c r="J16" i="64"/>
  <c r="I16" i="64"/>
  <c r="H16" i="64"/>
  <c r="J15" i="64"/>
  <c r="I15" i="64"/>
  <c r="H15" i="64"/>
  <c r="J14" i="64"/>
  <c r="I14" i="64"/>
  <c r="H14" i="64"/>
  <c r="J13" i="64"/>
  <c r="I13" i="64"/>
  <c r="H13" i="64"/>
  <c r="J12" i="64"/>
  <c r="I12" i="64"/>
  <c r="H12" i="64"/>
  <c r="J11" i="64"/>
  <c r="I11" i="64"/>
  <c r="H11" i="64"/>
  <c r="J10" i="64"/>
  <c r="I10" i="64"/>
  <c r="H10" i="64"/>
  <c r="J9" i="64"/>
  <c r="I9" i="64"/>
  <c r="H9" i="64"/>
  <c r="J24" i="36"/>
  <c r="I24" i="36"/>
  <c r="H24" i="36"/>
  <c r="G24" i="36"/>
  <c r="F24" i="36"/>
  <c r="E24" i="36"/>
  <c r="D24" i="36"/>
  <c r="C24" i="36"/>
  <c r="B24" i="36"/>
  <c r="J23" i="36"/>
  <c r="I23" i="36"/>
  <c r="H23" i="36"/>
  <c r="G23" i="36"/>
  <c r="J12" i="36"/>
  <c r="I12" i="36"/>
  <c r="H12" i="36"/>
  <c r="G12" i="36"/>
  <c r="F12" i="36"/>
  <c r="E12" i="36"/>
  <c r="D12" i="36"/>
  <c r="C12" i="36"/>
  <c r="B12" i="36"/>
  <c r="J11" i="36"/>
  <c r="I11" i="36"/>
  <c r="H11" i="36"/>
  <c r="G11" i="36"/>
  <c r="M13" i="35"/>
  <c r="L13" i="35"/>
  <c r="K13" i="35"/>
  <c r="J13" i="35"/>
  <c r="I13" i="35"/>
  <c r="H13" i="35"/>
  <c r="G13" i="35"/>
  <c r="F13" i="35"/>
  <c r="E13" i="35"/>
  <c r="D13" i="35"/>
  <c r="C13" i="35"/>
  <c r="B13" i="35"/>
  <c r="G51" i="34"/>
  <c r="F51" i="34"/>
  <c r="E51" i="34"/>
  <c r="D51" i="34"/>
  <c r="C51" i="34"/>
  <c r="B51" i="34"/>
  <c r="J50" i="34"/>
  <c r="I50" i="34"/>
  <c r="H50" i="34"/>
  <c r="J49" i="34"/>
  <c r="I49" i="34"/>
  <c r="I51" i="34" s="1"/>
  <c r="H49" i="34"/>
  <c r="H51" i="34" s="1"/>
  <c r="J48" i="34"/>
  <c r="I48" i="34"/>
  <c r="H48" i="34"/>
  <c r="J25" i="34"/>
  <c r="I25" i="34"/>
  <c r="H25" i="34"/>
  <c r="G25" i="34"/>
  <c r="F25" i="34"/>
  <c r="E25" i="34"/>
  <c r="D25" i="34"/>
  <c r="C25" i="34"/>
  <c r="B25" i="34"/>
  <c r="J24" i="34"/>
  <c r="I24" i="34"/>
  <c r="H24" i="34"/>
  <c r="J23" i="34"/>
  <c r="I23" i="34"/>
  <c r="H23" i="34"/>
  <c r="J11" i="34"/>
  <c r="I11" i="34"/>
  <c r="H11" i="34"/>
  <c r="G11" i="34"/>
  <c r="F11" i="34"/>
  <c r="E11" i="34"/>
  <c r="D11" i="34"/>
  <c r="C11" i="34"/>
  <c r="B11" i="34"/>
  <c r="J112" i="75"/>
  <c r="I112" i="75"/>
  <c r="H112" i="75"/>
  <c r="G112" i="75"/>
  <c r="F112" i="75"/>
  <c r="E112" i="75"/>
  <c r="D112" i="75"/>
  <c r="C112" i="75"/>
  <c r="B112" i="75"/>
  <c r="J111" i="75"/>
  <c r="I111" i="75"/>
  <c r="H111" i="75"/>
  <c r="G111" i="75"/>
  <c r="F111" i="75"/>
  <c r="E111" i="75"/>
  <c r="D111" i="75"/>
  <c r="C111" i="75"/>
  <c r="B111" i="75"/>
  <c r="J110" i="75"/>
  <c r="I110" i="75"/>
  <c r="H110" i="75"/>
  <c r="J109" i="75"/>
  <c r="I109" i="75"/>
  <c r="H109" i="75"/>
  <c r="J108" i="75"/>
  <c r="I108" i="75"/>
  <c r="H108" i="75"/>
  <c r="J107" i="75"/>
  <c r="I107" i="75"/>
  <c r="H107" i="75"/>
  <c r="J106" i="75"/>
  <c r="I106" i="75"/>
  <c r="H106" i="75"/>
  <c r="J105" i="75"/>
  <c r="I105" i="75"/>
  <c r="H105" i="75"/>
  <c r="J104" i="75"/>
  <c r="I104" i="75"/>
  <c r="H104" i="75"/>
  <c r="J103" i="75"/>
  <c r="I103" i="75"/>
  <c r="H103" i="75"/>
  <c r="J102" i="75"/>
  <c r="I102" i="75"/>
  <c r="H102" i="75"/>
  <c r="J101" i="75"/>
  <c r="I101" i="75"/>
  <c r="H101" i="75"/>
  <c r="J100" i="75"/>
  <c r="I100" i="75"/>
  <c r="H100" i="75"/>
  <c r="J99" i="75"/>
  <c r="I99" i="75"/>
  <c r="H99" i="75"/>
  <c r="J90" i="75"/>
  <c r="I90" i="75"/>
  <c r="H90" i="75"/>
  <c r="G90" i="75"/>
  <c r="F90" i="75"/>
  <c r="E90" i="75"/>
  <c r="D90" i="75"/>
  <c r="C90" i="75"/>
  <c r="B90" i="75"/>
  <c r="J89" i="75"/>
  <c r="I89" i="75"/>
  <c r="H89" i="75"/>
  <c r="J88" i="75"/>
  <c r="I88" i="75"/>
  <c r="H88" i="75"/>
  <c r="J87" i="75"/>
  <c r="I87" i="75"/>
  <c r="H87" i="75"/>
  <c r="J86" i="75"/>
  <c r="I86" i="75"/>
  <c r="H86" i="75"/>
  <c r="J85" i="75"/>
  <c r="I85" i="75"/>
  <c r="H85" i="75"/>
  <c r="J84" i="75"/>
  <c r="I84" i="75"/>
  <c r="H84" i="75"/>
  <c r="J83" i="75"/>
  <c r="I83" i="75"/>
  <c r="H83" i="75"/>
  <c r="J82" i="75"/>
  <c r="I82" i="75"/>
  <c r="H82" i="75"/>
  <c r="J81" i="75"/>
  <c r="I81" i="75"/>
  <c r="H81" i="75"/>
  <c r="J80" i="75"/>
  <c r="I80" i="75"/>
  <c r="H80" i="75"/>
  <c r="J79" i="75"/>
  <c r="I79" i="75"/>
  <c r="H79" i="75"/>
  <c r="J78" i="75"/>
  <c r="I78" i="75"/>
  <c r="H78" i="75"/>
  <c r="J77" i="75"/>
  <c r="I77" i="75"/>
  <c r="H77" i="75"/>
  <c r="J76" i="75"/>
  <c r="I76" i="75"/>
  <c r="H76" i="75"/>
  <c r="J75" i="75"/>
  <c r="I75" i="75"/>
  <c r="H75" i="75"/>
  <c r="J74" i="75"/>
  <c r="I74" i="75"/>
  <c r="H74" i="75"/>
  <c r="J73" i="75"/>
  <c r="I73" i="75"/>
  <c r="H73" i="75"/>
  <c r="J72" i="75"/>
  <c r="I72" i="75"/>
  <c r="H72" i="75"/>
  <c r="J71" i="75"/>
  <c r="I71" i="75"/>
  <c r="H71" i="75"/>
  <c r="J50" i="75"/>
  <c r="I50" i="75"/>
  <c r="H50" i="75"/>
  <c r="G50" i="75"/>
  <c r="F50" i="75"/>
  <c r="E50" i="75"/>
  <c r="D50" i="75"/>
  <c r="C50" i="75"/>
  <c r="B50" i="75"/>
  <c r="J49" i="75"/>
  <c r="I49" i="75"/>
  <c r="H49" i="75"/>
  <c r="G49" i="75"/>
  <c r="F49" i="75"/>
  <c r="E49" i="75"/>
  <c r="D49" i="75"/>
  <c r="C49" i="75"/>
  <c r="B49" i="75"/>
  <c r="J48" i="75"/>
  <c r="I48" i="75"/>
  <c r="H48" i="75"/>
  <c r="J47" i="75"/>
  <c r="I47" i="75"/>
  <c r="H47" i="75"/>
  <c r="J46" i="75"/>
  <c r="I46" i="75"/>
  <c r="H46" i="75"/>
  <c r="J45" i="75"/>
  <c r="I45" i="75"/>
  <c r="H45" i="75"/>
  <c r="J44" i="75"/>
  <c r="I44" i="75"/>
  <c r="H44" i="75"/>
  <c r="J43" i="75"/>
  <c r="I43" i="75"/>
  <c r="H43" i="75"/>
  <c r="J42" i="75"/>
  <c r="I42" i="75"/>
  <c r="H42" i="75"/>
  <c r="J41" i="75"/>
  <c r="I41" i="75"/>
  <c r="H41" i="75"/>
  <c r="J40" i="75"/>
  <c r="I40" i="75"/>
  <c r="H40" i="75"/>
  <c r="J39" i="75"/>
  <c r="I39" i="75"/>
  <c r="H39" i="75"/>
  <c r="J38" i="75"/>
  <c r="I38" i="75"/>
  <c r="H38" i="75"/>
  <c r="J37" i="75"/>
  <c r="I37" i="75"/>
  <c r="H37" i="75"/>
  <c r="J28" i="75"/>
  <c r="I28" i="75"/>
  <c r="H28" i="75"/>
  <c r="G28" i="75"/>
  <c r="F28" i="75"/>
  <c r="E28" i="75"/>
  <c r="D28" i="75"/>
  <c r="C28" i="75"/>
  <c r="B28" i="75"/>
  <c r="J27" i="75"/>
  <c r="I27" i="75"/>
  <c r="H27" i="75"/>
  <c r="J26" i="75"/>
  <c r="I26" i="75"/>
  <c r="H26" i="75"/>
  <c r="J25" i="75"/>
  <c r="I25" i="75"/>
  <c r="H25" i="75"/>
  <c r="J24" i="75"/>
  <c r="I24" i="75"/>
  <c r="H24" i="75"/>
  <c r="J23" i="75"/>
  <c r="I23" i="75"/>
  <c r="H23" i="75"/>
  <c r="J22" i="75"/>
  <c r="I22" i="75"/>
  <c r="H22" i="75"/>
  <c r="J21" i="75"/>
  <c r="I21" i="75"/>
  <c r="H21" i="75"/>
  <c r="J20" i="75"/>
  <c r="I20" i="75"/>
  <c r="H20" i="75"/>
  <c r="J19" i="75"/>
  <c r="I19" i="75"/>
  <c r="H19" i="75"/>
  <c r="J18" i="75"/>
  <c r="I18" i="75"/>
  <c r="H18" i="75"/>
  <c r="J17" i="75"/>
  <c r="I17" i="75"/>
  <c r="H17" i="75"/>
  <c r="J16" i="75"/>
  <c r="I16" i="75"/>
  <c r="H16" i="75"/>
  <c r="J15" i="75"/>
  <c r="I15" i="75"/>
  <c r="H15" i="75"/>
  <c r="J14" i="75"/>
  <c r="I14" i="75"/>
  <c r="H14" i="75"/>
  <c r="J13" i="75"/>
  <c r="I13" i="75"/>
  <c r="H13" i="75"/>
  <c r="J12" i="75"/>
  <c r="I12" i="75"/>
  <c r="H12" i="75"/>
  <c r="J11" i="75"/>
  <c r="I11" i="75"/>
  <c r="H11" i="75"/>
  <c r="J10" i="75"/>
  <c r="I10" i="75"/>
  <c r="H10" i="75"/>
  <c r="J9" i="75"/>
  <c r="I9" i="75"/>
  <c r="H9" i="75"/>
  <c r="M55" i="74"/>
  <c r="L55" i="74"/>
  <c r="K55" i="74"/>
  <c r="J55" i="74"/>
  <c r="I55" i="74"/>
  <c r="H55" i="74"/>
  <c r="G55" i="74"/>
  <c r="F55" i="74"/>
  <c r="E55" i="74"/>
  <c r="D55" i="74"/>
  <c r="C55" i="74"/>
  <c r="B55" i="74"/>
  <c r="M54" i="74"/>
  <c r="L54" i="74"/>
  <c r="K54" i="74"/>
  <c r="J54" i="74"/>
  <c r="I54" i="74"/>
  <c r="H54" i="74"/>
  <c r="G54" i="74"/>
  <c r="F54" i="74"/>
  <c r="E54" i="74"/>
  <c r="D54" i="74"/>
  <c r="C54" i="74"/>
  <c r="B54" i="74"/>
  <c r="M53" i="74"/>
  <c r="L53" i="74"/>
  <c r="K53" i="74"/>
  <c r="M52" i="74"/>
  <c r="L52" i="74"/>
  <c r="K52" i="74"/>
  <c r="M51" i="74"/>
  <c r="L51" i="74"/>
  <c r="K51" i="74"/>
  <c r="M50" i="74"/>
  <c r="L50" i="74"/>
  <c r="K50" i="74"/>
  <c r="M49" i="74"/>
  <c r="L49" i="74"/>
  <c r="K49" i="74"/>
  <c r="M48" i="74"/>
  <c r="L48" i="74"/>
  <c r="K48" i="74"/>
  <c r="M47" i="74"/>
  <c r="L47" i="74"/>
  <c r="K47" i="74"/>
  <c r="M46" i="74"/>
  <c r="L46" i="74"/>
  <c r="K46" i="74"/>
  <c r="M45" i="74"/>
  <c r="L45" i="74"/>
  <c r="K45" i="74"/>
  <c r="M44" i="74"/>
  <c r="L44" i="74"/>
  <c r="K44" i="74"/>
  <c r="M43" i="74"/>
  <c r="L43" i="74"/>
  <c r="K43" i="74"/>
  <c r="M42" i="74"/>
  <c r="L42" i="74"/>
  <c r="K42" i="74"/>
  <c r="M40" i="74"/>
  <c r="L40" i="74"/>
  <c r="K40" i="74"/>
  <c r="J40" i="74"/>
  <c r="I40" i="74"/>
  <c r="H40" i="74"/>
  <c r="G40" i="74"/>
  <c r="F40" i="74"/>
  <c r="E40" i="74"/>
  <c r="D40" i="74"/>
  <c r="C40" i="74"/>
  <c r="B40" i="74"/>
  <c r="M39" i="74"/>
  <c r="L39" i="74"/>
  <c r="K39" i="74"/>
  <c r="M38" i="74"/>
  <c r="L38" i="74"/>
  <c r="K38" i="74"/>
  <c r="M25" i="74"/>
  <c r="L25" i="74"/>
  <c r="K25" i="74"/>
  <c r="M24" i="74"/>
  <c r="L24" i="74"/>
  <c r="K24" i="74"/>
  <c r="M23" i="74"/>
  <c r="L23" i="74"/>
  <c r="K23" i="74"/>
  <c r="M22" i="74"/>
  <c r="L22" i="74"/>
  <c r="K22" i="74"/>
  <c r="M21" i="74"/>
  <c r="L21" i="74"/>
  <c r="K21" i="74"/>
  <c r="M20" i="74"/>
  <c r="L20" i="74"/>
  <c r="K20" i="74"/>
  <c r="M19" i="74"/>
  <c r="L19" i="74"/>
  <c r="K19" i="74"/>
  <c r="M18" i="74"/>
  <c r="L18" i="74"/>
  <c r="K18" i="74"/>
  <c r="M17" i="74"/>
  <c r="L17" i="74"/>
  <c r="K17" i="74"/>
  <c r="M16" i="74"/>
  <c r="L16" i="74"/>
  <c r="K16" i="74"/>
  <c r="M15" i="74"/>
  <c r="L15" i="74"/>
  <c r="K15" i="74"/>
  <c r="M14" i="74"/>
  <c r="L14" i="74"/>
  <c r="K14" i="74"/>
  <c r="M13" i="74"/>
  <c r="L13" i="74"/>
  <c r="K13" i="74"/>
  <c r="M12" i="74"/>
  <c r="L12" i="74"/>
  <c r="K12" i="74"/>
  <c r="M11" i="74"/>
  <c r="L11" i="74"/>
  <c r="K11" i="74"/>
  <c r="M10" i="74"/>
  <c r="L10" i="74"/>
  <c r="K10" i="74"/>
  <c r="M9" i="74"/>
  <c r="L9" i="74"/>
  <c r="K9" i="74"/>
  <c r="J178" i="73"/>
  <c r="I178" i="73"/>
  <c r="H178" i="73"/>
  <c r="G178" i="73"/>
  <c r="F178" i="73"/>
  <c r="E178" i="73"/>
  <c r="D178" i="73"/>
  <c r="C178" i="73"/>
  <c r="B178" i="73"/>
  <c r="J115" i="73"/>
  <c r="I115" i="73"/>
  <c r="H115" i="73"/>
  <c r="G115" i="73"/>
  <c r="F115" i="73"/>
  <c r="E115" i="73"/>
  <c r="D115" i="73"/>
  <c r="C115" i="73"/>
  <c r="B115" i="73"/>
  <c r="J54" i="73"/>
  <c r="I54" i="73"/>
  <c r="H54" i="73"/>
  <c r="G54" i="73"/>
  <c r="F54" i="73"/>
  <c r="E54" i="73"/>
  <c r="D54" i="73"/>
  <c r="C54" i="73"/>
  <c r="B54" i="73"/>
  <c r="J25" i="54"/>
  <c r="I25" i="54"/>
  <c r="H25" i="54"/>
  <c r="G25" i="54"/>
  <c r="F25" i="54"/>
  <c r="E25" i="54"/>
  <c r="D25" i="54"/>
  <c r="C25" i="54"/>
  <c r="B25" i="54"/>
  <c r="J24" i="54"/>
  <c r="I24" i="54"/>
  <c r="H24" i="54"/>
  <c r="G24" i="54"/>
  <c r="J23" i="54"/>
  <c r="I23" i="54"/>
  <c r="H23" i="54"/>
  <c r="G23" i="54"/>
  <c r="J22" i="54"/>
  <c r="I22" i="54"/>
  <c r="H22" i="54"/>
  <c r="G22" i="54"/>
  <c r="J12" i="54"/>
  <c r="I12" i="54"/>
  <c r="H12" i="54"/>
  <c r="G12" i="54"/>
  <c r="F12" i="54"/>
  <c r="E12" i="54"/>
  <c r="D12" i="54"/>
  <c r="C12" i="54"/>
  <c r="B12" i="54"/>
  <c r="J11" i="54"/>
  <c r="I11" i="54"/>
  <c r="H11" i="54"/>
  <c r="G11" i="54"/>
  <c r="J10" i="54"/>
  <c r="I10" i="54"/>
  <c r="H10" i="54"/>
  <c r="G10" i="54"/>
  <c r="J9" i="54"/>
  <c r="I9" i="54"/>
  <c r="H9" i="54"/>
  <c r="G9" i="54"/>
  <c r="M18" i="53"/>
  <c r="L18" i="53"/>
  <c r="K18" i="53"/>
  <c r="J18" i="53"/>
  <c r="I18" i="53"/>
  <c r="H18" i="53"/>
  <c r="G18" i="53"/>
  <c r="F18" i="53"/>
  <c r="E18" i="53"/>
  <c r="D18" i="53"/>
  <c r="C18" i="53"/>
  <c r="B18" i="53"/>
  <c r="L17" i="53"/>
  <c r="K17" i="53"/>
  <c r="L16" i="53"/>
  <c r="K16" i="53"/>
  <c r="L15" i="53"/>
  <c r="K15" i="53"/>
  <c r="J43" i="52"/>
  <c r="I43" i="52"/>
  <c r="H43" i="52"/>
  <c r="G43" i="52"/>
  <c r="F43" i="52"/>
  <c r="E43" i="52"/>
  <c r="D43" i="52"/>
  <c r="C43" i="52"/>
  <c r="B43" i="52"/>
  <c r="J41" i="52"/>
  <c r="I41" i="52"/>
  <c r="H41" i="52"/>
  <c r="G41" i="52"/>
  <c r="J40" i="52"/>
  <c r="I40" i="52"/>
  <c r="H40" i="52"/>
  <c r="G40" i="52"/>
  <c r="J39" i="52"/>
  <c r="I39" i="52"/>
  <c r="H39" i="52"/>
  <c r="G39" i="52"/>
  <c r="J26" i="52"/>
  <c r="I26" i="52"/>
  <c r="H26" i="52"/>
  <c r="G26" i="52"/>
  <c r="F26" i="52"/>
  <c r="E26" i="52"/>
  <c r="D26" i="52"/>
  <c r="C26" i="52"/>
  <c r="B26" i="52"/>
  <c r="J25" i="52"/>
  <c r="I25" i="52"/>
  <c r="H25" i="52"/>
  <c r="G25" i="52"/>
  <c r="J24" i="52"/>
  <c r="I24" i="52"/>
  <c r="H24" i="52"/>
  <c r="G24" i="52"/>
  <c r="J23" i="52"/>
  <c r="I23" i="52"/>
  <c r="H23" i="52"/>
  <c r="G23" i="52"/>
  <c r="J13" i="52"/>
  <c r="I13" i="52"/>
  <c r="H13" i="52"/>
  <c r="G13" i="52"/>
  <c r="F13" i="52"/>
  <c r="E13" i="52"/>
  <c r="D13" i="52"/>
  <c r="C13" i="52"/>
  <c r="B13" i="52"/>
  <c r="J12" i="52"/>
  <c r="I12" i="52"/>
  <c r="H12" i="52"/>
  <c r="G12" i="52"/>
  <c r="J11" i="52"/>
  <c r="I11" i="52"/>
  <c r="H11" i="52"/>
  <c r="G11" i="52"/>
  <c r="J10" i="52"/>
  <c r="I10" i="52"/>
  <c r="H10" i="52"/>
  <c r="G10" i="52"/>
  <c r="J23" i="51"/>
  <c r="I23" i="51"/>
  <c r="H23" i="51"/>
  <c r="G23" i="51"/>
  <c r="F23" i="51"/>
  <c r="E23" i="51"/>
  <c r="D23" i="51"/>
  <c r="C23" i="51"/>
  <c r="B23" i="51"/>
  <c r="J22" i="51"/>
  <c r="I22" i="51"/>
  <c r="H22" i="51"/>
  <c r="G22" i="51"/>
  <c r="J21" i="51"/>
  <c r="I21" i="51"/>
  <c r="H21" i="51"/>
  <c r="G21" i="51"/>
  <c r="J11" i="51"/>
  <c r="I11" i="51"/>
  <c r="H11" i="51"/>
  <c r="G11" i="51"/>
  <c r="F11" i="51"/>
  <c r="E11" i="51"/>
  <c r="D11" i="51"/>
  <c r="C11" i="51"/>
  <c r="B11" i="51"/>
  <c r="J10" i="51"/>
  <c r="I10" i="51"/>
  <c r="H10" i="51"/>
  <c r="G10" i="51"/>
  <c r="J9" i="51"/>
  <c r="I9" i="51"/>
  <c r="H9" i="51"/>
  <c r="G9" i="51"/>
  <c r="M11" i="50"/>
  <c r="L11" i="50"/>
  <c r="K11" i="50"/>
  <c r="J11" i="50"/>
  <c r="I11" i="50"/>
  <c r="H11" i="50"/>
  <c r="G11" i="50"/>
  <c r="F11" i="50"/>
  <c r="E11" i="50"/>
  <c r="D11" i="50"/>
  <c r="C11" i="50"/>
  <c r="B11" i="50"/>
  <c r="M10" i="50"/>
  <c r="L10" i="50"/>
  <c r="K10" i="50"/>
  <c r="M9" i="50"/>
  <c r="L9" i="50"/>
  <c r="K9" i="50"/>
  <c r="J60" i="49"/>
  <c r="I60" i="49"/>
  <c r="H60" i="49"/>
  <c r="G60" i="49"/>
  <c r="F60" i="49"/>
  <c r="E60" i="49"/>
  <c r="D60" i="49"/>
  <c r="C60" i="49"/>
  <c r="B60" i="49"/>
  <c r="J59" i="49"/>
  <c r="I59" i="49"/>
  <c r="H59" i="49"/>
  <c r="J58" i="49"/>
  <c r="I58" i="49"/>
  <c r="H58" i="49"/>
  <c r="G58" i="49"/>
  <c r="J57" i="49"/>
  <c r="I57" i="49"/>
  <c r="H57" i="49"/>
  <c r="G57" i="49"/>
  <c r="D39" i="49"/>
  <c r="J35" i="49"/>
  <c r="I35" i="49"/>
  <c r="H35" i="49"/>
  <c r="G35" i="49"/>
  <c r="F35" i="49"/>
  <c r="E35" i="49"/>
  <c r="D35" i="49"/>
  <c r="C35" i="49"/>
  <c r="B35" i="49"/>
  <c r="J34" i="49"/>
  <c r="I34" i="49"/>
  <c r="H34" i="49"/>
  <c r="G34" i="49"/>
  <c r="D34" i="49"/>
  <c r="J33" i="49"/>
  <c r="I33" i="49"/>
  <c r="H33" i="49"/>
  <c r="G33" i="49"/>
  <c r="D33" i="49"/>
  <c r="D15" i="49"/>
  <c r="J11" i="49"/>
  <c r="I11" i="49"/>
  <c r="H11" i="49"/>
  <c r="G11" i="49"/>
  <c r="F11" i="49"/>
  <c r="E11" i="49"/>
  <c r="D11" i="49"/>
  <c r="C11" i="49"/>
  <c r="B11" i="49"/>
  <c r="J10" i="49"/>
  <c r="I10" i="49"/>
  <c r="H10" i="49"/>
  <c r="G10" i="49"/>
  <c r="J9" i="49"/>
  <c r="I9" i="49"/>
  <c r="H9" i="49"/>
  <c r="G9" i="49"/>
  <c r="J24" i="57"/>
  <c r="I24" i="57"/>
  <c r="H24" i="57"/>
  <c r="G24" i="57"/>
  <c r="F24" i="57"/>
  <c r="E24" i="57"/>
  <c r="D24" i="57"/>
  <c r="C24" i="57"/>
  <c r="B24" i="57"/>
  <c r="G22" i="57"/>
  <c r="J11" i="57"/>
  <c r="I11" i="57"/>
  <c r="H11" i="57"/>
  <c r="G11" i="57"/>
  <c r="F11" i="57"/>
  <c r="E11" i="57"/>
  <c r="D11" i="57"/>
  <c r="C11" i="57"/>
  <c r="B11" i="57"/>
  <c r="G9" i="57"/>
  <c r="M12" i="56"/>
  <c r="L12" i="56"/>
  <c r="K12" i="56"/>
  <c r="J12" i="56"/>
  <c r="I12" i="56"/>
  <c r="H12" i="56"/>
  <c r="G12" i="56"/>
  <c r="F12" i="56"/>
  <c r="E12" i="56"/>
  <c r="D12" i="56"/>
  <c r="C12" i="56"/>
  <c r="B12" i="56"/>
  <c r="M11" i="56"/>
  <c r="L11" i="56"/>
  <c r="K11" i="56"/>
  <c r="M10" i="56"/>
  <c r="L10" i="56"/>
  <c r="K10" i="56"/>
  <c r="J42" i="55"/>
  <c r="I42" i="55"/>
  <c r="H42" i="55"/>
  <c r="G42" i="55"/>
  <c r="F42" i="55"/>
  <c r="E42" i="55"/>
  <c r="D42" i="55"/>
  <c r="C42" i="55"/>
  <c r="B42" i="55"/>
  <c r="J41" i="55"/>
  <c r="I41" i="55"/>
  <c r="H41" i="55"/>
  <c r="J40" i="55"/>
  <c r="I40" i="55"/>
  <c r="H40" i="55"/>
  <c r="J26" i="55"/>
  <c r="I26" i="55"/>
  <c r="H26" i="55"/>
  <c r="G26" i="55"/>
  <c r="F26" i="55"/>
  <c r="E26" i="55"/>
  <c r="D26" i="55"/>
  <c r="C26" i="55"/>
  <c r="B26" i="55"/>
  <c r="J11" i="55"/>
  <c r="I11" i="55"/>
  <c r="H11" i="55"/>
  <c r="G11" i="55"/>
  <c r="F11" i="55"/>
  <c r="E11" i="55"/>
  <c r="D11" i="55"/>
  <c r="C11" i="55"/>
  <c r="B11" i="55"/>
  <c r="J135" i="63"/>
  <c r="I135" i="63"/>
  <c r="H135" i="63"/>
  <c r="G135" i="63"/>
  <c r="F135" i="63"/>
  <c r="E135" i="63"/>
  <c r="D135" i="63"/>
  <c r="C135" i="63"/>
  <c r="B135" i="63"/>
  <c r="J134" i="63"/>
  <c r="I134" i="63"/>
  <c r="H134" i="63"/>
  <c r="G134" i="63"/>
  <c r="F134" i="63"/>
  <c r="E134" i="63"/>
  <c r="D134" i="63"/>
  <c r="C134" i="63"/>
  <c r="B134" i="63"/>
  <c r="J133" i="63"/>
  <c r="I133" i="63"/>
  <c r="H133" i="63"/>
  <c r="J132" i="63"/>
  <c r="I132" i="63"/>
  <c r="H132" i="63"/>
  <c r="J131" i="63"/>
  <c r="I131" i="63"/>
  <c r="H131" i="63"/>
  <c r="J130" i="63"/>
  <c r="I130" i="63"/>
  <c r="H130" i="63"/>
  <c r="J129" i="63"/>
  <c r="I129" i="63"/>
  <c r="H129" i="63"/>
  <c r="J128" i="63"/>
  <c r="I128" i="63"/>
  <c r="H128" i="63"/>
  <c r="J127" i="63"/>
  <c r="I127" i="63"/>
  <c r="H127" i="63"/>
  <c r="J126" i="63"/>
  <c r="I126" i="63"/>
  <c r="H126" i="63"/>
  <c r="J110" i="63"/>
  <c r="I110" i="63"/>
  <c r="H110" i="63"/>
  <c r="G110" i="63"/>
  <c r="F110" i="63"/>
  <c r="E110" i="63"/>
  <c r="D110" i="63"/>
  <c r="C110" i="63"/>
  <c r="B110" i="63"/>
  <c r="J109" i="63"/>
  <c r="I109" i="63"/>
  <c r="H109" i="63"/>
  <c r="J108" i="63"/>
  <c r="I108" i="63"/>
  <c r="H108" i="63"/>
  <c r="J107" i="63"/>
  <c r="I107" i="63"/>
  <c r="H107" i="63"/>
  <c r="J106" i="63"/>
  <c r="I106" i="63"/>
  <c r="H106" i="63"/>
  <c r="J105" i="63"/>
  <c r="I105" i="63"/>
  <c r="H105" i="63"/>
  <c r="J104" i="63"/>
  <c r="I104" i="63"/>
  <c r="H104" i="63"/>
  <c r="J103" i="63"/>
  <c r="I103" i="63"/>
  <c r="H103" i="63"/>
  <c r="J102" i="63"/>
  <c r="I102" i="63"/>
  <c r="H102" i="63"/>
  <c r="J101" i="63"/>
  <c r="I101" i="63"/>
  <c r="H101" i="63"/>
  <c r="J100" i="63"/>
  <c r="I100" i="63"/>
  <c r="H100" i="63"/>
  <c r="J99" i="63"/>
  <c r="I99" i="63"/>
  <c r="H99" i="63"/>
  <c r="J98" i="63"/>
  <c r="I98" i="63"/>
  <c r="H98" i="63"/>
  <c r="J97" i="63"/>
  <c r="I97" i="63"/>
  <c r="H97" i="63"/>
  <c r="J96" i="63"/>
  <c r="I96" i="63"/>
  <c r="H96" i="63"/>
  <c r="J95" i="63"/>
  <c r="I95" i="63"/>
  <c r="H95" i="63"/>
  <c r="J94" i="63"/>
  <c r="I94" i="63"/>
  <c r="H94" i="63"/>
  <c r="J93" i="63"/>
  <c r="I93" i="63"/>
  <c r="H93" i="63"/>
  <c r="J92" i="63"/>
  <c r="I92" i="63"/>
  <c r="H92" i="63"/>
  <c r="J91" i="63"/>
  <c r="I91" i="63"/>
  <c r="H91" i="63"/>
  <c r="J90" i="63"/>
  <c r="I90" i="63"/>
  <c r="H90" i="63"/>
  <c r="J89" i="63"/>
  <c r="I89" i="63"/>
  <c r="H89" i="63"/>
  <c r="J88" i="63"/>
  <c r="I88" i="63"/>
  <c r="H88" i="63"/>
  <c r="J87" i="63"/>
  <c r="I87" i="63"/>
  <c r="H87" i="63"/>
  <c r="J57" i="63"/>
  <c r="I57" i="63"/>
  <c r="H57" i="63"/>
  <c r="G57" i="63"/>
  <c r="F57" i="63"/>
  <c r="E57" i="63"/>
  <c r="D57" i="63"/>
  <c r="C57" i="63"/>
  <c r="B57" i="63"/>
  <c r="J56" i="63"/>
  <c r="I56" i="63"/>
  <c r="H56" i="63"/>
  <c r="G56" i="63"/>
  <c r="F56" i="63"/>
  <c r="E56" i="63"/>
  <c r="D56" i="63"/>
  <c r="C56" i="63"/>
  <c r="B56" i="63"/>
  <c r="J55" i="63"/>
  <c r="I55" i="63"/>
  <c r="H55" i="63"/>
  <c r="J54" i="63"/>
  <c r="I54" i="63"/>
  <c r="H54" i="63"/>
  <c r="J53" i="63"/>
  <c r="I53" i="63"/>
  <c r="H53" i="63"/>
  <c r="J52" i="63"/>
  <c r="I52" i="63"/>
  <c r="H52" i="63"/>
  <c r="J51" i="63"/>
  <c r="I51" i="63"/>
  <c r="H51" i="63"/>
  <c r="J50" i="63"/>
  <c r="I50" i="63"/>
  <c r="H50" i="63"/>
  <c r="J49" i="63"/>
  <c r="I49" i="63"/>
  <c r="H49" i="63"/>
  <c r="J48" i="63"/>
  <c r="I48" i="63"/>
  <c r="H48" i="63"/>
  <c r="J33" i="63"/>
  <c r="I33" i="63"/>
  <c r="H33" i="63"/>
  <c r="G33" i="63"/>
  <c r="F33" i="63"/>
  <c r="E33" i="63"/>
  <c r="D33" i="63"/>
  <c r="C33" i="63"/>
  <c r="B33" i="63"/>
  <c r="J32" i="63"/>
  <c r="I32" i="63"/>
  <c r="H32" i="63"/>
  <c r="J31" i="63"/>
  <c r="I31" i="63"/>
  <c r="H31" i="63"/>
  <c r="J30" i="63"/>
  <c r="I30" i="63"/>
  <c r="H30" i="63"/>
  <c r="J29" i="63"/>
  <c r="I29" i="63"/>
  <c r="H29" i="63"/>
  <c r="J28" i="63"/>
  <c r="I28" i="63"/>
  <c r="H28" i="63"/>
  <c r="J27" i="63"/>
  <c r="I27" i="63"/>
  <c r="H27" i="63"/>
  <c r="J26" i="63"/>
  <c r="I26" i="63"/>
  <c r="H26" i="63"/>
  <c r="J25" i="63"/>
  <c r="I25" i="63"/>
  <c r="H25" i="63"/>
  <c r="J24" i="63"/>
  <c r="I24" i="63"/>
  <c r="H24" i="63"/>
  <c r="J23" i="63"/>
  <c r="I23" i="63"/>
  <c r="H23" i="63"/>
  <c r="J22" i="63"/>
  <c r="I22" i="63"/>
  <c r="H22" i="63"/>
  <c r="J21" i="63"/>
  <c r="I21" i="63"/>
  <c r="H21" i="63"/>
  <c r="J20" i="63"/>
  <c r="I20" i="63"/>
  <c r="H20" i="63"/>
  <c r="J19" i="63"/>
  <c r="I19" i="63"/>
  <c r="H19" i="63"/>
  <c r="J18" i="63"/>
  <c r="I18" i="63"/>
  <c r="H18" i="63"/>
  <c r="J17" i="63"/>
  <c r="I17" i="63"/>
  <c r="H17" i="63"/>
  <c r="J16" i="63"/>
  <c r="I16" i="63"/>
  <c r="H16" i="63"/>
  <c r="J15" i="63"/>
  <c r="I15" i="63"/>
  <c r="H15" i="63"/>
  <c r="J14" i="63"/>
  <c r="I14" i="63"/>
  <c r="H14" i="63"/>
  <c r="J13" i="63"/>
  <c r="I13" i="63"/>
  <c r="H13" i="63"/>
  <c r="J12" i="63"/>
  <c r="I12" i="63"/>
  <c r="H12" i="63"/>
  <c r="J11" i="63"/>
  <c r="I11" i="63"/>
  <c r="H11" i="63"/>
  <c r="J10" i="63"/>
  <c r="I10" i="63"/>
  <c r="H10" i="63"/>
  <c r="J47" i="62"/>
  <c r="J48" i="62" s="1"/>
  <c r="I47" i="62"/>
  <c r="I48" i="62" s="1"/>
  <c r="H47" i="62"/>
  <c r="H48" i="62" s="1"/>
  <c r="G47" i="62"/>
  <c r="G48" i="62" s="1"/>
  <c r="F47" i="62"/>
  <c r="F48" i="62" s="1"/>
  <c r="E47" i="62"/>
  <c r="E48" i="62" s="1"/>
  <c r="D47" i="62"/>
  <c r="D48" i="62" s="1"/>
  <c r="C47" i="62"/>
  <c r="C48" i="62" s="1"/>
  <c r="B47" i="62"/>
  <c r="B48" i="62" s="1"/>
  <c r="L46" i="62"/>
  <c r="K46" i="62"/>
  <c r="M46" i="62" s="1"/>
  <c r="L45" i="62"/>
  <c r="K45" i="62"/>
  <c r="M45" i="62" s="1"/>
  <c r="L44" i="62"/>
  <c r="K44" i="62"/>
  <c r="M44" i="62" s="1"/>
  <c r="L43" i="62"/>
  <c r="K43" i="62"/>
  <c r="M43" i="62" s="1"/>
  <c r="L42" i="62"/>
  <c r="K42" i="62"/>
  <c r="K47" i="62" s="1"/>
  <c r="L41" i="62"/>
  <c r="L47" i="62" s="1"/>
  <c r="K41" i="62"/>
  <c r="M41" i="62" s="1"/>
  <c r="J32" i="62"/>
  <c r="I32" i="62"/>
  <c r="H32" i="62"/>
  <c r="G32" i="62"/>
  <c r="F32" i="62"/>
  <c r="E32" i="62"/>
  <c r="D32" i="62"/>
  <c r="C32" i="62"/>
  <c r="B32" i="62"/>
  <c r="L31" i="62"/>
  <c r="K31" i="62"/>
  <c r="M31" i="62" s="1"/>
  <c r="L30" i="62"/>
  <c r="K30" i="62"/>
  <c r="M30" i="62" s="1"/>
  <c r="L29" i="62"/>
  <c r="K29" i="62"/>
  <c r="M29" i="62" s="1"/>
  <c r="L28" i="62"/>
  <c r="K28" i="62"/>
  <c r="M28" i="62" s="1"/>
  <c r="L27" i="62"/>
  <c r="K27" i="62"/>
  <c r="M27" i="62" s="1"/>
  <c r="L26" i="62"/>
  <c r="K26" i="62"/>
  <c r="M26" i="62" s="1"/>
  <c r="L25" i="62"/>
  <c r="K25" i="62"/>
  <c r="M25" i="62" s="1"/>
  <c r="L24" i="62"/>
  <c r="K24" i="62"/>
  <c r="M24" i="62" s="1"/>
  <c r="L23" i="62"/>
  <c r="K23" i="62"/>
  <c r="M23" i="62" s="1"/>
  <c r="L22" i="62"/>
  <c r="K22" i="62"/>
  <c r="M22" i="62" s="1"/>
  <c r="L21" i="62"/>
  <c r="K21" i="62"/>
  <c r="M21" i="62" s="1"/>
  <c r="L20" i="62"/>
  <c r="K20" i="62"/>
  <c r="M20" i="62" s="1"/>
  <c r="L19" i="62"/>
  <c r="K19" i="62"/>
  <c r="M19" i="62" s="1"/>
  <c r="L18" i="62"/>
  <c r="K18" i="62"/>
  <c r="M18" i="62" s="1"/>
  <c r="L17" i="62"/>
  <c r="K17" i="62"/>
  <c r="M17" i="62" s="1"/>
  <c r="L16" i="62"/>
  <c r="K16" i="62"/>
  <c r="M16" i="62" s="1"/>
  <c r="L15" i="62"/>
  <c r="K15" i="62"/>
  <c r="M15" i="62" s="1"/>
  <c r="L14" i="62"/>
  <c r="K14" i="62"/>
  <c r="M14" i="62" s="1"/>
  <c r="L13" i="62"/>
  <c r="K13" i="62"/>
  <c r="M13" i="62" s="1"/>
  <c r="L12" i="62"/>
  <c r="K12" i="62"/>
  <c r="M12" i="62" s="1"/>
  <c r="L11" i="62"/>
  <c r="K11" i="62"/>
  <c r="M11" i="62" s="1"/>
  <c r="L10" i="62"/>
  <c r="K10" i="62"/>
  <c r="M10" i="62" s="1"/>
  <c r="L9" i="62"/>
  <c r="L32" i="62" s="1"/>
  <c r="K9" i="62"/>
  <c r="K32" i="62" s="1"/>
  <c r="J175" i="61"/>
  <c r="I175" i="61"/>
  <c r="H175" i="61"/>
  <c r="G175" i="61"/>
  <c r="F175" i="61"/>
  <c r="E175" i="61"/>
  <c r="D175" i="61"/>
  <c r="C175" i="61"/>
  <c r="B175" i="61"/>
  <c r="J174" i="61"/>
  <c r="I174" i="61"/>
  <c r="H174" i="61"/>
  <c r="G174" i="61"/>
  <c r="F174" i="61"/>
  <c r="E174" i="61"/>
  <c r="D174" i="61"/>
  <c r="C174" i="61"/>
  <c r="B174" i="61"/>
  <c r="J173" i="61"/>
  <c r="I173" i="61"/>
  <c r="H173" i="61"/>
  <c r="J171" i="61"/>
  <c r="I171" i="61"/>
  <c r="H171" i="61"/>
  <c r="G171" i="61"/>
  <c r="F171" i="61"/>
  <c r="E171" i="61"/>
  <c r="D171" i="61"/>
  <c r="C171" i="61"/>
  <c r="B171" i="61"/>
  <c r="J170" i="61"/>
  <c r="I170" i="61"/>
  <c r="H170" i="61"/>
  <c r="J169" i="61"/>
  <c r="I169" i="61"/>
  <c r="H169" i="61"/>
  <c r="J168" i="61"/>
  <c r="I168" i="61"/>
  <c r="H168" i="61"/>
  <c r="J167" i="61"/>
  <c r="I167" i="61"/>
  <c r="H167" i="61"/>
  <c r="J166" i="61"/>
  <c r="I166" i="61"/>
  <c r="H166" i="61"/>
  <c r="J165" i="61"/>
  <c r="I165" i="61"/>
  <c r="H165" i="61"/>
  <c r="J164" i="61"/>
  <c r="I164" i="61"/>
  <c r="H164" i="61"/>
  <c r="J163" i="61"/>
  <c r="I163" i="61"/>
  <c r="H163" i="61"/>
  <c r="J162" i="61"/>
  <c r="I162" i="61"/>
  <c r="H162" i="61"/>
  <c r="J161" i="61"/>
  <c r="I161" i="61"/>
  <c r="H161" i="61"/>
  <c r="J152" i="61"/>
  <c r="I152" i="61"/>
  <c r="H152" i="61"/>
  <c r="J151" i="61"/>
  <c r="I151" i="61"/>
  <c r="H151" i="61"/>
  <c r="J150" i="61"/>
  <c r="I150" i="61"/>
  <c r="H150" i="61"/>
  <c r="J149" i="61"/>
  <c r="I149" i="61"/>
  <c r="H149" i="61"/>
  <c r="J148" i="61"/>
  <c r="I148" i="61"/>
  <c r="H148" i="61"/>
  <c r="J147" i="61"/>
  <c r="I147" i="61"/>
  <c r="H147" i="61"/>
  <c r="J146" i="61"/>
  <c r="I146" i="61"/>
  <c r="H146" i="61"/>
  <c r="J145" i="61"/>
  <c r="I145" i="61"/>
  <c r="H145" i="61"/>
  <c r="J144" i="61"/>
  <c r="I144" i="61"/>
  <c r="H144" i="61"/>
  <c r="J143" i="61"/>
  <c r="I143" i="61"/>
  <c r="H143" i="61"/>
  <c r="J142" i="61"/>
  <c r="I142" i="61"/>
  <c r="H142" i="61"/>
  <c r="J141" i="61"/>
  <c r="I141" i="61"/>
  <c r="H141" i="61"/>
  <c r="J140" i="61"/>
  <c r="I140" i="61"/>
  <c r="H140" i="61"/>
  <c r="J139" i="61"/>
  <c r="I139" i="61"/>
  <c r="H139" i="61"/>
  <c r="J138" i="61"/>
  <c r="I138" i="61"/>
  <c r="H138" i="61"/>
  <c r="J137" i="61"/>
  <c r="I137" i="61"/>
  <c r="H137" i="61"/>
  <c r="J136" i="61"/>
  <c r="I136" i="61"/>
  <c r="H136" i="61"/>
  <c r="J135" i="61"/>
  <c r="I135" i="61"/>
  <c r="H135" i="61"/>
  <c r="J134" i="61"/>
  <c r="I134" i="61"/>
  <c r="H134" i="61"/>
  <c r="J133" i="61"/>
  <c r="I133" i="61"/>
  <c r="H133" i="61"/>
  <c r="J132" i="61"/>
  <c r="I132" i="61"/>
  <c r="H132" i="61"/>
  <c r="J131" i="61"/>
  <c r="I131" i="61"/>
  <c r="H131" i="61"/>
  <c r="J107" i="61"/>
  <c r="I107" i="61"/>
  <c r="H107" i="61"/>
  <c r="G107" i="61"/>
  <c r="F107" i="61"/>
  <c r="E107" i="61"/>
  <c r="D107" i="61"/>
  <c r="C107" i="61"/>
  <c r="B107" i="61"/>
  <c r="J106" i="61"/>
  <c r="I106" i="61"/>
  <c r="H106" i="61"/>
  <c r="G106" i="61"/>
  <c r="F106" i="61"/>
  <c r="E106" i="61"/>
  <c r="D106" i="61"/>
  <c r="C106" i="61"/>
  <c r="B106" i="61"/>
  <c r="J105" i="61"/>
  <c r="I105" i="61"/>
  <c r="H105" i="61"/>
  <c r="J104" i="61"/>
  <c r="I104" i="61"/>
  <c r="H104" i="61"/>
  <c r="J103" i="61"/>
  <c r="I103" i="61"/>
  <c r="H103" i="61"/>
  <c r="J102" i="61"/>
  <c r="I102" i="61"/>
  <c r="H102" i="61"/>
  <c r="J101" i="61"/>
  <c r="I101" i="61"/>
  <c r="H101" i="61"/>
  <c r="J100" i="61"/>
  <c r="I100" i="61"/>
  <c r="H100" i="61"/>
  <c r="J99" i="61"/>
  <c r="I99" i="61"/>
  <c r="H99" i="61"/>
  <c r="J98" i="61"/>
  <c r="I98" i="61"/>
  <c r="H98" i="61"/>
  <c r="J97" i="61"/>
  <c r="I97" i="61"/>
  <c r="H97" i="61"/>
  <c r="J96" i="61"/>
  <c r="I96" i="61"/>
  <c r="H96" i="61"/>
  <c r="J88" i="61"/>
  <c r="I88" i="61"/>
  <c r="H88" i="61"/>
  <c r="G88" i="61"/>
  <c r="F88" i="61"/>
  <c r="E88" i="61"/>
  <c r="D88" i="61"/>
  <c r="C88" i="61"/>
  <c r="B88" i="61"/>
  <c r="J87" i="61"/>
  <c r="I87" i="61"/>
  <c r="H87" i="61"/>
  <c r="J86" i="61"/>
  <c r="I86" i="61"/>
  <c r="H86" i="61"/>
  <c r="J85" i="61"/>
  <c r="I85" i="61"/>
  <c r="H85" i="61"/>
  <c r="J84" i="61"/>
  <c r="I84" i="61"/>
  <c r="H84" i="61"/>
  <c r="J83" i="61"/>
  <c r="I83" i="61"/>
  <c r="H83" i="61"/>
  <c r="J82" i="61"/>
  <c r="I82" i="61"/>
  <c r="H82" i="61"/>
  <c r="J81" i="61"/>
  <c r="I81" i="61"/>
  <c r="H81" i="61"/>
  <c r="J80" i="61"/>
  <c r="I80" i="61"/>
  <c r="H80" i="61"/>
  <c r="J79" i="61"/>
  <c r="I79" i="61"/>
  <c r="H79" i="61"/>
  <c r="J78" i="61"/>
  <c r="I78" i="61"/>
  <c r="H78" i="61"/>
  <c r="J77" i="61"/>
  <c r="I77" i="61"/>
  <c r="H77" i="61"/>
  <c r="J76" i="61"/>
  <c r="I76" i="61"/>
  <c r="H76" i="61"/>
  <c r="J75" i="61"/>
  <c r="I75" i="61"/>
  <c r="H75" i="61"/>
  <c r="J74" i="61"/>
  <c r="I74" i="61"/>
  <c r="H74" i="61"/>
  <c r="J73" i="61"/>
  <c r="I73" i="61"/>
  <c r="H73" i="61"/>
  <c r="J72" i="61"/>
  <c r="I72" i="61"/>
  <c r="H72" i="61"/>
  <c r="J71" i="61"/>
  <c r="I71" i="61"/>
  <c r="H71" i="61"/>
  <c r="J70" i="61"/>
  <c r="I70" i="61"/>
  <c r="H70" i="61"/>
  <c r="J69" i="61"/>
  <c r="I69" i="61"/>
  <c r="H69" i="61"/>
  <c r="J68" i="61"/>
  <c r="I68" i="61"/>
  <c r="H68" i="61"/>
  <c r="J67" i="61"/>
  <c r="I67" i="61"/>
  <c r="H67" i="61"/>
  <c r="J66" i="61"/>
  <c r="I66" i="61"/>
  <c r="H66" i="61"/>
  <c r="J65" i="61"/>
  <c r="I65" i="61"/>
  <c r="H65" i="61"/>
  <c r="J51" i="61"/>
  <c r="I51" i="61"/>
  <c r="H51" i="61"/>
  <c r="G51" i="61"/>
  <c r="F51" i="61"/>
  <c r="E51" i="61"/>
  <c r="D51" i="61"/>
  <c r="C51" i="61"/>
  <c r="B51" i="61"/>
  <c r="J50" i="61"/>
  <c r="I50" i="61"/>
  <c r="H50" i="61"/>
  <c r="G50" i="61"/>
  <c r="F50" i="61"/>
  <c r="E50" i="61"/>
  <c r="D50" i="61"/>
  <c r="C50" i="61"/>
  <c r="B50" i="61"/>
  <c r="J49" i="61"/>
  <c r="I49" i="61"/>
  <c r="H49" i="61"/>
  <c r="J48" i="61"/>
  <c r="I48" i="61"/>
  <c r="H48" i="61"/>
  <c r="J47" i="61"/>
  <c r="I47" i="61"/>
  <c r="H47" i="61"/>
  <c r="J46" i="61"/>
  <c r="I46" i="61"/>
  <c r="H46" i="61"/>
  <c r="J45" i="61"/>
  <c r="I45" i="61"/>
  <c r="H45" i="61"/>
  <c r="J44" i="61"/>
  <c r="I44" i="61"/>
  <c r="H44" i="61"/>
  <c r="J43" i="61"/>
  <c r="I43" i="61"/>
  <c r="H43" i="61"/>
  <c r="J42" i="61"/>
  <c r="I42" i="61"/>
  <c r="H42" i="61"/>
  <c r="J41" i="61"/>
  <c r="I41" i="61"/>
  <c r="H41" i="61"/>
  <c r="J32" i="61"/>
  <c r="I32" i="61"/>
  <c r="H32" i="61"/>
  <c r="G32" i="61"/>
  <c r="F32" i="61"/>
  <c r="E32" i="61"/>
  <c r="D32" i="61"/>
  <c r="C32" i="61"/>
  <c r="B32" i="61"/>
  <c r="J31" i="61"/>
  <c r="I31" i="61"/>
  <c r="H31" i="61"/>
  <c r="J30" i="61"/>
  <c r="I30" i="61"/>
  <c r="H30" i="61"/>
  <c r="J29" i="61"/>
  <c r="I29" i="61"/>
  <c r="H29" i="61"/>
  <c r="J28" i="61"/>
  <c r="I28" i="61"/>
  <c r="H28" i="61"/>
  <c r="J27" i="61"/>
  <c r="I27" i="61"/>
  <c r="H27" i="61"/>
  <c r="J26" i="61"/>
  <c r="I26" i="61"/>
  <c r="H26" i="61"/>
  <c r="J25" i="61"/>
  <c r="I25" i="61"/>
  <c r="H25" i="61"/>
  <c r="J24" i="61"/>
  <c r="I24" i="61"/>
  <c r="H24" i="61"/>
  <c r="J23" i="61"/>
  <c r="I23" i="61"/>
  <c r="H23" i="61"/>
  <c r="J22" i="61"/>
  <c r="I22" i="61"/>
  <c r="H22" i="61"/>
  <c r="J21" i="61"/>
  <c r="I21" i="61"/>
  <c r="H21" i="61"/>
  <c r="J20" i="61"/>
  <c r="I20" i="61"/>
  <c r="H20" i="61"/>
  <c r="J19" i="61"/>
  <c r="I19" i="61"/>
  <c r="H19" i="61"/>
  <c r="J18" i="61"/>
  <c r="I18" i="61"/>
  <c r="H18" i="61"/>
  <c r="J17" i="61"/>
  <c r="I17" i="61"/>
  <c r="H17" i="61"/>
  <c r="J16" i="61"/>
  <c r="I16" i="61"/>
  <c r="H16" i="61"/>
  <c r="J15" i="61"/>
  <c r="I15" i="61"/>
  <c r="H15" i="61"/>
  <c r="J14" i="61"/>
  <c r="I14" i="61"/>
  <c r="H14" i="61"/>
  <c r="J13" i="61"/>
  <c r="I13" i="61"/>
  <c r="H13" i="61"/>
  <c r="J12" i="61"/>
  <c r="I12" i="61"/>
  <c r="H12" i="61"/>
  <c r="J11" i="61"/>
  <c r="I11" i="61"/>
  <c r="H11" i="61"/>
  <c r="J10" i="61"/>
  <c r="I10" i="61"/>
  <c r="H10" i="61"/>
  <c r="J9" i="61"/>
  <c r="I9" i="61"/>
  <c r="H9" i="61"/>
  <c r="J68" i="42"/>
  <c r="I68" i="42"/>
  <c r="H68" i="42"/>
  <c r="G68" i="42"/>
  <c r="F68" i="42"/>
  <c r="E68" i="42"/>
  <c r="D68" i="42"/>
  <c r="C68" i="42"/>
  <c r="B68" i="42"/>
  <c r="J67" i="42"/>
  <c r="I67" i="42"/>
  <c r="H67" i="42"/>
  <c r="G67" i="42"/>
  <c r="F67" i="42"/>
  <c r="E67" i="42"/>
  <c r="D67" i="42"/>
  <c r="C67" i="42"/>
  <c r="B67" i="42"/>
  <c r="J66" i="42"/>
  <c r="I66" i="42"/>
  <c r="H66" i="42"/>
  <c r="J65" i="42"/>
  <c r="I65" i="42"/>
  <c r="H65" i="42"/>
  <c r="J64" i="42"/>
  <c r="I64" i="42"/>
  <c r="H64" i="42"/>
  <c r="J63" i="42"/>
  <c r="I63" i="42"/>
  <c r="H63" i="42"/>
  <c r="J62" i="42"/>
  <c r="I62" i="42"/>
  <c r="H62" i="42"/>
  <c r="J61" i="42"/>
  <c r="I61" i="42"/>
  <c r="H61" i="42"/>
  <c r="J60" i="42"/>
  <c r="I60" i="42"/>
  <c r="H60" i="42"/>
  <c r="J59" i="42"/>
  <c r="I59" i="42"/>
  <c r="H59" i="42"/>
  <c r="J57" i="42"/>
  <c r="I57" i="42"/>
  <c r="H57" i="42"/>
  <c r="G57" i="42"/>
  <c r="F57" i="42"/>
  <c r="E57" i="42"/>
  <c r="D57" i="42"/>
  <c r="C57" i="42"/>
  <c r="B57" i="42"/>
  <c r="J56" i="42"/>
  <c r="I56" i="42"/>
  <c r="H56" i="42"/>
  <c r="J55" i="42"/>
  <c r="I55" i="42"/>
  <c r="H55" i="42"/>
  <c r="J54" i="42"/>
  <c r="I54" i="42"/>
  <c r="H54" i="42"/>
  <c r="J53" i="42"/>
  <c r="I53" i="42"/>
  <c r="H53" i="42"/>
  <c r="J52" i="42"/>
  <c r="I52" i="42"/>
  <c r="H52" i="42"/>
  <c r="J51" i="42"/>
  <c r="I51" i="42"/>
  <c r="H51" i="42"/>
  <c r="J50" i="42"/>
  <c r="I50" i="42"/>
  <c r="H50" i="42"/>
  <c r="J49" i="42"/>
  <c r="I49" i="42"/>
  <c r="H49" i="42"/>
  <c r="J48" i="42"/>
  <c r="I48" i="42"/>
  <c r="H48" i="42"/>
  <c r="J47" i="42"/>
  <c r="I47" i="42"/>
  <c r="H47" i="42"/>
  <c r="J30" i="42"/>
  <c r="I30" i="42"/>
  <c r="H30" i="42"/>
  <c r="G30" i="42"/>
  <c r="F30" i="42"/>
  <c r="E30" i="42"/>
  <c r="D30" i="42"/>
  <c r="C30" i="42"/>
  <c r="B30" i="42"/>
  <c r="J29" i="42"/>
  <c r="I29" i="42"/>
  <c r="H29" i="42"/>
  <c r="G29" i="42"/>
  <c r="F29" i="42"/>
  <c r="E29" i="42"/>
  <c r="D29" i="42"/>
  <c r="C29" i="42"/>
  <c r="B29" i="42"/>
  <c r="J28" i="42"/>
  <c r="I28" i="42"/>
  <c r="H28" i="42"/>
  <c r="J27" i="42"/>
  <c r="I27" i="42"/>
  <c r="H27" i="42"/>
  <c r="J26" i="42"/>
  <c r="I26" i="42"/>
  <c r="H26" i="42"/>
  <c r="J25" i="42"/>
  <c r="I25" i="42"/>
  <c r="H25" i="42"/>
  <c r="J24" i="42"/>
  <c r="I24" i="42"/>
  <c r="H24" i="42"/>
  <c r="J23" i="42"/>
  <c r="I23" i="42"/>
  <c r="H23" i="42"/>
  <c r="J22" i="42"/>
  <c r="I22" i="42"/>
  <c r="H22" i="42"/>
  <c r="J21" i="42"/>
  <c r="I21" i="42"/>
  <c r="H21" i="42"/>
  <c r="J19" i="42"/>
  <c r="I19" i="42"/>
  <c r="H19" i="42"/>
  <c r="G19" i="42"/>
  <c r="F19" i="42"/>
  <c r="E19" i="42"/>
  <c r="D19" i="42"/>
  <c r="C19" i="42"/>
  <c r="B19" i="42"/>
  <c r="J18" i="42"/>
  <c r="I18" i="42"/>
  <c r="H18" i="42"/>
  <c r="J17" i="42"/>
  <c r="I17" i="42"/>
  <c r="H17" i="42"/>
  <c r="J16" i="42"/>
  <c r="I16" i="42"/>
  <c r="H16" i="42"/>
  <c r="J15" i="42"/>
  <c r="I15" i="42"/>
  <c r="H15" i="42"/>
  <c r="J14" i="42"/>
  <c r="I14" i="42"/>
  <c r="H14" i="42"/>
  <c r="J13" i="42"/>
  <c r="I13" i="42"/>
  <c r="H13" i="42"/>
  <c r="J12" i="42"/>
  <c r="I12" i="42"/>
  <c r="H12" i="42"/>
  <c r="J11" i="42"/>
  <c r="I11" i="42"/>
  <c r="H11" i="42"/>
  <c r="J10" i="42"/>
  <c r="I10" i="42"/>
  <c r="H10" i="42"/>
  <c r="J9" i="42"/>
  <c r="I9" i="42"/>
  <c r="H9" i="42"/>
  <c r="M55" i="41"/>
  <c r="L55" i="41"/>
  <c r="K55" i="41"/>
  <c r="J55" i="41"/>
  <c r="I55" i="41"/>
  <c r="H55" i="41"/>
  <c r="G55" i="41"/>
  <c r="F55" i="41"/>
  <c r="E55" i="41"/>
  <c r="D55" i="41"/>
  <c r="C55" i="41"/>
  <c r="B55" i="41"/>
  <c r="M54" i="41"/>
  <c r="L54" i="41"/>
  <c r="K54" i="41"/>
  <c r="J54" i="41"/>
  <c r="I54" i="41"/>
  <c r="H54" i="41"/>
  <c r="G54" i="41"/>
  <c r="F54" i="41"/>
  <c r="E54" i="41"/>
  <c r="D54" i="41"/>
  <c r="C54" i="41"/>
  <c r="B54" i="41"/>
  <c r="M51" i="41"/>
  <c r="L51" i="41"/>
  <c r="K51" i="41"/>
  <c r="J51" i="41"/>
  <c r="I51" i="41"/>
  <c r="H51" i="41"/>
  <c r="G51" i="41"/>
  <c r="F51" i="41"/>
  <c r="E51" i="41"/>
  <c r="D51" i="41"/>
  <c r="C51" i="41"/>
  <c r="B51" i="41"/>
  <c r="M50" i="41"/>
  <c r="L50" i="41"/>
  <c r="K50" i="41"/>
  <c r="M49" i="41"/>
  <c r="L49" i="41"/>
  <c r="K49" i="41"/>
  <c r="M48" i="41"/>
  <c r="L48" i="41"/>
  <c r="K48" i="41"/>
  <c r="M30" i="41"/>
  <c r="L30" i="41"/>
  <c r="K30" i="41"/>
  <c r="J30" i="41"/>
  <c r="I30" i="41"/>
  <c r="H30" i="41"/>
  <c r="G30" i="41"/>
  <c r="F30" i="41"/>
  <c r="E30" i="41"/>
  <c r="D30" i="41"/>
  <c r="C30" i="41"/>
  <c r="B30" i="41"/>
  <c r="M29" i="41"/>
  <c r="L29" i="41"/>
  <c r="K29" i="41"/>
  <c r="J29" i="41"/>
  <c r="I29" i="41"/>
  <c r="H29" i="41"/>
  <c r="G29" i="41"/>
  <c r="F29" i="41"/>
  <c r="E29" i="41"/>
  <c r="D29" i="41"/>
  <c r="C29" i="41"/>
  <c r="B29" i="41"/>
  <c r="M28" i="41"/>
  <c r="L28" i="41"/>
  <c r="K28" i="41"/>
  <c r="M27" i="41"/>
  <c r="L27" i="41"/>
  <c r="K27" i="41"/>
  <c r="M26" i="41"/>
  <c r="L26" i="41"/>
  <c r="K26" i="41"/>
  <c r="M25" i="41"/>
  <c r="L25" i="41"/>
  <c r="K25" i="41"/>
  <c r="M24" i="41"/>
  <c r="L24" i="41"/>
  <c r="K24" i="41"/>
  <c r="M23" i="41"/>
  <c r="L23" i="41"/>
  <c r="K23" i="41"/>
  <c r="M22" i="41"/>
  <c r="L22" i="41"/>
  <c r="K22" i="41"/>
  <c r="M21" i="41"/>
  <c r="L21" i="41"/>
  <c r="K21" i="41"/>
  <c r="M19" i="41"/>
  <c r="L19" i="41"/>
  <c r="K19" i="41"/>
  <c r="J19" i="41"/>
  <c r="I19" i="41"/>
  <c r="H19" i="41"/>
  <c r="G19" i="41"/>
  <c r="F19" i="41"/>
  <c r="E19" i="41"/>
  <c r="D19" i="41"/>
  <c r="C19" i="41"/>
  <c r="B19" i="41"/>
  <c r="M18" i="41"/>
  <c r="L18" i="41"/>
  <c r="K18" i="41"/>
  <c r="M17" i="41"/>
  <c r="L17" i="41"/>
  <c r="K17" i="41"/>
  <c r="M16" i="41"/>
  <c r="L16" i="41"/>
  <c r="K16" i="41"/>
  <c r="M15" i="41"/>
  <c r="L15" i="41"/>
  <c r="K15" i="41"/>
  <c r="M14" i="41"/>
  <c r="L14" i="41"/>
  <c r="K14" i="41"/>
  <c r="M13" i="41"/>
  <c r="L13" i="41"/>
  <c r="K13" i="41"/>
  <c r="M12" i="41"/>
  <c r="L12" i="41"/>
  <c r="K12" i="41"/>
  <c r="M11" i="41"/>
  <c r="L11" i="41"/>
  <c r="K11" i="41"/>
  <c r="M10" i="41"/>
  <c r="L10" i="41"/>
  <c r="K10" i="41"/>
  <c r="M9" i="41"/>
  <c r="L9" i="41"/>
  <c r="K9" i="41"/>
  <c r="J94" i="40"/>
  <c r="I94" i="40"/>
  <c r="H94" i="40"/>
  <c r="G94" i="40"/>
  <c r="F94" i="40"/>
  <c r="E94" i="40"/>
  <c r="D94" i="40"/>
  <c r="C94" i="40"/>
  <c r="B94" i="40"/>
  <c r="J93" i="40"/>
  <c r="I93" i="40"/>
  <c r="H93" i="40"/>
  <c r="G93" i="40"/>
  <c r="F93" i="40"/>
  <c r="E93" i="40"/>
  <c r="D93" i="40"/>
  <c r="C93" i="40"/>
  <c r="B93" i="40"/>
  <c r="J92" i="40"/>
  <c r="I92" i="40"/>
  <c r="H92" i="40"/>
  <c r="G92" i="40"/>
  <c r="J91" i="40"/>
  <c r="I91" i="40"/>
  <c r="H91" i="40"/>
  <c r="G91" i="40"/>
  <c r="J90" i="40"/>
  <c r="I90" i="40"/>
  <c r="H90" i="40"/>
  <c r="G90" i="40"/>
  <c r="J89" i="40"/>
  <c r="I89" i="40"/>
  <c r="H89" i="40"/>
  <c r="G89" i="40"/>
  <c r="J88" i="40"/>
  <c r="I88" i="40"/>
  <c r="H88" i="40"/>
  <c r="G88" i="40"/>
  <c r="J87" i="40"/>
  <c r="I87" i="40"/>
  <c r="H87" i="40"/>
  <c r="G87" i="40"/>
  <c r="J86" i="40"/>
  <c r="I86" i="40"/>
  <c r="H86" i="40"/>
  <c r="G86" i="40"/>
  <c r="J85" i="40"/>
  <c r="I85" i="40"/>
  <c r="H85" i="40"/>
  <c r="G85" i="40"/>
  <c r="J84" i="40"/>
  <c r="I84" i="40"/>
  <c r="H84" i="40"/>
  <c r="G84" i="40"/>
  <c r="J83" i="40"/>
  <c r="I83" i="40"/>
  <c r="H83" i="40"/>
  <c r="G83" i="40"/>
  <c r="J82" i="40"/>
  <c r="I82" i="40"/>
  <c r="H82" i="40"/>
  <c r="G82" i="40"/>
  <c r="J81" i="40"/>
  <c r="I81" i="40"/>
  <c r="H81" i="40"/>
  <c r="G81" i="40"/>
  <c r="J80" i="40"/>
  <c r="I80" i="40"/>
  <c r="H80" i="40"/>
  <c r="G80" i="40"/>
  <c r="J79" i="40"/>
  <c r="I79" i="40"/>
  <c r="H79" i="40"/>
  <c r="G79" i="40"/>
  <c r="J66" i="40"/>
  <c r="I66" i="40"/>
  <c r="H66" i="40"/>
  <c r="G66" i="40"/>
  <c r="F66" i="40"/>
  <c r="E66" i="40"/>
  <c r="D66" i="40"/>
  <c r="C66" i="40"/>
  <c r="B66" i="40"/>
  <c r="J65" i="40"/>
  <c r="I65" i="40"/>
  <c r="H65" i="40"/>
  <c r="G65" i="40"/>
  <c r="F65" i="40"/>
  <c r="E65" i="40"/>
  <c r="D65" i="40"/>
  <c r="C65" i="40"/>
  <c r="B65" i="40"/>
  <c r="J64" i="40"/>
  <c r="I64" i="40"/>
  <c r="H64" i="40"/>
  <c r="J63" i="40"/>
  <c r="I63" i="40"/>
  <c r="H63" i="40"/>
  <c r="J62" i="40"/>
  <c r="I62" i="40"/>
  <c r="H62" i="40"/>
  <c r="J61" i="40"/>
  <c r="I61" i="40"/>
  <c r="H61" i="40"/>
  <c r="J60" i="40"/>
  <c r="I60" i="40"/>
  <c r="H60" i="40"/>
  <c r="J59" i="40"/>
  <c r="I59" i="40"/>
  <c r="H59" i="40"/>
  <c r="J58" i="40"/>
  <c r="I58" i="40"/>
  <c r="H58" i="40"/>
  <c r="J57" i="40"/>
  <c r="I57" i="40"/>
  <c r="H57" i="40"/>
  <c r="J55" i="40"/>
  <c r="I55" i="40"/>
  <c r="H55" i="40"/>
  <c r="G55" i="40"/>
  <c r="F55" i="40"/>
  <c r="E55" i="40"/>
  <c r="D55" i="40"/>
  <c r="C55" i="40"/>
  <c r="B55" i="40"/>
  <c r="J54" i="40"/>
  <c r="I54" i="40"/>
  <c r="H54" i="40"/>
  <c r="J53" i="40"/>
  <c r="I53" i="40"/>
  <c r="H53" i="40"/>
  <c r="J52" i="40"/>
  <c r="I52" i="40"/>
  <c r="H52" i="40"/>
  <c r="J51" i="40"/>
  <c r="I51" i="40"/>
  <c r="H51" i="40"/>
  <c r="J50" i="40"/>
  <c r="I50" i="40"/>
  <c r="H50" i="40"/>
  <c r="J49" i="40"/>
  <c r="I49" i="40"/>
  <c r="H49" i="40"/>
  <c r="J48" i="40"/>
  <c r="I48" i="40"/>
  <c r="H48" i="40"/>
  <c r="J47" i="40"/>
  <c r="I47" i="40"/>
  <c r="H47" i="40"/>
  <c r="J46" i="40"/>
  <c r="I46" i="40"/>
  <c r="H46" i="40"/>
  <c r="J45" i="40"/>
  <c r="I45" i="40"/>
  <c r="H45" i="40"/>
  <c r="J30" i="40"/>
  <c r="I30" i="40"/>
  <c r="H30" i="40"/>
  <c r="G30" i="40"/>
  <c r="F30" i="40"/>
  <c r="E30" i="40"/>
  <c r="D30" i="40"/>
  <c r="C30" i="40"/>
  <c r="B30" i="40"/>
  <c r="J29" i="40"/>
  <c r="I29" i="40"/>
  <c r="H29" i="40"/>
  <c r="G29" i="40"/>
  <c r="F29" i="40"/>
  <c r="E29" i="40"/>
  <c r="D29" i="40"/>
  <c r="C29" i="40"/>
  <c r="B29" i="40"/>
  <c r="J28" i="40"/>
  <c r="I28" i="40"/>
  <c r="H28" i="40"/>
  <c r="J27" i="40"/>
  <c r="I27" i="40"/>
  <c r="H27" i="40"/>
  <c r="J26" i="40"/>
  <c r="I26" i="40"/>
  <c r="H26" i="40"/>
  <c r="J25" i="40"/>
  <c r="I25" i="40"/>
  <c r="H25" i="40"/>
  <c r="J24" i="40"/>
  <c r="I24" i="40"/>
  <c r="H24" i="40"/>
  <c r="J23" i="40"/>
  <c r="I23" i="40"/>
  <c r="H23" i="40"/>
  <c r="J22" i="40"/>
  <c r="I22" i="40"/>
  <c r="H22" i="40"/>
  <c r="J21" i="40"/>
  <c r="I21" i="40"/>
  <c r="H21" i="40"/>
  <c r="J19" i="40"/>
  <c r="I19" i="40"/>
  <c r="H19" i="40"/>
  <c r="G19" i="40"/>
  <c r="F19" i="40"/>
  <c r="E19" i="40"/>
  <c r="D19" i="40"/>
  <c r="C19" i="40"/>
  <c r="B19" i="40"/>
  <c r="J18" i="40"/>
  <c r="I18" i="40"/>
  <c r="H18" i="40"/>
  <c r="J17" i="40"/>
  <c r="I17" i="40"/>
  <c r="H17" i="40"/>
  <c r="J16" i="40"/>
  <c r="I16" i="40"/>
  <c r="H16" i="40"/>
  <c r="J15" i="40"/>
  <c r="I15" i="40"/>
  <c r="H15" i="40"/>
  <c r="J14" i="40"/>
  <c r="I14" i="40"/>
  <c r="H14" i="40"/>
  <c r="J13" i="40"/>
  <c r="I13" i="40"/>
  <c r="H13" i="40"/>
  <c r="J12" i="40"/>
  <c r="I12" i="40"/>
  <c r="H12" i="40"/>
  <c r="J11" i="40"/>
  <c r="I11" i="40"/>
  <c r="H11" i="40"/>
  <c r="J10" i="40"/>
  <c r="I10" i="40"/>
  <c r="H10" i="40"/>
  <c r="J9" i="40"/>
  <c r="I9" i="40"/>
  <c r="H9" i="40"/>
  <c r="J48" i="93"/>
  <c r="I48" i="93"/>
  <c r="H48" i="93"/>
  <c r="G48" i="93"/>
  <c r="F48" i="93"/>
  <c r="E48" i="93"/>
  <c r="D48" i="93"/>
  <c r="C48" i="93"/>
  <c r="B48" i="93"/>
  <c r="J47" i="93"/>
  <c r="I47" i="93"/>
  <c r="H47" i="93"/>
  <c r="G47" i="93"/>
  <c r="F47" i="93"/>
  <c r="E47" i="93"/>
  <c r="D47" i="93"/>
  <c r="C47" i="93"/>
  <c r="B47" i="93"/>
  <c r="J46" i="93"/>
  <c r="I46" i="93"/>
  <c r="H46" i="93"/>
  <c r="G46" i="93"/>
  <c r="D46" i="93"/>
  <c r="J45" i="93"/>
  <c r="I45" i="93"/>
  <c r="H45" i="93"/>
  <c r="G45" i="93"/>
  <c r="D45" i="93"/>
  <c r="J44" i="93"/>
  <c r="I44" i="93"/>
  <c r="H44" i="93"/>
  <c r="G44" i="93"/>
  <c r="D44" i="93"/>
  <c r="J43" i="93"/>
  <c r="I43" i="93"/>
  <c r="H43" i="93"/>
  <c r="G43" i="93"/>
  <c r="D43" i="93"/>
  <c r="J42" i="93"/>
  <c r="I42" i="93"/>
  <c r="H42" i="93"/>
  <c r="G42" i="93"/>
  <c r="D42" i="93"/>
  <c r="J41" i="93"/>
  <c r="I41" i="93"/>
  <c r="H41" i="93"/>
  <c r="G41" i="93"/>
  <c r="D41" i="93"/>
  <c r="J40" i="93"/>
  <c r="I40" i="93"/>
  <c r="H40" i="93"/>
  <c r="G40" i="93"/>
  <c r="D40" i="93"/>
  <c r="J39" i="93"/>
  <c r="I39" i="93"/>
  <c r="H39" i="93"/>
  <c r="G39" i="93"/>
  <c r="D39" i="93"/>
  <c r="J38" i="93"/>
  <c r="I38" i="93"/>
  <c r="H38" i="93"/>
  <c r="G38" i="93"/>
  <c r="D38" i="93"/>
  <c r="J19" i="93"/>
  <c r="I19" i="93"/>
  <c r="H19" i="93"/>
  <c r="G19" i="93"/>
  <c r="F19" i="93"/>
  <c r="E19" i="93"/>
  <c r="D19" i="93"/>
  <c r="C19" i="93"/>
  <c r="B19" i="93"/>
  <c r="J18" i="93"/>
  <c r="I18" i="93"/>
  <c r="H18" i="93"/>
  <c r="G18" i="93"/>
  <c r="F18" i="93"/>
  <c r="E18" i="93"/>
  <c r="D18" i="93"/>
  <c r="C18" i="93"/>
  <c r="B18" i="93"/>
  <c r="J17" i="93"/>
  <c r="I17" i="93"/>
  <c r="H17" i="93"/>
  <c r="G17" i="93"/>
  <c r="D17" i="93"/>
  <c r="J16" i="93"/>
  <c r="I16" i="93"/>
  <c r="H16" i="93"/>
  <c r="G16" i="93"/>
  <c r="D16" i="93"/>
  <c r="J15" i="93"/>
  <c r="I15" i="93"/>
  <c r="H15" i="93"/>
  <c r="G15" i="93"/>
  <c r="D15" i="93"/>
  <c r="J14" i="93"/>
  <c r="I14" i="93"/>
  <c r="H14" i="93"/>
  <c r="G14" i="93"/>
  <c r="D14" i="93"/>
  <c r="J13" i="93"/>
  <c r="I13" i="93"/>
  <c r="H13" i="93"/>
  <c r="G13" i="93"/>
  <c r="D13" i="93"/>
  <c r="J12" i="93"/>
  <c r="I12" i="93"/>
  <c r="H12" i="93"/>
  <c r="G12" i="93"/>
  <c r="D12" i="93"/>
  <c r="J11" i="93"/>
  <c r="I11" i="93"/>
  <c r="H11" i="93"/>
  <c r="G11" i="93"/>
  <c r="D11" i="93"/>
  <c r="J10" i="93"/>
  <c r="I10" i="93"/>
  <c r="H10" i="93"/>
  <c r="G10" i="93"/>
  <c r="D10" i="93"/>
  <c r="J9" i="93"/>
  <c r="I9" i="93"/>
  <c r="H9" i="93"/>
  <c r="G9" i="93"/>
  <c r="D9" i="93"/>
  <c r="M19" i="92"/>
  <c r="L19" i="92"/>
  <c r="K19" i="92"/>
  <c r="J19" i="92"/>
  <c r="I19" i="92"/>
  <c r="H19" i="92"/>
  <c r="G19" i="92"/>
  <c r="F19" i="92"/>
  <c r="E19" i="92"/>
  <c r="D19" i="92"/>
  <c r="C19" i="92"/>
  <c r="B19" i="92"/>
  <c r="M18" i="92"/>
  <c r="L18" i="92"/>
  <c r="K18" i="92"/>
  <c r="J18" i="92"/>
  <c r="I18" i="92"/>
  <c r="H18" i="92"/>
  <c r="G18" i="92"/>
  <c r="F18" i="92"/>
  <c r="E18" i="92"/>
  <c r="D18" i="92"/>
  <c r="C18" i="92"/>
  <c r="B18" i="92"/>
  <c r="M17" i="92"/>
  <c r="L17" i="92"/>
  <c r="K17" i="92"/>
  <c r="J17" i="92"/>
  <c r="G17" i="92"/>
  <c r="D17" i="92"/>
  <c r="M16" i="92"/>
  <c r="L16" i="92"/>
  <c r="K16" i="92"/>
  <c r="J16" i="92"/>
  <c r="G16" i="92"/>
  <c r="D16" i="92"/>
  <c r="M15" i="92"/>
  <c r="L15" i="92"/>
  <c r="K15" i="92"/>
  <c r="J15" i="92"/>
  <c r="G15" i="92"/>
  <c r="D15" i="92"/>
  <c r="M14" i="92"/>
  <c r="L14" i="92"/>
  <c r="K14" i="92"/>
  <c r="J14" i="92"/>
  <c r="G14" i="92"/>
  <c r="D14" i="92"/>
  <c r="M13" i="92"/>
  <c r="L13" i="92"/>
  <c r="K13" i="92"/>
  <c r="J13" i="92"/>
  <c r="G13" i="92"/>
  <c r="D13" i="92"/>
  <c r="M12" i="92"/>
  <c r="L12" i="92"/>
  <c r="K12" i="92"/>
  <c r="J12" i="92"/>
  <c r="G12" i="92"/>
  <c r="D12" i="92"/>
  <c r="M11" i="92"/>
  <c r="L11" i="92"/>
  <c r="K11" i="92"/>
  <c r="J11" i="92"/>
  <c r="G11" i="92"/>
  <c r="D11" i="92"/>
  <c r="M10" i="92"/>
  <c r="L10" i="92"/>
  <c r="K10" i="92"/>
  <c r="J10" i="92"/>
  <c r="G10" i="92"/>
  <c r="D10" i="92"/>
  <c r="M9" i="92"/>
  <c r="L9" i="92"/>
  <c r="K9" i="92"/>
  <c r="J9" i="92"/>
  <c r="G9" i="92"/>
  <c r="D9" i="92"/>
  <c r="J77" i="91"/>
  <c r="I77" i="91"/>
  <c r="H77" i="91"/>
  <c r="G77" i="91"/>
  <c r="F77" i="91"/>
  <c r="E77" i="91"/>
  <c r="D77" i="91"/>
  <c r="C77" i="91"/>
  <c r="B77" i="91"/>
  <c r="J76" i="91"/>
  <c r="I76" i="91"/>
  <c r="H76" i="91"/>
  <c r="G76" i="91"/>
  <c r="D76" i="91"/>
  <c r="J75" i="91"/>
  <c r="I75" i="91"/>
  <c r="H75" i="91"/>
  <c r="G75" i="91"/>
  <c r="D75" i="91"/>
  <c r="J74" i="91"/>
  <c r="I74" i="91"/>
  <c r="H74" i="91"/>
  <c r="G74" i="91"/>
  <c r="D74" i="91"/>
  <c r="J73" i="91"/>
  <c r="I73" i="91"/>
  <c r="H73" i="91"/>
  <c r="G73" i="91"/>
  <c r="D73" i="91"/>
  <c r="J72" i="91"/>
  <c r="I72" i="91"/>
  <c r="H72" i="91"/>
  <c r="G72" i="91"/>
  <c r="D72" i="91"/>
  <c r="J71" i="91"/>
  <c r="I71" i="91"/>
  <c r="H71" i="91"/>
  <c r="G71" i="91"/>
  <c r="D71" i="91"/>
  <c r="J70" i="91"/>
  <c r="I70" i="91"/>
  <c r="H70" i="91"/>
  <c r="G70" i="91"/>
  <c r="D70" i="91"/>
  <c r="J69" i="91"/>
  <c r="I69" i="91"/>
  <c r="H69" i="91"/>
  <c r="G69" i="91"/>
  <c r="D69" i="91"/>
  <c r="J68" i="91"/>
  <c r="I68" i="91"/>
  <c r="H68" i="91"/>
  <c r="G68" i="91"/>
  <c r="D68" i="91"/>
  <c r="J67" i="91"/>
  <c r="I67" i="91"/>
  <c r="H67" i="91"/>
  <c r="G67" i="91"/>
  <c r="D67" i="91"/>
  <c r="J66" i="91"/>
  <c r="I66" i="91"/>
  <c r="H66" i="91"/>
  <c r="G66" i="91"/>
  <c r="D66" i="91"/>
  <c r="J65" i="91"/>
  <c r="I65" i="91"/>
  <c r="H65" i="91"/>
  <c r="G65" i="91"/>
  <c r="D65" i="91"/>
  <c r="J64" i="91"/>
  <c r="I64" i="91"/>
  <c r="H64" i="91"/>
  <c r="G64" i="91"/>
  <c r="D64" i="91"/>
  <c r="J63" i="91"/>
  <c r="I63" i="91"/>
  <c r="H63" i="91"/>
  <c r="G63" i="91"/>
  <c r="D63" i="91"/>
  <c r="J62" i="91"/>
  <c r="I62" i="91"/>
  <c r="H62" i="91"/>
  <c r="G62" i="91"/>
  <c r="D62" i="91"/>
  <c r="J61" i="91"/>
  <c r="I61" i="91"/>
  <c r="H61" i="91"/>
  <c r="G61" i="91"/>
  <c r="D61" i="91"/>
  <c r="J49" i="91"/>
  <c r="I49" i="91"/>
  <c r="H49" i="91"/>
  <c r="G49" i="91"/>
  <c r="F49" i="91"/>
  <c r="E49" i="91"/>
  <c r="C49" i="91"/>
  <c r="D49" i="91" s="1"/>
  <c r="B49" i="91"/>
  <c r="J19" i="91"/>
  <c r="I19" i="91"/>
  <c r="H19" i="91"/>
  <c r="G19" i="91"/>
  <c r="F19" i="91"/>
  <c r="E19" i="91"/>
  <c r="C19" i="91"/>
  <c r="B19" i="91"/>
  <c r="D19" i="91"/>
  <c r="J17" i="91"/>
  <c r="I17" i="91"/>
  <c r="H17" i="91"/>
  <c r="G17" i="91"/>
  <c r="J16" i="91"/>
  <c r="I16" i="91"/>
  <c r="H16" i="91"/>
  <c r="G16" i="91"/>
  <c r="J15" i="91"/>
  <c r="I15" i="91"/>
  <c r="H15" i="91"/>
  <c r="G15" i="91"/>
  <c r="J14" i="91"/>
  <c r="I14" i="91"/>
  <c r="H14" i="91"/>
  <c r="G14" i="91"/>
  <c r="J13" i="91"/>
  <c r="I13" i="91"/>
  <c r="H13" i="91"/>
  <c r="G13" i="91"/>
  <c r="J12" i="91"/>
  <c r="I12" i="91"/>
  <c r="H12" i="91"/>
  <c r="G12" i="91"/>
  <c r="J11" i="91"/>
  <c r="I11" i="91"/>
  <c r="H11" i="91"/>
  <c r="G11" i="91"/>
  <c r="J10" i="91"/>
  <c r="I10" i="91"/>
  <c r="H10" i="91"/>
  <c r="G10" i="91"/>
  <c r="J9" i="91"/>
  <c r="I9" i="91"/>
  <c r="H9" i="91"/>
  <c r="G9" i="91"/>
  <c r="I115" i="48"/>
  <c r="H115" i="48"/>
  <c r="F115" i="48"/>
  <c r="E115" i="48"/>
  <c r="C115" i="48"/>
  <c r="B115" i="48"/>
  <c r="B116" i="48" s="1"/>
  <c r="G114" i="48"/>
  <c r="D114" i="48"/>
  <c r="G113" i="48"/>
  <c r="D113" i="48"/>
  <c r="G112" i="48"/>
  <c r="D112" i="48"/>
  <c r="G111" i="48"/>
  <c r="G115" i="48" s="1"/>
  <c r="D111" i="48"/>
  <c r="D115" i="48" s="1"/>
  <c r="G110" i="48"/>
  <c r="D110" i="48"/>
  <c r="G109" i="48"/>
  <c r="D109" i="48"/>
  <c r="G108" i="48"/>
  <c r="D108" i="48"/>
  <c r="G107" i="48"/>
  <c r="D107" i="48"/>
  <c r="G106" i="48"/>
  <c r="D106" i="48"/>
  <c r="G105" i="48"/>
  <c r="D105" i="48"/>
  <c r="G104" i="48"/>
  <c r="D104" i="48"/>
  <c r="G103" i="48"/>
  <c r="D103" i="48"/>
  <c r="G102" i="48"/>
  <c r="D102" i="48"/>
  <c r="G101" i="48"/>
  <c r="D101" i="48"/>
  <c r="G100" i="48"/>
  <c r="D100" i="48"/>
  <c r="G99" i="48"/>
  <c r="D99" i="48"/>
  <c r="G98" i="48"/>
  <c r="D98" i="48"/>
  <c r="G97" i="48"/>
  <c r="D97" i="48"/>
  <c r="I88" i="48"/>
  <c r="H88" i="48"/>
  <c r="I87" i="48"/>
  <c r="I89" i="48" s="1"/>
  <c r="H87" i="48"/>
  <c r="H89" i="48" s="1"/>
  <c r="I85" i="48"/>
  <c r="H85" i="48"/>
  <c r="J85" i="48" s="1"/>
  <c r="I84" i="48"/>
  <c r="H84" i="48"/>
  <c r="J84" i="48" s="1"/>
  <c r="I83" i="48"/>
  <c r="H83" i="48"/>
  <c r="J83" i="48" s="1"/>
  <c r="I82" i="48"/>
  <c r="H82" i="48"/>
  <c r="J82" i="48" s="1"/>
  <c r="I81" i="48"/>
  <c r="H81" i="48"/>
  <c r="J81" i="48" s="1"/>
  <c r="I80" i="48"/>
  <c r="H80" i="48"/>
  <c r="J80" i="48" s="1"/>
  <c r="I79" i="48"/>
  <c r="H79" i="48"/>
  <c r="J79" i="48" s="1"/>
  <c r="I78" i="48"/>
  <c r="H78" i="48"/>
  <c r="J78" i="48" s="1"/>
  <c r="I77" i="48"/>
  <c r="H77" i="48"/>
  <c r="J77" i="48" s="1"/>
  <c r="I76" i="48"/>
  <c r="H76" i="48"/>
  <c r="J76" i="48" s="1"/>
  <c r="I75" i="48"/>
  <c r="H75" i="48"/>
  <c r="J75" i="48" s="1"/>
  <c r="I74" i="48"/>
  <c r="H74" i="48"/>
  <c r="J74" i="48" s="1"/>
  <c r="I73" i="48"/>
  <c r="H73" i="48"/>
  <c r="J73" i="48" s="1"/>
  <c r="I72" i="48"/>
  <c r="I86" i="48" s="1"/>
  <c r="H72" i="48"/>
  <c r="H86" i="48" s="1"/>
  <c r="I56" i="48"/>
  <c r="H56" i="48"/>
  <c r="C56" i="48"/>
  <c r="B56" i="48"/>
  <c r="J55" i="48"/>
  <c r="D55" i="48"/>
  <c r="D56" i="48" s="1"/>
  <c r="J54" i="48"/>
  <c r="D54" i="48"/>
  <c r="J53" i="48"/>
  <c r="D53" i="48"/>
  <c r="J52" i="48"/>
  <c r="D52" i="48"/>
  <c r="J51" i="48"/>
  <c r="D51" i="48"/>
  <c r="J50" i="48"/>
  <c r="D50" i="48"/>
  <c r="J49" i="48"/>
  <c r="D49" i="48"/>
  <c r="J48" i="48"/>
  <c r="D48" i="48"/>
  <c r="J47" i="48"/>
  <c r="D47" i="48"/>
  <c r="J46" i="48"/>
  <c r="D46" i="48"/>
  <c r="J45" i="48"/>
  <c r="F45" i="48"/>
  <c r="E45" i="48"/>
  <c r="D45" i="48"/>
  <c r="J44" i="48"/>
  <c r="G44" i="48"/>
  <c r="G45" i="48" s="1"/>
  <c r="D44" i="48"/>
  <c r="J43" i="48"/>
  <c r="F43" i="48"/>
  <c r="E43" i="48"/>
  <c r="D43" i="48"/>
  <c r="J42" i="48"/>
  <c r="G42" i="48"/>
  <c r="D42" i="48"/>
  <c r="J41" i="48"/>
  <c r="G41" i="48"/>
  <c r="D41" i="48"/>
  <c r="J40" i="48"/>
  <c r="G40" i="48"/>
  <c r="D40" i="48"/>
  <c r="J39" i="48"/>
  <c r="G39" i="48"/>
  <c r="D39" i="48"/>
  <c r="J38" i="48"/>
  <c r="G38" i="48"/>
  <c r="D38" i="48"/>
  <c r="J37" i="48"/>
  <c r="G37" i="48"/>
  <c r="G43" i="48" s="1"/>
  <c r="D37" i="48"/>
  <c r="J27" i="48"/>
  <c r="J56" i="48" s="1"/>
  <c r="J26" i="48"/>
  <c r="J25" i="48"/>
  <c r="J24" i="48"/>
  <c r="G23" i="48"/>
  <c r="F23" i="48"/>
  <c r="E23" i="48"/>
  <c r="D23" i="48"/>
  <c r="J23" i="48" s="1"/>
  <c r="C23" i="48"/>
  <c r="B23" i="48"/>
  <c r="J22" i="48"/>
  <c r="J21" i="48"/>
  <c r="J20" i="48"/>
  <c r="J19" i="48"/>
  <c r="J18" i="48"/>
  <c r="J17" i="48"/>
  <c r="J16" i="48"/>
  <c r="J15" i="48"/>
  <c r="J14" i="48"/>
  <c r="J13" i="48"/>
  <c r="J12" i="48"/>
  <c r="J11" i="48"/>
  <c r="J10" i="48"/>
  <c r="J9" i="48"/>
  <c r="M62" i="47"/>
  <c r="L62" i="47"/>
  <c r="K62" i="47"/>
  <c r="J62" i="47"/>
  <c r="I62" i="47"/>
  <c r="H62" i="47"/>
  <c r="G62" i="47"/>
  <c r="F62" i="47"/>
  <c r="E62" i="47"/>
  <c r="D62" i="47"/>
  <c r="C62" i="47"/>
  <c r="B62" i="47"/>
  <c r="J159" i="46"/>
  <c r="D159" i="46"/>
  <c r="J158" i="46"/>
  <c r="D158" i="46"/>
  <c r="J157" i="46"/>
  <c r="D157" i="46"/>
  <c r="J156" i="46"/>
  <c r="D156" i="46"/>
  <c r="J155" i="46"/>
  <c r="D155" i="46"/>
  <c r="J154" i="46"/>
  <c r="D154" i="46"/>
  <c r="J153" i="46"/>
  <c r="F153" i="46"/>
  <c r="F154" i="46" s="1"/>
  <c r="D153" i="46"/>
  <c r="J152" i="46"/>
  <c r="D152" i="46"/>
  <c r="J151" i="46"/>
  <c r="H150" i="46"/>
  <c r="J150" i="46" s="1"/>
  <c r="F150" i="46"/>
  <c r="E150" i="46"/>
  <c r="C150" i="46"/>
  <c r="B150" i="46"/>
  <c r="D150" i="46" s="1"/>
  <c r="D149" i="46"/>
  <c r="J148" i="46"/>
  <c r="D148" i="46"/>
  <c r="F147" i="46"/>
  <c r="E147" i="46"/>
  <c r="C147" i="46"/>
  <c r="C160" i="46" s="1"/>
  <c r="B147" i="46"/>
  <c r="B160" i="46" s="1"/>
  <c r="I146" i="46"/>
  <c r="H146" i="46"/>
  <c r="J146" i="46" s="1"/>
  <c r="G146" i="46"/>
  <c r="D146" i="46"/>
  <c r="I145" i="46"/>
  <c r="H145" i="46"/>
  <c r="J145" i="46" s="1"/>
  <c r="G145" i="46"/>
  <c r="D145" i="46"/>
  <c r="I144" i="46"/>
  <c r="H144" i="46"/>
  <c r="J144" i="46" s="1"/>
  <c r="G144" i="46"/>
  <c r="D144" i="46"/>
  <c r="I143" i="46"/>
  <c r="H143" i="46"/>
  <c r="J143" i="46" s="1"/>
  <c r="G143" i="46"/>
  <c r="D143" i="46"/>
  <c r="I142" i="46"/>
  <c r="H142" i="46"/>
  <c r="J142" i="46" s="1"/>
  <c r="G142" i="46"/>
  <c r="D142" i="46"/>
  <c r="I141" i="46"/>
  <c r="H141" i="46"/>
  <c r="J141" i="46" s="1"/>
  <c r="G141" i="46"/>
  <c r="D141" i="46"/>
  <c r="I140" i="46"/>
  <c r="H140" i="46"/>
  <c r="J140" i="46" s="1"/>
  <c r="G140" i="46"/>
  <c r="D140" i="46"/>
  <c r="I139" i="46"/>
  <c r="H139" i="46"/>
  <c r="J139" i="46" s="1"/>
  <c r="G139" i="46"/>
  <c r="D139" i="46"/>
  <c r="I138" i="46"/>
  <c r="H138" i="46"/>
  <c r="J138" i="46" s="1"/>
  <c r="G138" i="46"/>
  <c r="D138" i="46"/>
  <c r="I137" i="46"/>
  <c r="H137" i="46"/>
  <c r="J137" i="46" s="1"/>
  <c r="G137" i="46"/>
  <c r="D137" i="46"/>
  <c r="I136" i="46"/>
  <c r="H136" i="46"/>
  <c r="J136" i="46" s="1"/>
  <c r="G136" i="46"/>
  <c r="D136" i="46"/>
  <c r="I135" i="46"/>
  <c r="H135" i="46"/>
  <c r="J135" i="46" s="1"/>
  <c r="G135" i="46"/>
  <c r="D135" i="46"/>
  <c r="I134" i="46"/>
  <c r="H134" i="46"/>
  <c r="J134" i="46" s="1"/>
  <c r="G134" i="46"/>
  <c r="D134" i="46"/>
  <c r="I133" i="46"/>
  <c r="I147" i="46" s="1"/>
  <c r="I160" i="46" s="1"/>
  <c r="H133" i="46"/>
  <c r="H147" i="46" s="1"/>
  <c r="H160" i="46" s="1"/>
  <c r="G133" i="46"/>
  <c r="G147" i="46" s="1"/>
  <c r="D133" i="46"/>
  <c r="D147" i="46" s="1"/>
  <c r="D160" i="46" s="1"/>
  <c r="I120" i="46"/>
  <c r="H120" i="46"/>
  <c r="C120" i="46"/>
  <c r="B120" i="46"/>
  <c r="J119" i="46"/>
  <c r="D119" i="46"/>
  <c r="J118" i="46"/>
  <c r="J120" i="46" s="1"/>
  <c r="G118" i="46"/>
  <c r="F118" i="46"/>
  <c r="E118" i="46"/>
  <c r="D118" i="46"/>
  <c r="C117" i="46"/>
  <c r="I117" i="46" s="1"/>
  <c r="B117" i="46"/>
  <c r="I116" i="46"/>
  <c r="H116" i="46"/>
  <c r="D116" i="46"/>
  <c r="G115" i="46"/>
  <c r="F115" i="46"/>
  <c r="E115" i="46"/>
  <c r="D115" i="46"/>
  <c r="I114" i="46"/>
  <c r="H114" i="46"/>
  <c r="D114" i="46"/>
  <c r="J114" i="46" s="1"/>
  <c r="I113" i="46"/>
  <c r="H113" i="46"/>
  <c r="J113" i="46" s="1"/>
  <c r="D113" i="46"/>
  <c r="I112" i="46"/>
  <c r="H112" i="46"/>
  <c r="D112" i="46"/>
  <c r="I111" i="46"/>
  <c r="H111" i="46"/>
  <c r="J111" i="46" s="1"/>
  <c r="D111" i="46"/>
  <c r="I110" i="46"/>
  <c r="H110" i="46"/>
  <c r="J110" i="46" s="1"/>
  <c r="D110" i="46"/>
  <c r="I109" i="46"/>
  <c r="H109" i="46"/>
  <c r="D109" i="46"/>
  <c r="I108" i="46"/>
  <c r="H108" i="46"/>
  <c r="J108" i="46" s="1"/>
  <c r="D108" i="46"/>
  <c r="I107" i="46"/>
  <c r="H107" i="46"/>
  <c r="J107" i="46" s="1"/>
  <c r="D107" i="46"/>
  <c r="I106" i="46"/>
  <c r="H106" i="46"/>
  <c r="J106" i="46" s="1"/>
  <c r="D106" i="46"/>
  <c r="I105" i="46"/>
  <c r="H105" i="46"/>
  <c r="J105" i="46" s="1"/>
  <c r="D105" i="46"/>
  <c r="I104" i="46"/>
  <c r="H104" i="46"/>
  <c r="J104" i="46" s="1"/>
  <c r="D104" i="46"/>
  <c r="I103" i="46"/>
  <c r="H103" i="46"/>
  <c r="H117" i="46" s="1"/>
  <c r="J117" i="46" s="1"/>
  <c r="D103" i="46"/>
  <c r="D117" i="46" s="1"/>
  <c r="F89" i="46"/>
  <c r="E89" i="46"/>
  <c r="C89" i="46"/>
  <c r="B89" i="46"/>
  <c r="H89" i="46" s="1"/>
  <c r="I88" i="46"/>
  <c r="H88" i="46"/>
  <c r="J88" i="46" s="1"/>
  <c r="G88" i="46"/>
  <c r="D88" i="46"/>
  <c r="I87" i="46"/>
  <c r="H87" i="46"/>
  <c r="J87" i="46" s="1"/>
  <c r="G87" i="46"/>
  <c r="G89" i="46" s="1"/>
  <c r="D87" i="46"/>
  <c r="F86" i="46"/>
  <c r="E86" i="46"/>
  <c r="C86" i="46"/>
  <c r="I86" i="46" s="1"/>
  <c r="B86" i="46"/>
  <c r="H86" i="46" s="1"/>
  <c r="J86" i="46" s="1"/>
  <c r="I85" i="46"/>
  <c r="H85" i="46"/>
  <c r="J85" i="46" s="1"/>
  <c r="G85" i="46"/>
  <c r="D85" i="46"/>
  <c r="I84" i="46"/>
  <c r="H84" i="46"/>
  <c r="J84" i="46" s="1"/>
  <c r="G84" i="46"/>
  <c r="D84" i="46"/>
  <c r="I83" i="46"/>
  <c r="H83" i="46"/>
  <c r="J83" i="46" s="1"/>
  <c r="G83" i="46"/>
  <c r="D83" i="46"/>
  <c r="I82" i="46"/>
  <c r="H82" i="46"/>
  <c r="J82" i="46" s="1"/>
  <c r="G82" i="46"/>
  <c r="D82" i="46"/>
  <c r="I81" i="46"/>
  <c r="H81" i="46"/>
  <c r="J81" i="46" s="1"/>
  <c r="G81" i="46"/>
  <c r="D81" i="46"/>
  <c r="I80" i="46"/>
  <c r="H80" i="46"/>
  <c r="J80" i="46" s="1"/>
  <c r="G80" i="46"/>
  <c r="D80" i="46"/>
  <c r="I79" i="46"/>
  <c r="H79" i="46"/>
  <c r="J79" i="46" s="1"/>
  <c r="G79" i="46"/>
  <c r="D79" i="46"/>
  <c r="I78" i="46"/>
  <c r="H78" i="46"/>
  <c r="J78" i="46" s="1"/>
  <c r="G78" i="46"/>
  <c r="D78" i="46"/>
  <c r="I77" i="46"/>
  <c r="H77" i="46"/>
  <c r="J77" i="46" s="1"/>
  <c r="G77" i="46"/>
  <c r="D77" i="46"/>
  <c r="I76" i="46"/>
  <c r="H76" i="46"/>
  <c r="J76" i="46" s="1"/>
  <c r="G76" i="46"/>
  <c r="D76" i="46"/>
  <c r="I75" i="46"/>
  <c r="H75" i="46"/>
  <c r="J75" i="46" s="1"/>
  <c r="G75" i="46"/>
  <c r="D75" i="46"/>
  <c r="I74" i="46"/>
  <c r="H74" i="46"/>
  <c r="J74" i="46" s="1"/>
  <c r="G74" i="46"/>
  <c r="D74" i="46"/>
  <c r="I73" i="46"/>
  <c r="H73" i="46"/>
  <c r="J73" i="46" s="1"/>
  <c r="G73" i="46"/>
  <c r="D73" i="46"/>
  <c r="I72" i="46"/>
  <c r="H72" i="46"/>
  <c r="J72" i="46" s="1"/>
  <c r="G72" i="46"/>
  <c r="G86" i="46" s="1"/>
  <c r="D72" i="46"/>
  <c r="F61" i="46"/>
  <c r="C59" i="46"/>
  <c r="B59" i="46"/>
  <c r="H58" i="46"/>
  <c r="D58" i="46"/>
  <c r="I57" i="46"/>
  <c r="H57" i="46"/>
  <c r="G57" i="46"/>
  <c r="D57" i="46"/>
  <c r="D59" i="46" s="1"/>
  <c r="G56" i="46"/>
  <c r="C56" i="46"/>
  <c r="I56" i="46" s="1"/>
  <c r="B56" i="46"/>
  <c r="H56" i="46" s="1"/>
  <c r="J56" i="46" s="1"/>
  <c r="I55" i="46"/>
  <c r="H55" i="46"/>
  <c r="J55" i="46" s="1"/>
  <c r="G55" i="46"/>
  <c r="D55" i="46"/>
  <c r="F54" i="46"/>
  <c r="I54" i="46" s="1"/>
  <c r="E54" i="46"/>
  <c r="H54" i="46" s="1"/>
  <c r="J54" i="46" s="1"/>
  <c r="D54" i="46"/>
  <c r="I53" i="46"/>
  <c r="H53" i="46"/>
  <c r="G53" i="46"/>
  <c r="D53" i="46"/>
  <c r="I52" i="46"/>
  <c r="H52" i="46"/>
  <c r="J52" i="46" s="1"/>
  <c r="G52" i="46"/>
  <c r="D52" i="46"/>
  <c r="I51" i="46"/>
  <c r="H51" i="46"/>
  <c r="J51" i="46" s="1"/>
  <c r="G51" i="46"/>
  <c r="D51" i="46"/>
  <c r="I50" i="46"/>
  <c r="H50" i="46"/>
  <c r="J50" i="46" s="1"/>
  <c r="G50" i="46"/>
  <c r="D50" i="46"/>
  <c r="I49" i="46"/>
  <c r="H49" i="46"/>
  <c r="J49" i="46" s="1"/>
  <c r="G49" i="46"/>
  <c r="D49" i="46"/>
  <c r="I48" i="46"/>
  <c r="H48" i="46"/>
  <c r="J48" i="46" s="1"/>
  <c r="G48" i="46"/>
  <c r="D48" i="46"/>
  <c r="I47" i="46"/>
  <c r="H47" i="46"/>
  <c r="G47" i="46"/>
  <c r="D47" i="46"/>
  <c r="I46" i="46"/>
  <c r="H46" i="46"/>
  <c r="J46" i="46" s="1"/>
  <c r="G46" i="46"/>
  <c r="D46" i="46"/>
  <c r="I45" i="46"/>
  <c r="H45" i="46"/>
  <c r="J45" i="46" s="1"/>
  <c r="G45" i="46"/>
  <c r="D45" i="46"/>
  <c r="I44" i="46"/>
  <c r="H44" i="46"/>
  <c r="J44" i="46" s="1"/>
  <c r="G44" i="46"/>
  <c r="D44" i="46"/>
  <c r="I43" i="46"/>
  <c r="H43" i="46"/>
  <c r="J43" i="46" s="1"/>
  <c r="G43" i="46"/>
  <c r="D43" i="46"/>
  <c r="I42" i="46"/>
  <c r="H42" i="46"/>
  <c r="J42" i="46" s="1"/>
  <c r="G42" i="46"/>
  <c r="D42" i="46"/>
  <c r="D56" i="46" s="1"/>
  <c r="F26" i="46"/>
  <c r="E26" i="46"/>
  <c r="C26" i="46"/>
  <c r="B26" i="46"/>
  <c r="H26" i="46" s="1"/>
  <c r="I25" i="46"/>
  <c r="H25" i="46"/>
  <c r="J25" i="46" s="1"/>
  <c r="G25" i="46"/>
  <c r="D25" i="46"/>
  <c r="I24" i="46"/>
  <c r="H24" i="46"/>
  <c r="J24" i="46" s="1"/>
  <c r="D24" i="46"/>
  <c r="F23" i="46"/>
  <c r="E23" i="46"/>
  <c r="C23" i="46"/>
  <c r="I23" i="46" s="1"/>
  <c r="B23" i="46"/>
  <c r="H23" i="46" s="1"/>
  <c r="I22" i="46"/>
  <c r="H22" i="46"/>
  <c r="G22" i="46"/>
  <c r="D22" i="46"/>
  <c r="I21" i="46"/>
  <c r="H21" i="46"/>
  <c r="G21" i="46"/>
  <c r="D21" i="46"/>
  <c r="I20" i="46"/>
  <c r="H20" i="46"/>
  <c r="G20" i="46"/>
  <c r="D20" i="46"/>
  <c r="I19" i="46"/>
  <c r="H19" i="46"/>
  <c r="J19" i="46" s="1"/>
  <c r="G19" i="46"/>
  <c r="D19" i="46"/>
  <c r="I18" i="46"/>
  <c r="H18" i="46"/>
  <c r="J18" i="46" s="1"/>
  <c r="G18" i="46"/>
  <c r="D18" i="46"/>
  <c r="I17" i="46"/>
  <c r="H17" i="46"/>
  <c r="J17" i="46" s="1"/>
  <c r="G17" i="46"/>
  <c r="D17" i="46"/>
  <c r="I16" i="46"/>
  <c r="H16" i="46"/>
  <c r="J16" i="46" s="1"/>
  <c r="G16" i="46"/>
  <c r="D16" i="46"/>
  <c r="I15" i="46"/>
  <c r="H15" i="46"/>
  <c r="J15" i="46" s="1"/>
  <c r="G15" i="46"/>
  <c r="D15" i="46"/>
  <c r="I14" i="46"/>
  <c r="H14" i="46"/>
  <c r="J14" i="46" s="1"/>
  <c r="G14" i="46"/>
  <c r="D14" i="46"/>
  <c r="I13" i="46"/>
  <c r="H13" i="46"/>
  <c r="J13" i="46" s="1"/>
  <c r="G13" i="46"/>
  <c r="D13" i="46"/>
  <c r="I12" i="46"/>
  <c r="H12" i="46"/>
  <c r="J12" i="46" s="1"/>
  <c r="G12" i="46"/>
  <c r="D12" i="46"/>
  <c r="I11" i="46"/>
  <c r="H11" i="46"/>
  <c r="J11" i="46" s="1"/>
  <c r="G11" i="46"/>
  <c r="D11" i="46"/>
  <c r="I10" i="46"/>
  <c r="H10" i="46"/>
  <c r="J10" i="46" s="1"/>
  <c r="G10" i="46"/>
  <c r="D10" i="46"/>
  <c r="I9" i="46"/>
  <c r="H9" i="46"/>
  <c r="J9" i="46" s="1"/>
  <c r="G9" i="46"/>
  <c r="G23" i="46" s="1"/>
  <c r="D9" i="46"/>
  <c r="G69" i="17"/>
  <c r="F69" i="17"/>
  <c r="E69" i="17"/>
  <c r="D69" i="17"/>
  <c r="C69" i="17"/>
  <c r="B69" i="17"/>
  <c r="I68" i="17"/>
  <c r="H68" i="17"/>
  <c r="J68" i="17" s="1"/>
  <c r="I67" i="17"/>
  <c r="H67" i="17"/>
  <c r="J67" i="17" s="1"/>
  <c r="I66" i="17"/>
  <c r="H66" i="17"/>
  <c r="J66" i="17" s="1"/>
  <c r="I65" i="17"/>
  <c r="H65" i="17"/>
  <c r="J65" i="17" s="1"/>
  <c r="I64" i="17"/>
  <c r="H64" i="17"/>
  <c r="J64" i="17" s="1"/>
  <c r="I63" i="17"/>
  <c r="H63" i="17"/>
  <c r="J63" i="17" s="1"/>
  <c r="I62" i="17"/>
  <c r="H62" i="17"/>
  <c r="J62" i="17" s="1"/>
  <c r="I61" i="17"/>
  <c r="I69" i="17" s="1"/>
  <c r="H61" i="17"/>
  <c r="H69" i="17" s="1"/>
  <c r="G59" i="17"/>
  <c r="G70" i="17" s="1"/>
  <c r="F59" i="17"/>
  <c r="F70" i="17" s="1"/>
  <c r="E59" i="17"/>
  <c r="E70" i="17" s="1"/>
  <c r="D59" i="17"/>
  <c r="D70" i="17" s="1"/>
  <c r="C59" i="17"/>
  <c r="C70" i="17" s="1"/>
  <c r="B59" i="17"/>
  <c r="B70" i="17" s="1"/>
  <c r="I58" i="17"/>
  <c r="H58" i="17"/>
  <c r="J58" i="17" s="1"/>
  <c r="I57" i="17"/>
  <c r="H57" i="17"/>
  <c r="J57" i="17" s="1"/>
  <c r="I56" i="17"/>
  <c r="H56" i="17"/>
  <c r="J56" i="17" s="1"/>
  <c r="I55" i="17"/>
  <c r="H55" i="17"/>
  <c r="J55" i="17" s="1"/>
  <c r="I54" i="17"/>
  <c r="H54" i="17"/>
  <c r="J54" i="17" s="1"/>
  <c r="I53" i="17"/>
  <c r="H53" i="17"/>
  <c r="J53" i="17" s="1"/>
  <c r="I52" i="17"/>
  <c r="H52" i="17"/>
  <c r="J52" i="17" s="1"/>
  <c r="I51" i="17"/>
  <c r="H51" i="17"/>
  <c r="J51" i="17" s="1"/>
  <c r="I50" i="17"/>
  <c r="H50" i="17"/>
  <c r="J50" i="17" s="1"/>
  <c r="I49" i="17"/>
  <c r="H49" i="17"/>
  <c r="J49" i="17" s="1"/>
  <c r="I48" i="17"/>
  <c r="H48" i="17"/>
  <c r="J48" i="17" s="1"/>
  <c r="I47" i="17"/>
  <c r="H47" i="17"/>
  <c r="J47" i="17" s="1"/>
  <c r="I46" i="17"/>
  <c r="I59" i="17" s="1"/>
  <c r="I70" i="17" s="1"/>
  <c r="H46" i="17"/>
  <c r="J46" i="17" s="1"/>
  <c r="J59" i="17" s="1"/>
  <c r="E33" i="17"/>
  <c r="D32" i="17"/>
  <c r="D33" i="17" s="1"/>
  <c r="C32" i="17"/>
  <c r="C33" i="17" s="1"/>
  <c r="B32" i="17"/>
  <c r="H32" i="17" s="1"/>
  <c r="H33" i="17" s="1"/>
  <c r="I31" i="17"/>
  <c r="H31" i="17"/>
  <c r="J31" i="17" s="1"/>
  <c r="I30" i="17"/>
  <c r="H30" i="17"/>
  <c r="J30" i="17" s="1"/>
  <c r="I29" i="17"/>
  <c r="H29" i="17"/>
  <c r="J29" i="17" s="1"/>
  <c r="I28" i="17"/>
  <c r="H28" i="17"/>
  <c r="J28" i="17" s="1"/>
  <c r="I27" i="17"/>
  <c r="H27" i="17"/>
  <c r="J27" i="17" s="1"/>
  <c r="I26" i="17"/>
  <c r="H26" i="17"/>
  <c r="J26" i="17" s="1"/>
  <c r="I25" i="17"/>
  <c r="H25" i="17"/>
  <c r="J25" i="17" s="1"/>
  <c r="I24" i="17"/>
  <c r="H24" i="17"/>
  <c r="J24" i="17" s="1"/>
  <c r="J32" i="17" s="1"/>
  <c r="G22" i="17"/>
  <c r="G33" i="17" s="1"/>
  <c r="F22" i="17"/>
  <c r="F33" i="17" s="1"/>
  <c r="D22" i="17"/>
  <c r="C22" i="17"/>
  <c r="B22" i="17"/>
  <c r="I21" i="17"/>
  <c r="H21" i="17"/>
  <c r="J21" i="17" s="1"/>
  <c r="I20" i="17"/>
  <c r="H20" i="17"/>
  <c r="J20" i="17" s="1"/>
  <c r="I19" i="17"/>
  <c r="H19" i="17"/>
  <c r="J19" i="17" s="1"/>
  <c r="I18" i="17"/>
  <c r="H18" i="17"/>
  <c r="J18" i="17" s="1"/>
  <c r="I17" i="17"/>
  <c r="H17" i="17"/>
  <c r="J17" i="17" s="1"/>
  <c r="I16" i="17"/>
  <c r="H16" i="17"/>
  <c r="J16" i="17" s="1"/>
  <c r="I15" i="17"/>
  <c r="H15" i="17"/>
  <c r="J15" i="17" s="1"/>
  <c r="I14" i="17"/>
  <c r="H14" i="17"/>
  <c r="J14" i="17" s="1"/>
  <c r="I13" i="17"/>
  <c r="H13" i="17"/>
  <c r="J13" i="17" s="1"/>
  <c r="I12" i="17"/>
  <c r="H12" i="17"/>
  <c r="J12" i="17" s="1"/>
  <c r="I11" i="17"/>
  <c r="H11" i="17"/>
  <c r="J11" i="17" s="1"/>
  <c r="I10" i="17"/>
  <c r="H10" i="17"/>
  <c r="J10" i="17" s="1"/>
  <c r="I9" i="17"/>
  <c r="I22" i="17" s="1"/>
  <c r="H9" i="17"/>
  <c r="H22" i="17" s="1"/>
  <c r="M33" i="15"/>
  <c r="L33" i="15"/>
  <c r="K33" i="15"/>
  <c r="J33" i="15"/>
  <c r="I33" i="15"/>
  <c r="H33" i="15"/>
  <c r="G33" i="15"/>
  <c r="F33" i="15"/>
  <c r="E33" i="15"/>
  <c r="D33" i="15"/>
  <c r="C33" i="15"/>
  <c r="B33" i="15"/>
  <c r="M32" i="15"/>
  <c r="L32" i="15"/>
  <c r="K32" i="15"/>
  <c r="J32" i="15"/>
  <c r="I32" i="15"/>
  <c r="H32" i="15"/>
  <c r="G32" i="15"/>
  <c r="F32" i="15"/>
  <c r="E32" i="15"/>
  <c r="D32" i="15"/>
  <c r="C32" i="15"/>
  <c r="B32" i="15"/>
  <c r="M31" i="15"/>
  <c r="L31" i="15"/>
  <c r="K31" i="15"/>
  <c r="M30" i="15"/>
  <c r="L30" i="15"/>
  <c r="K30" i="15"/>
  <c r="M29" i="15"/>
  <c r="L29" i="15"/>
  <c r="K29" i="15"/>
  <c r="M28" i="15"/>
  <c r="L28" i="15"/>
  <c r="K28" i="15"/>
  <c r="M27" i="15"/>
  <c r="L27" i="15"/>
  <c r="K27" i="15"/>
  <c r="M26" i="15"/>
  <c r="L26" i="15"/>
  <c r="K26" i="15"/>
  <c r="M25" i="15"/>
  <c r="L25" i="15"/>
  <c r="K25" i="15"/>
  <c r="M24" i="15"/>
  <c r="L24" i="15"/>
  <c r="K24" i="15"/>
  <c r="M22" i="15"/>
  <c r="L22" i="15"/>
  <c r="K22" i="15"/>
  <c r="J22" i="15"/>
  <c r="I22" i="15"/>
  <c r="H22" i="15"/>
  <c r="G22" i="15"/>
  <c r="F22" i="15"/>
  <c r="E22" i="15"/>
  <c r="D22" i="15"/>
  <c r="C22" i="15"/>
  <c r="B22" i="15"/>
  <c r="M21" i="15"/>
  <c r="L21" i="15"/>
  <c r="K21" i="15"/>
  <c r="M20" i="15"/>
  <c r="L20" i="15"/>
  <c r="K20" i="15"/>
  <c r="M19" i="15"/>
  <c r="L19" i="15"/>
  <c r="K19" i="15"/>
  <c r="M18" i="15"/>
  <c r="L18" i="15"/>
  <c r="K18" i="15"/>
  <c r="M17" i="15"/>
  <c r="L17" i="15"/>
  <c r="K17" i="15"/>
  <c r="M16" i="15"/>
  <c r="L16" i="15"/>
  <c r="K16" i="15"/>
  <c r="M15" i="15"/>
  <c r="L15" i="15"/>
  <c r="K15" i="15"/>
  <c r="M14" i="15"/>
  <c r="L14" i="15"/>
  <c r="K14" i="15"/>
  <c r="M13" i="15"/>
  <c r="L13" i="15"/>
  <c r="K13" i="15"/>
  <c r="M12" i="15"/>
  <c r="L12" i="15"/>
  <c r="K12" i="15"/>
  <c r="M11" i="15"/>
  <c r="L11" i="15"/>
  <c r="K11" i="15"/>
  <c r="M10" i="15"/>
  <c r="L10" i="15"/>
  <c r="K10" i="15"/>
  <c r="M9" i="15"/>
  <c r="L9" i="15"/>
  <c r="K9" i="15"/>
  <c r="G105" i="13"/>
  <c r="F105" i="13"/>
  <c r="E105" i="13"/>
  <c r="D105" i="13"/>
  <c r="C105" i="13"/>
  <c r="B105" i="13"/>
  <c r="I104" i="13"/>
  <c r="H104" i="13"/>
  <c r="I103" i="13"/>
  <c r="H103" i="13"/>
  <c r="I102" i="13"/>
  <c r="H102" i="13"/>
  <c r="I101" i="13"/>
  <c r="H101" i="13"/>
  <c r="I100" i="13"/>
  <c r="I105" i="13" s="1"/>
  <c r="H100" i="13"/>
  <c r="G98" i="13"/>
  <c r="G106" i="13" s="1"/>
  <c r="F98" i="13"/>
  <c r="F106" i="13" s="1"/>
  <c r="E98" i="13"/>
  <c r="E106" i="13" s="1"/>
  <c r="D98" i="13"/>
  <c r="D106" i="13" s="1"/>
  <c r="C98" i="13"/>
  <c r="C106" i="13" s="1"/>
  <c r="B98" i="13"/>
  <c r="B106" i="13" s="1"/>
  <c r="I97" i="13"/>
  <c r="H97" i="13"/>
  <c r="I96" i="13"/>
  <c r="H96" i="13"/>
  <c r="I95" i="13"/>
  <c r="H95" i="13"/>
  <c r="I94" i="13"/>
  <c r="H94" i="13"/>
  <c r="I93" i="13"/>
  <c r="H93" i="13"/>
  <c r="I92" i="13"/>
  <c r="H92" i="13"/>
  <c r="I91" i="13"/>
  <c r="H91" i="13"/>
  <c r="I90" i="13"/>
  <c r="H90" i="13"/>
  <c r="I89" i="13"/>
  <c r="H89" i="13"/>
  <c r="I88" i="13"/>
  <c r="H88" i="13"/>
  <c r="I87" i="13"/>
  <c r="H87" i="13"/>
  <c r="I86" i="13"/>
  <c r="H86" i="13"/>
  <c r="I85" i="13"/>
  <c r="H85" i="13"/>
  <c r="I84" i="13"/>
  <c r="H84" i="13"/>
  <c r="I83" i="13"/>
  <c r="H83" i="13"/>
  <c r="I82" i="13"/>
  <c r="H82" i="13"/>
  <c r="I81" i="13"/>
  <c r="H81" i="13"/>
  <c r="I80" i="13"/>
  <c r="H80" i="13"/>
  <c r="I79" i="13"/>
  <c r="H79" i="13"/>
  <c r="I78" i="13"/>
  <c r="I98" i="13" s="1"/>
  <c r="I106" i="13" s="1"/>
  <c r="H78" i="13"/>
  <c r="H98" i="13" s="1"/>
  <c r="G68" i="13"/>
  <c r="F68" i="13"/>
  <c r="E68" i="13"/>
  <c r="E69" i="13" s="1"/>
  <c r="D68" i="13"/>
  <c r="C68" i="13"/>
  <c r="B68" i="13"/>
  <c r="I67" i="13"/>
  <c r="H67" i="13"/>
  <c r="J66" i="13"/>
  <c r="I66" i="13"/>
  <c r="H66" i="13"/>
  <c r="J65" i="13"/>
  <c r="I65" i="13"/>
  <c r="H65" i="13"/>
  <c r="I64" i="13"/>
  <c r="H64" i="13"/>
  <c r="I63" i="13"/>
  <c r="H63" i="13"/>
  <c r="I62" i="13"/>
  <c r="H62" i="13"/>
  <c r="I61" i="13"/>
  <c r="H61" i="13"/>
  <c r="I60" i="13"/>
  <c r="H60" i="13"/>
  <c r="I59" i="13"/>
  <c r="H59" i="13"/>
  <c r="I58" i="13"/>
  <c r="H58" i="13"/>
  <c r="G56" i="13"/>
  <c r="G69" i="13" s="1"/>
  <c r="F56" i="13"/>
  <c r="F69" i="13" s="1"/>
  <c r="D56" i="13"/>
  <c r="C56" i="13"/>
  <c r="B56" i="13"/>
  <c r="I55" i="13"/>
  <c r="H55" i="13"/>
  <c r="I54" i="13"/>
  <c r="H54" i="13"/>
  <c r="I53" i="13"/>
  <c r="H53" i="13"/>
  <c r="I52" i="13"/>
  <c r="H52" i="13"/>
  <c r="I51" i="13"/>
  <c r="H51" i="13"/>
  <c r="I50" i="13"/>
  <c r="H50" i="13"/>
  <c r="I49" i="13"/>
  <c r="H49" i="13"/>
  <c r="I48" i="13"/>
  <c r="H48" i="13"/>
  <c r="I47" i="13"/>
  <c r="H47" i="13"/>
  <c r="I46" i="13"/>
  <c r="H46" i="13"/>
  <c r="I45" i="13"/>
  <c r="H45" i="13"/>
  <c r="I44" i="13"/>
  <c r="H44" i="13"/>
  <c r="I43" i="13"/>
  <c r="I56" i="13" s="1"/>
  <c r="H43" i="13"/>
  <c r="H56" i="13" s="1"/>
  <c r="D33" i="13"/>
  <c r="C33" i="13"/>
  <c r="I33" i="13" s="1"/>
  <c r="B33" i="13"/>
  <c r="H33" i="13" s="1"/>
  <c r="I32" i="13"/>
  <c r="H32" i="13"/>
  <c r="I31" i="13"/>
  <c r="H31" i="13"/>
  <c r="I30" i="13"/>
  <c r="H30" i="13"/>
  <c r="I29" i="13"/>
  <c r="H29" i="13"/>
  <c r="I28" i="13"/>
  <c r="H28" i="13"/>
  <c r="I27" i="13"/>
  <c r="H27" i="13"/>
  <c r="I26" i="13"/>
  <c r="H26" i="13"/>
  <c r="I25" i="13"/>
  <c r="H25" i="13"/>
  <c r="I24" i="13"/>
  <c r="H24" i="13"/>
  <c r="G22" i="13"/>
  <c r="G34" i="13" s="1"/>
  <c r="F22" i="13"/>
  <c r="E22" i="13"/>
  <c r="E34" i="13" s="1"/>
  <c r="D22" i="13"/>
  <c r="D34" i="13" s="1"/>
  <c r="C22" i="13"/>
  <c r="C34" i="13" s="1"/>
  <c r="B22" i="13"/>
  <c r="B34" i="13" s="1"/>
  <c r="I21" i="13"/>
  <c r="H21" i="13"/>
  <c r="I20" i="13"/>
  <c r="H20" i="13"/>
  <c r="I19" i="13"/>
  <c r="H19" i="13"/>
  <c r="I18" i="13"/>
  <c r="H18" i="13"/>
  <c r="I17" i="13"/>
  <c r="H17" i="13"/>
  <c r="I16" i="13"/>
  <c r="H16" i="13"/>
  <c r="I15" i="13"/>
  <c r="H15" i="13"/>
  <c r="I14" i="13"/>
  <c r="H14" i="13"/>
  <c r="I13" i="13"/>
  <c r="H13" i="13"/>
  <c r="I12" i="13"/>
  <c r="H12" i="13"/>
  <c r="I11" i="13"/>
  <c r="H11" i="13"/>
  <c r="I10" i="13"/>
  <c r="H10" i="13"/>
  <c r="I9" i="13"/>
  <c r="H9" i="13"/>
  <c r="J139" i="33"/>
  <c r="I139" i="33"/>
  <c r="H139" i="33"/>
  <c r="G139" i="33"/>
  <c r="F139" i="33"/>
  <c r="E139" i="33"/>
  <c r="D139" i="33"/>
  <c r="C139" i="33"/>
  <c r="B139" i="33"/>
  <c r="J138" i="33"/>
  <c r="I138" i="33"/>
  <c r="H138" i="33"/>
  <c r="G138" i="33"/>
  <c r="F138" i="33"/>
  <c r="E138" i="33"/>
  <c r="D138" i="33"/>
  <c r="C138" i="33"/>
  <c r="B138" i="33"/>
  <c r="J137" i="33"/>
  <c r="I137" i="33"/>
  <c r="H137" i="33"/>
  <c r="G137" i="33"/>
  <c r="J136" i="33"/>
  <c r="I136" i="33"/>
  <c r="H136" i="33"/>
  <c r="G136" i="33"/>
  <c r="J135" i="33"/>
  <c r="I135" i="33"/>
  <c r="H135" i="33"/>
  <c r="G135" i="33"/>
  <c r="J134" i="33"/>
  <c r="I134" i="33"/>
  <c r="H134" i="33"/>
  <c r="G134" i="33"/>
  <c r="J133" i="33"/>
  <c r="I133" i="33"/>
  <c r="H133" i="33"/>
  <c r="G133" i="33"/>
  <c r="J132" i="33"/>
  <c r="I132" i="33"/>
  <c r="H132" i="33"/>
  <c r="J131" i="33"/>
  <c r="I131" i="33"/>
  <c r="H131" i="33"/>
  <c r="J130" i="33"/>
  <c r="I130" i="33"/>
  <c r="H130" i="33"/>
  <c r="J129" i="33"/>
  <c r="I129" i="33"/>
  <c r="H129" i="33"/>
  <c r="J128" i="33"/>
  <c r="I128" i="33"/>
  <c r="H128" i="33"/>
  <c r="J127" i="33"/>
  <c r="I127" i="33"/>
  <c r="H127" i="33"/>
  <c r="J126" i="33"/>
  <c r="I126" i="33"/>
  <c r="H126" i="33"/>
  <c r="G126" i="33"/>
  <c r="J125" i="33"/>
  <c r="I125" i="33"/>
  <c r="H125" i="33"/>
  <c r="J123" i="33"/>
  <c r="I123" i="33"/>
  <c r="H123" i="33"/>
  <c r="G123" i="33"/>
  <c r="F123" i="33"/>
  <c r="E123" i="33"/>
  <c r="D123" i="33"/>
  <c r="C123" i="33"/>
  <c r="B123" i="33"/>
  <c r="J122" i="33"/>
  <c r="I122" i="33"/>
  <c r="H122" i="33"/>
  <c r="G122" i="33"/>
  <c r="J121" i="33"/>
  <c r="I121" i="33"/>
  <c r="H121" i="33"/>
  <c r="G121" i="33"/>
  <c r="J120" i="33"/>
  <c r="I120" i="33"/>
  <c r="H120" i="33"/>
  <c r="G120" i="33"/>
  <c r="J119" i="33"/>
  <c r="I119" i="33"/>
  <c r="H119" i="33"/>
  <c r="G119" i="33"/>
  <c r="J118" i="33"/>
  <c r="I118" i="33"/>
  <c r="H118" i="33"/>
  <c r="G118" i="33"/>
  <c r="J101" i="33"/>
  <c r="I101" i="33"/>
  <c r="H101" i="33"/>
  <c r="G101" i="33"/>
  <c r="J100" i="33"/>
  <c r="I100" i="33"/>
  <c r="H100" i="33"/>
  <c r="J99" i="33"/>
  <c r="I99" i="33"/>
  <c r="H99" i="33"/>
  <c r="J98" i="33"/>
  <c r="I98" i="33"/>
  <c r="H98" i="33"/>
  <c r="J97" i="33"/>
  <c r="I97" i="33"/>
  <c r="H97" i="33"/>
  <c r="J96" i="33"/>
  <c r="I96" i="33"/>
  <c r="H96" i="33"/>
  <c r="J95" i="33"/>
  <c r="I95" i="33"/>
  <c r="H95" i="33"/>
  <c r="J94" i="33"/>
  <c r="I94" i="33"/>
  <c r="H94" i="33"/>
  <c r="J93" i="33"/>
  <c r="I93" i="33"/>
  <c r="H93" i="33"/>
  <c r="J92" i="33"/>
  <c r="I92" i="33"/>
  <c r="H92" i="33"/>
  <c r="J91" i="33"/>
  <c r="I91" i="33"/>
  <c r="H91" i="33"/>
  <c r="J90" i="33"/>
  <c r="I90" i="33"/>
  <c r="H90" i="33"/>
  <c r="J89" i="33"/>
  <c r="I89" i="33"/>
  <c r="H89" i="33"/>
  <c r="J88" i="33"/>
  <c r="I88" i="33"/>
  <c r="H88" i="33"/>
  <c r="J87" i="33"/>
  <c r="I87" i="33"/>
  <c r="H87" i="33"/>
  <c r="J86" i="33"/>
  <c r="I86" i="33"/>
  <c r="H86" i="33"/>
  <c r="J85" i="33"/>
  <c r="I85" i="33"/>
  <c r="H85" i="33"/>
  <c r="J84" i="33"/>
  <c r="I84" i="33"/>
  <c r="H84" i="33"/>
  <c r="J83" i="33"/>
  <c r="I83" i="33"/>
  <c r="H83" i="33"/>
  <c r="J64" i="33"/>
  <c r="I64" i="33"/>
  <c r="H64" i="33"/>
  <c r="G64" i="33"/>
  <c r="F64" i="33"/>
  <c r="E64" i="33"/>
  <c r="D64" i="33"/>
  <c r="C64" i="33"/>
  <c r="B64" i="33"/>
  <c r="J63" i="33"/>
  <c r="I63" i="33"/>
  <c r="H63" i="33"/>
  <c r="G63" i="33"/>
  <c r="F63" i="33"/>
  <c r="E63" i="33"/>
  <c r="D63" i="33"/>
  <c r="C63" i="33"/>
  <c r="B63" i="33"/>
  <c r="J62" i="33"/>
  <c r="I62" i="33"/>
  <c r="H62" i="33"/>
  <c r="G62" i="33"/>
  <c r="J61" i="33"/>
  <c r="I61" i="33"/>
  <c r="H61" i="33"/>
  <c r="G61" i="33"/>
  <c r="J60" i="33"/>
  <c r="I60" i="33"/>
  <c r="H60" i="33"/>
  <c r="G60" i="33"/>
  <c r="J59" i="33"/>
  <c r="I59" i="33"/>
  <c r="H59" i="33"/>
  <c r="J58" i="33"/>
  <c r="I58" i="33"/>
  <c r="H58" i="33"/>
  <c r="J57" i="33"/>
  <c r="I57" i="33"/>
  <c r="H57" i="33"/>
  <c r="J56" i="33"/>
  <c r="I56" i="33"/>
  <c r="H56" i="33"/>
  <c r="J55" i="33"/>
  <c r="I55" i="33"/>
  <c r="H55" i="33"/>
  <c r="J54" i="33"/>
  <c r="I54" i="33"/>
  <c r="H54" i="33"/>
  <c r="J53" i="33"/>
  <c r="I53" i="33"/>
  <c r="H53" i="33"/>
  <c r="J52" i="33"/>
  <c r="I52" i="33"/>
  <c r="H52" i="33"/>
  <c r="J51" i="33"/>
  <c r="I51" i="33"/>
  <c r="H51" i="33"/>
  <c r="G51" i="33"/>
  <c r="J50" i="33"/>
  <c r="I50" i="33"/>
  <c r="H50" i="33"/>
  <c r="J48" i="33"/>
  <c r="I48" i="33"/>
  <c r="H48" i="33"/>
  <c r="G48" i="33"/>
  <c r="F48" i="33"/>
  <c r="E48" i="33"/>
  <c r="D48" i="33"/>
  <c r="C48" i="33"/>
  <c r="B48" i="33"/>
  <c r="J47" i="33"/>
  <c r="I47" i="33"/>
  <c r="H47" i="33"/>
  <c r="J46" i="33"/>
  <c r="I46" i="33"/>
  <c r="H46" i="33"/>
  <c r="J45" i="33"/>
  <c r="I45" i="33"/>
  <c r="H45" i="33"/>
  <c r="J44" i="33"/>
  <c r="I44" i="33"/>
  <c r="H44" i="33"/>
  <c r="J43" i="33"/>
  <c r="I43" i="33"/>
  <c r="H43" i="33"/>
  <c r="J42" i="33"/>
  <c r="I42" i="33"/>
  <c r="H42" i="33"/>
  <c r="J26" i="33"/>
  <c r="I26" i="33"/>
  <c r="H26" i="33"/>
  <c r="J25" i="33"/>
  <c r="I25" i="33"/>
  <c r="H25" i="33"/>
  <c r="J24" i="33"/>
  <c r="I24" i="33"/>
  <c r="H24" i="33"/>
  <c r="J23" i="33"/>
  <c r="I23" i="33"/>
  <c r="H23" i="33"/>
  <c r="J22" i="33"/>
  <c r="I22" i="33"/>
  <c r="H22" i="33"/>
  <c r="J21" i="33"/>
  <c r="I21" i="33"/>
  <c r="H21" i="33"/>
  <c r="J20" i="33"/>
  <c r="I20" i="33"/>
  <c r="H20" i="33"/>
  <c r="J19" i="33"/>
  <c r="I19" i="33"/>
  <c r="H19" i="33"/>
  <c r="J18" i="33"/>
  <c r="I18" i="33"/>
  <c r="H18" i="33"/>
  <c r="J17" i="33"/>
  <c r="I17" i="33"/>
  <c r="H17" i="33"/>
  <c r="J16" i="33"/>
  <c r="I16" i="33"/>
  <c r="H16" i="33"/>
  <c r="J15" i="33"/>
  <c r="I15" i="33"/>
  <c r="H15" i="33"/>
  <c r="J14" i="33"/>
  <c r="I14" i="33"/>
  <c r="H14" i="33"/>
  <c r="J13" i="33"/>
  <c r="I13" i="33"/>
  <c r="H13" i="33"/>
  <c r="J12" i="33"/>
  <c r="I12" i="33"/>
  <c r="H12" i="33"/>
  <c r="J11" i="33"/>
  <c r="I11" i="33"/>
  <c r="H11" i="33"/>
  <c r="J10" i="33"/>
  <c r="I10" i="33"/>
  <c r="H10" i="33"/>
  <c r="J9" i="33"/>
  <c r="I9" i="33"/>
  <c r="H9" i="33"/>
  <c r="M92" i="32"/>
  <c r="L92" i="32"/>
  <c r="K92" i="32"/>
  <c r="J92" i="32"/>
  <c r="I92" i="32"/>
  <c r="H92" i="32"/>
  <c r="G92" i="32"/>
  <c r="F92" i="32"/>
  <c r="E92" i="32"/>
  <c r="D92" i="32"/>
  <c r="C92" i="32"/>
  <c r="B92" i="32"/>
  <c r="M91" i="32"/>
  <c r="L91" i="32"/>
  <c r="K91" i="32"/>
  <c r="J91" i="32"/>
  <c r="I91" i="32"/>
  <c r="H91" i="32"/>
  <c r="G91" i="32"/>
  <c r="F91" i="32"/>
  <c r="E91" i="32"/>
  <c r="D91" i="32"/>
  <c r="C91" i="32"/>
  <c r="B91" i="32"/>
  <c r="M90" i="32"/>
  <c r="L90" i="32"/>
  <c r="K90" i="32"/>
  <c r="J90" i="32"/>
  <c r="G90" i="32"/>
  <c r="D90" i="32"/>
  <c r="M89" i="32"/>
  <c r="L89" i="32"/>
  <c r="K89" i="32"/>
  <c r="J89" i="32"/>
  <c r="G89" i="32"/>
  <c r="D89" i="32"/>
  <c r="AI88" i="32"/>
  <c r="AH88" i="32"/>
  <c r="AG88" i="32"/>
  <c r="M88" i="32"/>
  <c r="L88" i="32"/>
  <c r="K88" i="32"/>
  <c r="D88" i="32"/>
  <c r="M86" i="32"/>
  <c r="L86" i="32"/>
  <c r="K86" i="32"/>
  <c r="J86" i="32"/>
  <c r="I86" i="32"/>
  <c r="H86" i="32"/>
  <c r="G86" i="32"/>
  <c r="F86" i="32"/>
  <c r="E86" i="32"/>
  <c r="D86" i="32"/>
  <c r="C86" i="32"/>
  <c r="B86" i="32"/>
  <c r="M85" i="32"/>
  <c r="L85" i="32"/>
  <c r="K85" i="32"/>
  <c r="J85" i="32"/>
  <c r="G85" i="32"/>
  <c r="D85" i="32"/>
  <c r="M84" i="32"/>
  <c r="L84" i="32"/>
  <c r="K84" i="32"/>
  <c r="J84" i="32"/>
  <c r="G84" i="32"/>
  <c r="D84" i="32"/>
  <c r="M61" i="32"/>
  <c r="L61" i="32"/>
  <c r="K61" i="32"/>
  <c r="J61" i="32"/>
  <c r="I61" i="32"/>
  <c r="H61" i="32"/>
  <c r="G61" i="32"/>
  <c r="F61" i="32"/>
  <c r="E61" i="32"/>
  <c r="D61" i="32"/>
  <c r="C61" i="32"/>
  <c r="B61" i="32"/>
  <c r="M60" i="32"/>
  <c r="L60" i="32"/>
  <c r="K60" i="32"/>
  <c r="J60" i="32"/>
  <c r="I60" i="32"/>
  <c r="H60" i="32"/>
  <c r="G60" i="32"/>
  <c r="F60" i="32"/>
  <c r="E60" i="32"/>
  <c r="D60" i="32"/>
  <c r="C60" i="32"/>
  <c r="B60" i="32"/>
  <c r="M59" i="32"/>
  <c r="L59" i="32"/>
  <c r="K59" i="32"/>
  <c r="AI58" i="32"/>
  <c r="AH58" i="32"/>
  <c r="AG58" i="32"/>
  <c r="M58" i="32"/>
  <c r="L58" i="32"/>
  <c r="K58" i="32"/>
  <c r="AI57" i="32"/>
  <c r="AH57" i="32"/>
  <c r="AG57" i="32"/>
  <c r="M57" i="32"/>
  <c r="L57" i="32"/>
  <c r="K57" i="32"/>
  <c r="AI56" i="32"/>
  <c r="AH56" i="32"/>
  <c r="AG56" i="32"/>
  <c r="M56" i="32"/>
  <c r="L56" i="32"/>
  <c r="K56" i="32"/>
  <c r="M55" i="32"/>
  <c r="L55" i="32"/>
  <c r="K55" i="32"/>
  <c r="AI54" i="32"/>
  <c r="AH54" i="32"/>
  <c r="AG54" i="32"/>
  <c r="M54" i="32"/>
  <c r="L54" i="32"/>
  <c r="K54" i="32"/>
  <c r="AI53" i="32"/>
  <c r="AH53" i="32"/>
  <c r="AG53" i="32"/>
  <c r="M53" i="32"/>
  <c r="L53" i="32"/>
  <c r="K53" i="32"/>
  <c r="AI52" i="32"/>
  <c r="AH52" i="32"/>
  <c r="AG52" i="32"/>
  <c r="M52" i="32"/>
  <c r="L52" i="32"/>
  <c r="K52" i="32"/>
  <c r="AI51" i="32"/>
  <c r="AH51" i="32"/>
  <c r="AG51" i="32"/>
  <c r="M51" i="32"/>
  <c r="L51" i="32"/>
  <c r="K51" i="32"/>
  <c r="AI50" i="32"/>
  <c r="AH50" i="32"/>
  <c r="AG50" i="32"/>
  <c r="M50" i="32"/>
  <c r="L50" i="32"/>
  <c r="K50" i="32"/>
  <c r="AI49" i="32"/>
  <c r="AH49" i="32"/>
  <c r="AG49" i="32"/>
  <c r="M49" i="32"/>
  <c r="L49" i="32"/>
  <c r="K49" i="32"/>
  <c r="M48" i="32"/>
  <c r="L48" i="32"/>
  <c r="K48" i="32"/>
  <c r="AI47" i="32"/>
  <c r="AH47" i="32"/>
  <c r="AG47" i="32"/>
  <c r="M47" i="32"/>
  <c r="L47" i="32"/>
  <c r="K47" i="32"/>
  <c r="AI45" i="32"/>
  <c r="AH45" i="32"/>
  <c r="AG45" i="32"/>
  <c r="AI42" i="32"/>
  <c r="AH42" i="32"/>
  <c r="AG42" i="32"/>
  <c r="M33" i="32"/>
  <c r="L33" i="32"/>
  <c r="K33" i="32"/>
  <c r="J33" i="32"/>
  <c r="I33" i="32"/>
  <c r="H33" i="32"/>
  <c r="G33" i="32"/>
  <c r="F33" i="32"/>
  <c r="E33" i="32"/>
  <c r="D33" i="32"/>
  <c r="C33" i="32"/>
  <c r="B33" i="32"/>
  <c r="M32" i="32"/>
  <c r="L32" i="32"/>
  <c r="K32" i="32"/>
  <c r="AI31" i="32"/>
  <c r="AH31" i="32"/>
  <c r="AG31" i="32"/>
  <c r="M31" i="32"/>
  <c r="L31" i="32"/>
  <c r="K31" i="32"/>
  <c r="AI30" i="32"/>
  <c r="AH30" i="32"/>
  <c r="AG30" i="32"/>
  <c r="M30" i="32"/>
  <c r="L30" i="32"/>
  <c r="K30" i="32"/>
  <c r="AI29" i="32"/>
  <c r="AH29" i="32"/>
  <c r="AG29" i="32"/>
  <c r="M29" i="32"/>
  <c r="L29" i="32"/>
  <c r="K29" i="32"/>
  <c r="AI28" i="32"/>
  <c r="AH28" i="32"/>
  <c r="AG28" i="32"/>
  <c r="M28" i="32"/>
  <c r="L28" i="32"/>
  <c r="K28" i="32"/>
  <c r="AI27" i="32"/>
  <c r="AH27" i="32"/>
  <c r="AG27" i="32"/>
  <c r="M27" i="32"/>
  <c r="L27" i="32"/>
  <c r="K27" i="32"/>
  <c r="AI26" i="32"/>
  <c r="AH26" i="32"/>
  <c r="AG26" i="32"/>
  <c r="M26" i="32"/>
  <c r="L26" i="32"/>
  <c r="K26" i="32"/>
  <c r="AI25" i="32"/>
  <c r="AH25" i="32"/>
  <c r="AG25" i="32"/>
  <c r="M25" i="32"/>
  <c r="L25" i="32"/>
  <c r="K25" i="32"/>
  <c r="AI24" i="32"/>
  <c r="AH24" i="32"/>
  <c r="AG24" i="32"/>
  <c r="M24" i="32"/>
  <c r="L24" i="32"/>
  <c r="K24" i="32"/>
  <c r="AI23" i="32"/>
  <c r="AH23" i="32"/>
  <c r="AG23" i="32"/>
  <c r="M23" i="32"/>
  <c r="L23" i="32"/>
  <c r="K23" i="32"/>
  <c r="AI22" i="32"/>
  <c r="AH22" i="32"/>
  <c r="AG22" i="32"/>
  <c r="M22" i="32"/>
  <c r="L22" i="32"/>
  <c r="K22" i="32"/>
  <c r="AI21" i="32"/>
  <c r="AH21" i="32"/>
  <c r="AG21" i="32"/>
  <c r="M21" i="32"/>
  <c r="L21" i="32"/>
  <c r="K21" i="32"/>
  <c r="AI20" i="32"/>
  <c r="AH20" i="32"/>
  <c r="AG20" i="32"/>
  <c r="M20" i="32"/>
  <c r="L20" i="32"/>
  <c r="K20" i="32"/>
  <c r="AI19" i="32"/>
  <c r="AH19" i="32"/>
  <c r="AG19" i="32"/>
  <c r="M19" i="32"/>
  <c r="L19" i="32"/>
  <c r="K19" i="32"/>
  <c r="AI18" i="32"/>
  <c r="AH18" i="32"/>
  <c r="AG18" i="32"/>
  <c r="M18" i="32"/>
  <c r="L18" i="32"/>
  <c r="K18" i="32"/>
  <c r="AI17" i="32"/>
  <c r="AH17" i="32"/>
  <c r="AG17" i="32"/>
  <c r="M17" i="32"/>
  <c r="L17" i="32"/>
  <c r="K17" i="32"/>
  <c r="AI16" i="32"/>
  <c r="AH16" i="32"/>
  <c r="AG16" i="32"/>
  <c r="M16" i="32"/>
  <c r="L16" i="32"/>
  <c r="K16" i="32"/>
  <c r="AI15" i="32"/>
  <c r="AH15" i="32"/>
  <c r="AG15" i="32"/>
  <c r="M15" i="32"/>
  <c r="L15" i="32"/>
  <c r="K15" i="32"/>
  <c r="AI14" i="32"/>
  <c r="AH14" i="32"/>
  <c r="AG14" i="32"/>
  <c r="M14" i="32"/>
  <c r="L14" i="32"/>
  <c r="K14" i="32"/>
  <c r="AI13" i="32"/>
  <c r="AH13" i="32"/>
  <c r="AG13" i="32"/>
  <c r="M13" i="32"/>
  <c r="L13" i="32"/>
  <c r="K13" i="32"/>
  <c r="AI12" i="32"/>
  <c r="AH12" i="32"/>
  <c r="AG12" i="32"/>
  <c r="M12" i="32"/>
  <c r="L12" i="32"/>
  <c r="K12" i="32"/>
  <c r="AI11" i="32"/>
  <c r="AH11" i="32"/>
  <c r="AG11" i="32"/>
  <c r="M11" i="32"/>
  <c r="L11" i="32"/>
  <c r="K11" i="32"/>
  <c r="AI10" i="32"/>
  <c r="AH10" i="32"/>
  <c r="AG10" i="32"/>
  <c r="M10" i="32"/>
  <c r="L10" i="32"/>
  <c r="K10" i="32"/>
  <c r="AI9" i="32"/>
  <c r="AH9" i="32"/>
  <c r="AG9" i="32"/>
  <c r="M9" i="32"/>
  <c r="L9" i="32"/>
  <c r="K9" i="32"/>
  <c r="F194" i="31"/>
  <c r="E194" i="31"/>
  <c r="D194" i="31"/>
  <c r="C194" i="31"/>
  <c r="B194" i="31"/>
  <c r="I193" i="31"/>
  <c r="H193" i="31"/>
  <c r="G193" i="31"/>
  <c r="J193" i="31" s="1"/>
  <c r="I192" i="31"/>
  <c r="H192" i="31"/>
  <c r="G192" i="31"/>
  <c r="J192" i="31" s="1"/>
  <c r="I191" i="31"/>
  <c r="H191" i="31"/>
  <c r="G191" i="31"/>
  <c r="J191" i="31" s="1"/>
  <c r="I190" i="31"/>
  <c r="H190" i="31"/>
  <c r="G190" i="31"/>
  <c r="J190" i="31" s="1"/>
  <c r="I189" i="31"/>
  <c r="H189" i="31"/>
  <c r="G189" i="31"/>
  <c r="J189" i="31" s="1"/>
  <c r="I188" i="31"/>
  <c r="H188" i="31"/>
  <c r="G188" i="31"/>
  <c r="J188" i="31" s="1"/>
  <c r="I187" i="31"/>
  <c r="H187" i="31"/>
  <c r="G187" i="31"/>
  <c r="J187" i="31" s="1"/>
  <c r="I186" i="31"/>
  <c r="H186" i="31"/>
  <c r="G186" i="31"/>
  <c r="J186" i="31" s="1"/>
  <c r="I185" i="31"/>
  <c r="H185" i="31"/>
  <c r="G185" i="31"/>
  <c r="J185" i="31" s="1"/>
  <c r="I184" i="31"/>
  <c r="H184" i="31"/>
  <c r="G184" i="31"/>
  <c r="J184" i="31" s="1"/>
  <c r="I183" i="31"/>
  <c r="H183" i="31"/>
  <c r="G183" i="31"/>
  <c r="J183" i="31" s="1"/>
  <c r="J182" i="31"/>
  <c r="I182" i="31"/>
  <c r="H182" i="31"/>
  <c r="G182" i="31"/>
  <c r="J181" i="31"/>
  <c r="I181" i="31"/>
  <c r="H181" i="31"/>
  <c r="G181" i="31"/>
  <c r="J180" i="31"/>
  <c r="I180" i="31"/>
  <c r="H180" i="31"/>
  <c r="G180" i="31"/>
  <c r="J179" i="31"/>
  <c r="I179" i="31"/>
  <c r="H179" i="31"/>
  <c r="G179" i="31"/>
  <c r="G194" i="31" s="1"/>
  <c r="J170" i="31"/>
  <c r="I170" i="31"/>
  <c r="H170" i="31"/>
  <c r="J169" i="31"/>
  <c r="I169" i="31"/>
  <c r="H169" i="31"/>
  <c r="J168" i="31"/>
  <c r="I168" i="31"/>
  <c r="H168" i="31"/>
  <c r="J167" i="31"/>
  <c r="I167" i="31"/>
  <c r="H167" i="31"/>
  <c r="J166" i="31"/>
  <c r="I166" i="31"/>
  <c r="H166" i="31"/>
  <c r="J165" i="31"/>
  <c r="I165" i="31"/>
  <c r="H165" i="31"/>
  <c r="J164" i="31"/>
  <c r="I164" i="31"/>
  <c r="H164" i="31"/>
  <c r="J163" i="31"/>
  <c r="I163" i="31"/>
  <c r="H163" i="31"/>
  <c r="J162" i="31"/>
  <c r="I162" i="31"/>
  <c r="H162" i="31"/>
  <c r="J161" i="31"/>
  <c r="I161" i="31"/>
  <c r="H161" i="31"/>
  <c r="J160" i="31"/>
  <c r="I160" i="31"/>
  <c r="H160" i="31"/>
  <c r="J159" i="31"/>
  <c r="I159" i="31"/>
  <c r="H159" i="31"/>
  <c r="J158" i="31"/>
  <c r="I158" i="31"/>
  <c r="H158" i="31"/>
  <c r="J157" i="31"/>
  <c r="I157" i="31"/>
  <c r="H157" i="31"/>
  <c r="J156" i="31"/>
  <c r="I156" i="31"/>
  <c r="H156" i="31"/>
  <c r="J155" i="31"/>
  <c r="I155" i="31"/>
  <c r="H155" i="31"/>
  <c r="J154" i="31"/>
  <c r="I154" i="31"/>
  <c r="H154" i="31"/>
  <c r="J153" i="31"/>
  <c r="I153" i="31"/>
  <c r="H153" i="31"/>
  <c r="J152" i="31"/>
  <c r="I152" i="31"/>
  <c r="H152" i="31"/>
  <c r="J151" i="31"/>
  <c r="I151" i="31"/>
  <c r="H151" i="31"/>
  <c r="J150" i="31"/>
  <c r="I150" i="31"/>
  <c r="H150" i="31"/>
  <c r="J149" i="31"/>
  <c r="I149" i="31"/>
  <c r="H149" i="31"/>
  <c r="J148" i="31"/>
  <c r="I148" i="31"/>
  <c r="H148" i="31"/>
  <c r="J147" i="31"/>
  <c r="J194" i="31" s="1"/>
  <c r="I147" i="31"/>
  <c r="H147" i="31"/>
  <c r="H194" i="31" s="1"/>
  <c r="F123" i="31"/>
  <c r="E123" i="31"/>
  <c r="C123" i="31"/>
  <c r="B123" i="31"/>
  <c r="I122" i="31"/>
  <c r="H122" i="31"/>
  <c r="G122" i="31"/>
  <c r="D122" i="31"/>
  <c r="I121" i="31"/>
  <c r="H121" i="31"/>
  <c r="G121" i="31"/>
  <c r="D121" i="31"/>
  <c r="I120" i="31"/>
  <c r="H120" i="31"/>
  <c r="G120" i="31"/>
  <c r="D120" i="31"/>
  <c r="I119" i="31"/>
  <c r="H119" i="31"/>
  <c r="G119" i="31"/>
  <c r="D119" i="31"/>
  <c r="I118" i="31"/>
  <c r="H118" i="31"/>
  <c r="G118" i="31"/>
  <c r="D118" i="31"/>
  <c r="I117" i="31"/>
  <c r="H117" i="31"/>
  <c r="G117" i="31"/>
  <c r="D117" i="31"/>
  <c r="I116" i="31"/>
  <c r="H116" i="31"/>
  <c r="G116" i="31"/>
  <c r="D116" i="31"/>
  <c r="I115" i="31"/>
  <c r="H115" i="31"/>
  <c r="G115" i="31"/>
  <c r="D115" i="31"/>
  <c r="I114" i="31"/>
  <c r="H114" i="31"/>
  <c r="G114" i="31"/>
  <c r="D114" i="31"/>
  <c r="I113" i="31"/>
  <c r="H113" i="31"/>
  <c r="G113" i="31"/>
  <c r="D113" i="31"/>
  <c r="I112" i="31"/>
  <c r="H112" i="31"/>
  <c r="G112" i="31"/>
  <c r="D112" i="31"/>
  <c r="I111" i="31"/>
  <c r="H111" i="31"/>
  <c r="G111" i="31"/>
  <c r="D111" i="31"/>
  <c r="I110" i="31"/>
  <c r="I123" i="31" s="1"/>
  <c r="H110" i="31"/>
  <c r="H123" i="31" s="1"/>
  <c r="G110" i="31"/>
  <c r="G123" i="31" s="1"/>
  <c r="D110" i="31"/>
  <c r="D123" i="31" s="1"/>
  <c r="G100" i="31"/>
  <c r="F100" i="31"/>
  <c r="E100" i="31"/>
  <c r="C100" i="31"/>
  <c r="B100" i="31"/>
  <c r="I99" i="31"/>
  <c r="H99" i="31"/>
  <c r="D99" i="31"/>
  <c r="I98" i="31"/>
  <c r="H98" i="31"/>
  <c r="D98" i="31"/>
  <c r="I97" i="31"/>
  <c r="H97" i="31"/>
  <c r="D97" i="31"/>
  <c r="I96" i="31"/>
  <c r="H96" i="31"/>
  <c r="D96" i="31"/>
  <c r="I95" i="31"/>
  <c r="H95" i="31"/>
  <c r="J95" i="31" s="1"/>
  <c r="D95" i="31"/>
  <c r="I94" i="31"/>
  <c r="H94" i="31"/>
  <c r="D94" i="31"/>
  <c r="J94" i="31" s="1"/>
  <c r="I93" i="31"/>
  <c r="H93" i="31"/>
  <c r="D93" i="31"/>
  <c r="J93" i="31" s="1"/>
  <c r="I92" i="31"/>
  <c r="H92" i="31"/>
  <c r="D92" i="31"/>
  <c r="J92" i="31" s="1"/>
  <c r="I91" i="31"/>
  <c r="H91" i="31"/>
  <c r="D91" i="31"/>
  <c r="J91" i="31" s="1"/>
  <c r="I90" i="31"/>
  <c r="H90" i="31"/>
  <c r="D90" i="31"/>
  <c r="J90" i="31" s="1"/>
  <c r="I89" i="31"/>
  <c r="H89" i="31"/>
  <c r="D89" i="31"/>
  <c r="J89" i="31" s="1"/>
  <c r="J88" i="31"/>
  <c r="I88" i="31"/>
  <c r="H88" i="31"/>
  <c r="D88" i="31"/>
  <c r="J87" i="31"/>
  <c r="I87" i="31"/>
  <c r="H87" i="31"/>
  <c r="D87" i="31"/>
  <c r="J86" i="31"/>
  <c r="I86" i="31"/>
  <c r="H86" i="31"/>
  <c r="D86" i="31"/>
  <c r="J85" i="31"/>
  <c r="I85" i="31"/>
  <c r="H85" i="31"/>
  <c r="D85" i="31"/>
  <c r="J84" i="31"/>
  <c r="I84" i="31"/>
  <c r="H84" i="31"/>
  <c r="D84" i="31"/>
  <c r="J83" i="31"/>
  <c r="I83" i="31"/>
  <c r="H83" i="31"/>
  <c r="D83" i="31"/>
  <c r="J82" i="31"/>
  <c r="I82" i="31"/>
  <c r="H82" i="31"/>
  <c r="D82" i="31"/>
  <c r="J81" i="31"/>
  <c r="I81" i="31"/>
  <c r="H81" i="31"/>
  <c r="D81" i="31"/>
  <c r="J80" i="31"/>
  <c r="I80" i="31"/>
  <c r="H80" i="31"/>
  <c r="D80" i="31"/>
  <c r="J79" i="31"/>
  <c r="I79" i="31"/>
  <c r="H79" i="31"/>
  <c r="D79" i="31"/>
  <c r="J78" i="31"/>
  <c r="I78" i="31"/>
  <c r="H78" i="31"/>
  <c r="D78" i="31"/>
  <c r="J77" i="31"/>
  <c r="I77" i="31"/>
  <c r="H77" i="31"/>
  <c r="D77" i="31"/>
  <c r="I76" i="31"/>
  <c r="I100" i="31" s="1"/>
  <c r="H76" i="31"/>
  <c r="D76" i="31"/>
  <c r="D100" i="31" s="1"/>
  <c r="F58" i="31"/>
  <c r="E58" i="31"/>
  <c r="C58" i="31"/>
  <c r="B58" i="31"/>
  <c r="I57" i="31"/>
  <c r="H57" i="31"/>
  <c r="G57" i="31"/>
  <c r="D57" i="31"/>
  <c r="I56" i="31"/>
  <c r="H56" i="31"/>
  <c r="G56" i="31"/>
  <c r="D56" i="31"/>
  <c r="I55" i="31"/>
  <c r="H55" i="31"/>
  <c r="G55" i="31"/>
  <c r="D55" i="31"/>
  <c r="I54" i="31"/>
  <c r="H54" i="31"/>
  <c r="G54" i="31"/>
  <c r="D54" i="31"/>
  <c r="I53" i="31"/>
  <c r="H53" i="31"/>
  <c r="G53" i="31"/>
  <c r="D53" i="31"/>
  <c r="I52" i="31"/>
  <c r="H52" i="31"/>
  <c r="G52" i="31"/>
  <c r="D52" i="31"/>
  <c r="I51" i="31"/>
  <c r="H51" i="31"/>
  <c r="G51" i="31"/>
  <c r="D51" i="31"/>
  <c r="I50" i="31"/>
  <c r="H50" i="31"/>
  <c r="G50" i="31"/>
  <c r="D50" i="31"/>
  <c r="I49" i="31"/>
  <c r="H49" i="31"/>
  <c r="G49" i="31"/>
  <c r="D49" i="31"/>
  <c r="I48" i="31"/>
  <c r="H48" i="31"/>
  <c r="G48" i="31"/>
  <c r="D48" i="31"/>
  <c r="I47" i="31"/>
  <c r="H47" i="31"/>
  <c r="G47" i="31"/>
  <c r="D47" i="31"/>
  <c r="I46" i="31"/>
  <c r="H46" i="31"/>
  <c r="G46" i="31"/>
  <c r="D46" i="31"/>
  <c r="I45" i="31"/>
  <c r="I58" i="31" s="1"/>
  <c r="H45" i="31"/>
  <c r="H58" i="31" s="1"/>
  <c r="G45" i="31"/>
  <c r="G58" i="31" s="1"/>
  <c r="D45" i="31"/>
  <c r="D58" i="31" s="1"/>
  <c r="F33" i="31"/>
  <c r="F59" i="31" s="1"/>
  <c r="E33" i="31"/>
  <c r="E59" i="31" s="1"/>
  <c r="C33" i="31"/>
  <c r="C59" i="31" s="1"/>
  <c r="B33" i="31"/>
  <c r="B59" i="31" s="1"/>
  <c r="I32" i="31"/>
  <c r="H32" i="31"/>
  <c r="G32" i="31"/>
  <c r="J32" i="31" s="1"/>
  <c r="D32" i="31"/>
  <c r="I31" i="31"/>
  <c r="H31" i="31"/>
  <c r="G31" i="31"/>
  <c r="J31" i="31" s="1"/>
  <c r="D31" i="31"/>
  <c r="I30" i="31"/>
  <c r="H30" i="31"/>
  <c r="G30" i="31"/>
  <c r="J30" i="31" s="1"/>
  <c r="D30" i="31"/>
  <c r="I29" i="31"/>
  <c r="H29" i="31"/>
  <c r="G29" i="31"/>
  <c r="J29" i="31" s="1"/>
  <c r="D29" i="31"/>
  <c r="I28" i="31"/>
  <c r="H28" i="31"/>
  <c r="G28" i="31"/>
  <c r="D28" i="31"/>
  <c r="I27" i="31"/>
  <c r="H27" i="31"/>
  <c r="G27" i="31"/>
  <c r="D27" i="31"/>
  <c r="I26" i="31"/>
  <c r="H26" i="31"/>
  <c r="G26" i="31"/>
  <c r="D26" i="31"/>
  <c r="I25" i="31"/>
  <c r="H25" i="31"/>
  <c r="G25" i="31"/>
  <c r="D25" i="31"/>
  <c r="I24" i="31"/>
  <c r="H24" i="31"/>
  <c r="G24" i="31"/>
  <c r="D24" i="31"/>
  <c r="I23" i="31"/>
  <c r="H23" i="31"/>
  <c r="G23" i="31"/>
  <c r="D23" i="31"/>
  <c r="I22" i="31"/>
  <c r="H22" i="31"/>
  <c r="G22" i="31"/>
  <c r="D22" i="31"/>
  <c r="I21" i="31"/>
  <c r="H21" i="31"/>
  <c r="G21" i="31"/>
  <c r="D21" i="31"/>
  <c r="I20" i="31"/>
  <c r="H20" i="31"/>
  <c r="G20" i="31"/>
  <c r="D20" i="31"/>
  <c r="I19" i="31"/>
  <c r="H19" i="31"/>
  <c r="G19" i="31"/>
  <c r="D19" i="31"/>
  <c r="I18" i="31"/>
  <c r="H18" i="31"/>
  <c r="G18" i="31"/>
  <c r="D18" i="31"/>
  <c r="I17" i="31"/>
  <c r="H17" i="31"/>
  <c r="G17" i="31"/>
  <c r="D17" i="31"/>
  <c r="I16" i="31"/>
  <c r="H16" i="31"/>
  <c r="G16" i="31"/>
  <c r="D16" i="31"/>
  <c r="I15" i="31"/>
  <c r="H15" i="31"/>
  <c r="G15" i="31"/>
  <c r="D15" i="31"/>
  <c r="I14" i="31"/>
  <c r="H14" i="31"/>
  <c r="G14" i="31"/>
  <c r="D14" i="31"/>
  <c r="I13" i="31"/>
  <c r="H13" i="31"/>
  <c r="G13" i="31"/>
  <c r="D13" i="31"/>
  <c r="I12" i="31"/>
  <c r="H12" i="31"/>
  <c r="G12" i="31"/>
  <c r="D12" i="31"/>
  <c r="I11" i="31"/>
  <c r="H11" i="31"/>
  <c r="G11" i="31"/>
  <c r="D11" i="31"/>
  <c r="I10" i="31"/>
  <c r="H10" i="31"/>
  <c r="G10" i="31"/>
  <c r="D10" i="31"/>
  <c r="I9" i="31"/>
  <c r="I33" i="31" s="1"/>
  <c r="H9" i="31"/>
  <c r="H33" i="31" s="1"/>
  <c r="G9" i="31"/>
  <c r="J9" i="31" s="1"/>
  <c r="D9" i="31"/>
  <c r="D33" i="31" s="1"/>
  <c r="D59" i="31" s="1"/>
  <c r="D46" i="30"/>
  <c r="C46" i="30"/>
  <c r="B46" i="30"/>
  <c r="G42" i="30"/>
  <c r="F42" i="30"/>
  <c r="E42" i="30"/>
  <c r="D42" i="30"/>
  <c r="C42" i="30"/>
  <c r="B42" i="30"/>
  <c r="J41" i="30"/>
  <c r="I41" i="30"/>
  <c r="H41" i="30"/>
  <c r="J40" i="30"/>
  <c r="I40" i="30"/>
  <c r="H40" i="30"/>
  <c r="J39" i="30"/>
  <c r="I39" i="30"/>
  <c r="H39" i="30"/>
  <c r="J38" i="30"/>
  <c r="J42" i="30" s="1"/>
  <c r="I38" i="30"/>
  <c r="I42" i="30" s="1"/>
  <c r="H38" i="30"/>
  <c r="H42" i="30" s="1"/>
  <c r="J35" i="30"/>
  <c r="I35" i="30"/>
  <c r="H35" i="30"/>
  <c r="J34" i="30"/>
  <c r="I34" i="30"/>
  <c r="H34" i="30"/>
  <c r="J33" i="30"/>
  <c r="I33" i="30"/>
  <c r="H33" i="30"/>
  <c r="J32" i="30"/>
  <c r="I32" i="30"/>
  <c r="H32" i="30"/>
  <c r="J31" i="30"/>
  <c r="I31" i="30"/>
  <c r="H31" i="30"/>
  <c r="J30" i="30"/>
  <c r="I30" i="30"/>
  <c r="H30" i="30"/>
  <c r="J29" i="30"/>
  <c r="I29" i="30"/>
  <c r="H29" i="30"/>
  <c r="G17" i="30"/>
  <c r="F17" i="30"/>
  <c r="E17" i="30"/>
  <c r="D17" i="30"/>
  <c r="C17" i="30"/>
  <c r="B17" i="30"/>
  <c r="J16" i="30"/>
  <c r="I16" i="30"/>
  <c r="H16" i="30"/>
  <c r="J15" i="30"/>
  <c r="I15" i="30"/>
  <c r="H15" i="30"/>
  <c r="J13" i="30"/>
  <c r="I13" i="30"/>
  <c r="H13" i="30"/>
  <c r="G12" i="30"/>
  <c r="F12" i="30"/>
  <c r="E12" i="30"/>
  <c r="D12" i="30"/>
  <c r="C12" i="30"/>
  <c r="B12" i="30"/>
  <c r="J11" i="30"/>
  <c r="I11" i="30"/>
  <c r="H11" i="30"/>
  <c r="J10" i="30"/>
  <c r="I10" i="30"/>
  <c r="H10" i="30"/>
  <c r="J9" i="30"/>
  <c r="J12" i="30" s="1"/>
  <c r="I9" i="30"/>
  <c r="I12" i="30" s="1"/>
  <c r="H9" i="30"/>
  <c r="H12" i="30" s="1"/>
  <c r="J201" i="29"/>
  <c r="J202" i="29" s="1"/>
  <c r="I201" i="29"/>
  <c r="I202" i="29" s="1"/>
  <c r="H201" i="29"/>
  <c r="H202" i="29" s="1"/>
  <c r="G201" i="29"/>
  <c r="G202" i="29" s="1"/>
  <c r="F201" i="29"/>
  <c r="F202" i="29" s="1"/>
  <c r="E201" i="29"/>
  <c r="E202" i="29" s="1"/>
  <c r="D201" i="29"/>
  <c r="D202" i="29" s="1"/>
  <c r="C201" i="29"/>
  <c r="C202" i="29" s="1"/>
  <c r="B201" i="29"/>
  <c r="B202" i="29" s="1"/>
  <c r="M200" i="29"/>
  <c r="L200" i="29"/>
  <c r="K200" i="29"/>
  <c r="M199" i="29"/>
  <c r="L199" i="29"/>
  <c r="K199" i="29"/>
  <c r="M198" i="29"/>
  <c r="L198" i="29"/>
  <c r="K198" i="29"/>
  <c r="M197" i="29"/>
  <c r="L197" i="29"/>
  <c r="K197" i="29"/>
  <c r="M196" i="29"/>
  <c r="L196" i="29"/>
  <c r="K196" i="29"/>
  <c r="M195" i="29"/>
  <c r="L195" i="29"/>
  <c r="K195" i="29"/>
  <c r="M194" i="29"/>
  <c r="L194" i="29"/>
  <c r="K194" i="29"/>
  <c r="M193" i="29"/>
  <c r="L193" i="29"/>
  <c r="K193" i="29"/>
  <c r="M192" i="29"/>
  <c r="L192" i="29"/>
  <c r="K192" i="29"/>
  <c r="M191" i="29"/>
  <c r="L191" i="29"/>
  <c r="K191" i="29"/>
  <c r="M190" i="29"/>
  <c r="L190" i="29"/>
  <c r="K190" i="29"/>
  <c r="M189" i="29"/>
  <c r="M201" i="29" s="1"/>
  <c r="L189" i="29"/>
  <c r="L201" i="29" s="1"/>
  <c r="K189" i="29"/>
  <c r="K201" i="29" s="1"/>
  <c r="M179" i="29"/>
  <c r="L179" i="29"/>
  <c r="K179" i="29"/>
  <c r="M178" i="29"/>
  <c r="L178" i="29"/>
  <c r="K178" i="29"/>
  <c r="M177" i="29"/>
  <c r="L177" i="29"/>
  <c r="K177" i="29"/>
  <c r="M176" i="29"/>
  <c r="L176" i="29"/>
  <c r="K176" i="29"/>
  <c r="M175" i="29"/>
  <c r="L175" i="29"/>
  <c r="K175" i="29"/>
  <c r="M174" i="29"/>
  <c r="L174" i="29"/>
  <c r="K174" i="29"/>
  <c r="M173" i="29"/>
  <c r="L173" i="29"/>
  <c r="K173" i="29"/>
  <c r="M172" i="29"/>
  <c r="L172" i="29"/>
  <c r="K172" i="29"/>
  <c r="M171" i="29"/>
  <c r="L171" i="29"/>
  <c r="K171" i="29"/>
  <c r="M170" i="29"/>
  <c r="L170" i="29"/>
  <c r="K170" i="29"/>
  <c r="M169" i="29"/>
  <c r="L169" i="29"/>
  <c r="K169" i="29"/>
  <c r="M168" i="29"/>
  <c r="L168" i="29"/>
  <c r="K168" i="29"/>
  <c r="M167" i="29"/>
  <c r="L167" i="29"/>
  <c r="K167" i="29"/>
  <c r="M166" i="29"/>
  <c r="L166" i="29"/>
  <c r="K166" i="29"/>
  <c r="M165" i="29"/>
  <c r="L165" i="29"/>
  <c r="K165" i="29"/>
  <c r="J163" i="29"/>
  <c r="I163" i="29"/>
  <c r="H163" i="29"/>
  <c r="G163" i="29"/>
  <c r="F163" i="29"/>
  <c r="E163" i="29"/>
  <c r="D163" i="29"/>
  <c r="C163" i="29"/>
  <c r="B163" i="29"/>
  <c r="M162" i="29"/>
  <c r="L162" i="29"/>
  <c r="K162" i="29"/>
  <c r="M161" i="29"/>
  <c r="L161" i="29"/>
  <c r="K161" i="29"/>
  <c r="M160" i="29"/>
  <c r="L160" i="29"/>
  <c r="K160" i="29"/>
  <c r="M159" i="29"/>
  <c r="L159" i="29"/>
  <c r="K159" i="29"/>
  <c r="M158" i="29"/>
  <c r="L158" i="29"/>
  <c r="K158" i="29"/>
  <c r="M157" i="29"/>
  <c r="L157" i="29"/>
  <c r="K157" i="29"/>
  <c r="M156" i="29"/>
  <c r="L156" i="29"/>
  <c r="K156" i="29"/>
  <c r="M155" i="29"/>
  <c r="L155" i="29"/>
  <c r="K155" i="29"/>
  <c r="M154" i="29"/>
  <c r="L154" i="29"/>
  <c r="K154" i="29"/>
  <c r="M153" i="29"/>
  <c r="M163" i="29" s="1"/>
  <c r="L153" i="29"/>
  <c r="L163" i="29" s="1"/>
  <c r="K153" i="29"/>
  <c r="K163" i="29" s="1"/>
  <c r="M146" i="29"/>
  <c r="L146" i="29"/>
  <c r="K146" i="29"/>
  <c r="M145" i="29"/>
  <c r="L145" i="29"/>
  <c r="K145" i="29"/>
  <c r="M144" i="29"/>
  <c r="L144" i="29"/>
  <c r="K144" i="29"/>
  <c r="M143" i="29"/>
  <c r="L143" i="29"/>
  <c r="K143" i="29"/>
  <c r="M142" i="29"/>
  <c r="L142" i="29"/>
  <c r="K142" i="29"/>
  <c r="M141" i="29"/>
  <c r="L141" i="29"/>
  <c r="K141" i="29"/>
  <c r="M140" i="29"/>
  <c r="L140" i="29"/>
  <c r="K140" i="29"/>
  <c r="M139" i="29"/>
  <c r="L139" i="29"/>
  <c r="K139" i="29"/>
  <c r="M138" i="29"/>
  <c r="L138" i="29"/>
  <c r="K138" i="29"/>
  <c r="M137" i="29"/>
  <c r="L137" i="29"/>
  <c r="K137" i="29"/>
  <c r="M136" i="29"/>
  <c r="L136" i="29"/>
  <c r="K136" i="29"/>
  <c r="M135" i="29"/>
  <c r="L135" i="29"/>
  <c r="K135" i="29"/>
  <c r="M134" i="29"/>
  <c r="L134" i="29"/>
  <c r="K134" i="29"/>
  <c r="M133" i="29"/>
  <c r="L133" i="29"/>
  <c r="K133" i="29"/>
  <c r="M132" i="29"/>
  <c r="L132" i="29"/>
  <c r="K132" i="29"/>
  <c r="M131" i="29"/>
  <c r="L131" i="29"/>
  <c r="K131" i="29"/>
  <c r="M130" i="29"/>
  <c r="L130" i="29"/>
  <c r="K130" i="29"/>
  <c r="M129" i="29"/>
  <c r="L129" i="29"/>
  <c r="K129" i="29"/>
  <c r="M128" i="29"/>
  <c r="L128" i="29"/>
  <c r="K128" i="29"/>
  <c r="M127" i="29"/>
  <c r="L127" i="29"/>
  <c r="K127" i="29"/>
  <c r="M126" i="29"/>
  <c r="L126" i="29"/>
  <c r="K126" i="29"/>
  <c r="M125" i="29"/>
  <c r="L125" i="29"/>
  <c r="K125" i="29"/>
  <c r="M124" i="29"/>
  <c r="L124" i="29"/>
  <c r="K124" i="29"/>
  <c r="M123" i="29"/>
  <c r="L123" i="29"/>
  <c r="K123" i="29"/>
  <c r="M122" i="29"/>
  <c r="L122" i="29"/>
  <c r="K122" i="29"/>
  <c r="M121" i="29"/>
  <c r="L121" i="29"/>
  <c r="K121" i="29"/>
  <c r="M92" i="29"/>
  <c r="L92" i="29"/>
  <c r="K92" i="29"/>
  <c r="M91" i="29"/>
  <c r="L91" i="29"/>
  <c r="K91" i="29"/>
  <c r="M90" i="29"/>
  <c r="L90" i="29"/>
  <c r="K90" i="29"/>
  <c r="M89" i="29"/>
  <c r="L89" i="29"/>
  <c r="K89" i="29"/>
  <c r="M88" i="29"/>
  <c r="L88" i="29"/>
  <c r="K88" i="29"/>
  <c r="J87" i="29"/>
  <c r="I87" i="29"/>
  <c r="H87" i="29"/>
  <c r="G87" i="29"/>
  <c r="G93" i="29" s="1"/>
  <c r="F87" i="29"/>
  <c r="F93" i="29" s="1"/>
  <c r="E87" i="29"/>
  <c r="E93" i="29" s="1"/>
  <c r="D87" i="29"/>
  <c r="C87" i="29"/>
  <c r="C93" i="29" s="1"/>
  <c r="B87" i="29"/>
  <c r="B93" i="29" s="1"/>
  <c r="M86" i="29"/>
  <c r="L86" i="29"/>
  <c r="K86" i="29"/>
  <c r="M85" i="29"/>
  <c r="L85" i="29"/>
  <c r="K85" i="29"/>
  <c r="M84" i="29"/>
  <c r="L84" i="29"/>
  <c r="K84" i="29"/>
  <c r="M83" i="29"/>
  <c r="L83" i="29"/>
  <c r="K83" i="29"/>
  <c r="M82" i="29"/>
  <c r="M87" i="29" s="1"/>
  <c r="M93" i="29" s="1"/>
  <c r="L82" i="29"/>
  <c r="L87" i="29" s="1"/>
  <c r="L93" i="29" s="1"/>
  <c r="K82" i="29"/>
  <c r="K87" i="29" s="1"/>
  <c r="K93" i="29" s="1"/>
  <c r="M72" i="29"/>
  <c r="L72" i="29"/>
  <c r="K72" i="29"/>
  <c r="M71" i="29"/>
  <c r="L71" i="29"/>
  <c r="K71" i="29"/>
  <c r="M70" i="29"/>
  <c r="L70" i="29"/>
  <c r="K70" i="29"/>
  <c r="M69" i="29"/>
  <c r="L69" i="29"/>
  <c r="K69" i="29"/>
  <c r="M68" i="29"/>
  <c r="L68" i="29"/>
  <c r="K68" i="29"/>
  <c r="M67" i="29"/>
  <c r="L67" i="29"/>
  <c r="K67" i="29"/>
  <c r="M66" i="29"/>
  <c r="L66" i="29"/>
  <c r="K66" i="29"/>
  <c r="M65" i="29"/>
  <c r="L65" i="29"/>
  <c r="K65" i="29"/>
  <c r="M64" i="29"/>
  <c r="L64" i="29"/>
  <c r="K64" i="29"/>
  <c r="M63" i="29"/>
  <c r="L63" i="29"/>
  <c r="K63" i="29"/>
  <c r="M62" i="29"/>
  <c r="L62" i="29"/>
  <c r="K62" i="29"/>
  <c r="M61" i="29"/>
  <c r="L61" i="29"/>
  <c r="K61" i="29"/>
  <c r="M60" i="29"/>
  <c r="L60" i="29"/>
  <c r="K60" i="29"/>
  <c r="M59" i="29"/>
  <c r="L59" i="29"/>
  <c r="K59" i="29"/>
  <c r="M58" i="29"/>
  <c r="L58" i="29"/>
  <c r="K58" i="29"/>
  <c r="M57" i="29"/>
  <c r="L57" i="29"/>
  <c r="K57" i="29"/>
  <c r="M56" i="29"/>
  <c r="L56" i="29"/>
  <c r="K56" i="29"/>
  <c r="M53" i="29"/>
  <c r="L53" i="29"/>
  <c r="K53" i="29"/>
  <c r="M52" i="29"/>
  <c r="L52" i="29"/>
  <c r="K52" i="29"/>
  <c r="M51" i="29"/>
  <c r="L51" i="29"/>
  <c r="K51" i="29"/>
  <c r="M50" i="29"/>
  <c r="L50" i="29"/>
  <c r="K50" i="29"/>
  <c r="M49" i="29"/>
  <c r="L49" i="29"/>
  <c r="K49" i="29"/>
  <c r="J48" i="29"/>
  <c r="J54" i="29" s="1"/>
  <c r="J94" i="29" s="1"/>
  <c r="I48" i="29"/>
  <c r="I54" i="29" s="1"/>
  <c r="I94" i="29" s="1"/>
  <c r="H48" i="29"/>
  <c r="H54" i="29" s="1"/>
  <c r="H94" i="29" s="1"/>
  <c r="G48" i="29"/>
  <c r="G54" i="29" s="1"/>
  <c r="F48" i="29"/>
  <c r="F54" i="29" s="1"/>
  <c r="E48" i="29"/>
  <c r="E54" i="29" s="1"/>
  <c r="D48" i="29"/>
  <c r="D54" i="29" s="1"/>
  <c r="C48" i="29"/>
  <c r="C54" i="29" s="1"/>
  <c r="L54" i="29" s="1"/>
  <c r="B48" i="29"/>
  <c r="B54" i="29" s="1"/>
  <c r="M47" i="29"/>
  <c r="L47" i="29"/>
  <c r="K47" i="29"/>
  <c r="M46" i="29"/>
  <c r="L46" i="29"/>
  <c r="K46" i="29"/>
  <c r="M45" i="29"/>
  <c r="L45" i="29"/>
  <c r="K45" i="29"/>
  <c r="M44" i="29"/>
  <c r="L44" i="29"/>
  <c r="K44" i="29"/>
  <c r="M43" i="29"/>
  <c r="L43" i="29"/>
  <c r="K43" i="29"/>
  <c r="M34" i="29"/>
  <c r="L34" i="29"/>
  <c r="K34" i="29"/>
  <c r="M33" i="29"/>
  <c r="L33" i="29"/>
  <c r="K33" i="29"/>
  <c r="M32" i="29"/>
  <c r="L32" i="29"/>
  <c r="K32" i="29"/>
  <c r="M31" i="29"/>
  <c r="L31" i="29"/>
  <c r="K31" i="29"/>
  <c r="M30" i="29"/>
  <c r="L30" i="29"/>
  <c r="K30" i="29"/>
  <c r="M29" i="29"/>
  <c r="L29" i="29"/>
  <c r="K29" i="29"/>
  <c r="M28" i="29"/>
  <c r="L28" i="29"/>
  <c r="K28" i="29"/>
  <c r="M27" i="29"/>
  <c r="L27" i="29"/>
  <c r="K27" i="29"/>
  <c r="M26" i="29"/>
  <c r="L26" i="29"/>
  <c r="K26" i="29"/>
  <c r="M25" i="29"/>
  <c r="L25" i="29"/>
  <c r="K25" i="29"/>
  <c r="M24" i="29"/>
  <c r="L24" i="29"/>
  <c r="K24" i="29"/>
  <c r="M23" i="29"/>
  <c r="L23" i="29"/>
  <c r="K23" i="29"/>
  <c r="M22" i="29"/>
  <c r="L22" i="29"/>
  <c r="K22" i="29"/>
  <c r="M21" i="29"/>
  <c r="L21" i="29"/>
  <c r="K21" i="29"/>
  <c r="M20" i="29"/>
  <c r="L20" i="29"/>
  <c r="K20" i="29"/>
  <c r="M19" i="29"/>
  <c r="L19" i="29"/>
  <c r="K19" i="29"/>
  <c r="M18" i="29"/>
  <c r="L18" i="29"/>
  <c r="K18" i="29"/>
  <c r="M17" i="29"/>
  <c r="L17" i="29"/>
  <c r="K17" i="29"/>
  <c r="M16" i="29"/>
  <c r="L16" i="29"/>
  <c r="K16" i="29"/>
  <c r="M15" i="29"/>
  <c r="L15" i="29"/>
  <c r="K15" i="29"/>
  <c r="M14" i="29"/>
  <c r="L14" i="29"/>
  <c r="K14" i="29"/>
  <c r="M13" i="29"/>
  <c r="L13" i="29"/>
  <c r="K13" i="29"/>
  <c r="M12" i="29"/>
  <c r="L12" i="29"/>
  <c r="K12" i="29"/>
  <c r="M11" i="29"/>
  <c r="L11" i="29"/>
  <c r="K11" i="29"/>
  <c r="M10" i="29"/>
  <c r="L10" i="29"/>
  <c r="K10" i="29"/>
  <c r="M9" i="29"/>
  <c r="L9" i="29"/>
  <c r="K9" i="29"/>
  <c r="J120" i="28"/>
  <c r="I120" i="28"/>
  <c r="H120" i="28"/>
  <c r="G120" i="28"/>
  <c r="F120" i="28"/>
  <c r="E120" i="28"/>
  <c r="D120" i="28"/>
  <c r="C120" i="28"/>
  <c r="B120" i="28"/>
  <c r="M119" i="28"/>
  <c r="L119" i="28"/>
  <c r="K119" i="28"/>
  <c r="M118" i="28"/>
  <c r="L118" i="28"/>
  <c r="K118" i="28"/>
  <c r="M117" i="28"/>
  <c r="L117" i="28"/>
  <c r="L120" i="28" s="1"/>
  <c r="K117" i="28"/>
  <c r="M116" i="28"/>
  <c r="M120" i="28" s="1"/>
  <c r="L116" i="28"/>
  <c r="K116" i="28"/>
  <c r="K120" i="28" s="1"/>
  <c r="I114" i="28"/>
  <c r="I121" i="28" s="1"/>
  <c r="H114" i="28"/>
  <c r="K114" i="28" s="1"/>
  <c r="F114" i="28"/>
  <c r="F121" i="28" s="1"/>
  <c r="E114" i="28"/>
  <c r="E121" i="28" s="1"/>
  <c r="C114" i="28"/>
  <c r="C121" i="28" s="1"/>
  <c r="B114" i="28"/>
  <c r="B121" i="28" s="1"/>
  <c r="M113" i="28"/>
  <c r="L113" i="28"/>
  <c r="K113" i="28"/>
  <c r="M112" i="28"/>
  <c r="L112" i="28"/>
  <c r="K112" i="28"/>
  <c r="M111" i="28"/>
  <c r="L111" i="28"/>
  <c r="K111" i="28"/>
  <c r="M110" i="28"/>
  <c r="L110" i="28"/>
  <c r="K110" i="28"/>
  <c r="J92" i="28"/>
  <c r="H92" i="28"/>
  <c r="H93" i="28" s="1"/>
  <c r="F92" i="28"/>
  <c r="D92" i="28"/>
  <c r="D93" i="28" s="1"/>
  <c r="B92" i="28"/>
  <c r="M91" i="28"/>
  <c r="L91" i="28"/>
  <c r="K91" i="28"/>
  <c r="M90" i="28"/>
  <c r="L90" i="28"/>
  <c r="K90" i="28"/>
  <c r="M89" i="28"/>
  <c r="L89" i="28"/>
  <c r="K89" i="28"/>
  <c r="M88" i="28"/>
  <c r="L88" i="28"/>
  <c r="K88" i="28"/>
  <c r="M87" i="28"/>
  <c r="L87" i="28"/>
  <c r="K87" i="28"/>
  <c r="J86" i="28"/>
  <c r="I86" i="28"/>
  <c r="I92" i="28" s="1"/>
  <c r="I93" i="28" s="1"/>
  <c r="H86" i="28"/>
  <c r="G86" i="28"/>
  <c r="G92" i="28" s="1"/>
  <c r="G93" i="28" s="1"/>
  <c r="F86" i="28"/>
  <c r="E86" i="28"/>
  <c r="E92" i="28" s="1"/>
  <c r="E93" i="28" s="1"/>
  <c r="D86" i="28"/>
  <c r="C86" i="28"/>
  <c r="C92" i="28" s="1"/>
  <c r="C93" i="28" s="1"/>
  <c r="B86" i="28"/>
  <c r="M85" i="28"/>
  <c r="L85" i="28"/>
  <c r="K85" i="28"/>
  <c r="M84" i="28"/>
  <c r="L84" i="28"/>
  <c r="K84" i="28"/>
  <c r="M83" i="28"/>
  <c r="L83" i="28"/>
  <c r="K83" i="28"/>
  <c r="M82" i="28"/>
  <c r="L82" i="28"/>
  <c r="K82" i="28"/>
  <c r="M81" i="28"/>
  <c r="M86" i="28" s="1"/>
  <c r="L81" i="28"/>
  <c r="L86" i="28" s="1"/>
  <c r="K81" i="28"/>
  <c r="K86" i="28" s="1"/>
  <c r="M69" i="28"/>
  <c r="L69" i="28"/>
  <c r="K69" i="28"/>
  <c r="M68" i="28"/>
  <c r="L68" i="28"/>
  <c r="K68" i="28"/>
  <c r="M67" i="28"/>
  <c r="L67" i="28"/>
  <c r="K67" i="28"/>
  <c r="M66" i="28"/>
  <c r="L66" i="28"/>
  <c r="K66" i="28"/>
  <c r="M65" i="28"/>
  <c r="L65" i="28"/>
  <c r="K65" i="28"/>
  <c r="M64" i="28"/>
  <c r="L64" i="28"/>
  <c r="K64" i="28"/>
  <c r="M63" i="28"/>
  <c r="L63" i="28"/>
  <c r="K63" i="28"/>
  <c r="M62" i="28"/>
  <c r="L62" i="28"/>
  <c r="K62" i="28"/>
  <c r="M61" i="28"/>
  <c r="L61" i="28"/>
  <c r="K61" i="28"/>
  <c r="M60" i="28"/>
  <c r="L60" i="28"/>
  <c r="K60" i="28"/>
  <c r="M59" i="28"/>
  <c r="L59" i="28"/>
  <c r="K59" i="28"/>
  <c r="M58" i="28"/>
  <c r="L58" i="28"/>
  <c r="K58" i="28"/>
  <c r="M57" i="28"/>
  <c r="L57" i="28"/>
  <c r="K57" i="28"/>
  <c r="M56" i="28"/>
  <c r="L56" i="28"/>
  <c r="K56" i="28"/>
  <c r="M55" i="28"/>
  <c r="L55" i="28"/>
  <c r="K55" i="28"/>
  <c r="M54" i="28"/>
  <c r="L54" i="28"/>
  <c r="K54" i="28"/>
  <c r="M53" i="28"/>
  <c r="L53" i="28"/>
  <c r="K53" i="28"/>
  <c r="I51" i="28"/>
  <c r="G51" i="28"/>
  <c r="E51" i="28"/>
  <c r="C51" i="28"/>
  <c r="M50" i="28"/>
  <c r="L50" i="28"/>
  <c r="K50" i="28"/>
  <c r="M49" i="28"/>
  <c r="L49" i="28"/>
  <c r="K49" i="28"/>
  <c r="M48" i="28"/>
  <c r="L48" i="28"/>
  <c r="K48" i="28"/>
  <c r="M47" i="28"/>
  <c r="L47" i="28"/>
  <c r="K47" i="28"/>
  <c r="M46" i="28"/>
  <c r="M51" i="28" s="1"/>
  <c r="L46" i="28"/>
  <c r="K46" i="28"/>
  <c r="K51" i="28" s="1"/>
  <c r="J45" i="28"/>
  <c r="J51" i="28" s="1"/>
  <c r="I45" i="28"/>
  <c r="H45" i="28"/>
  <c r="H51" i="28" s="1"/>
  <c r="G45" i="28"/>
  <c r="F45" i="28"/>
  <c r="F51" i="28" s="1"/>
  <c r="E45" i="28"/>
  <c r="D45" i="28"/>
  <c r="D51" i="28" s="1"/>
  <c r="C45" i="28"/>
  <c r="B45" i="28"/>
  <c r="B51" i="28" s="1"/>
  <c r="M44" i="28"/>
  <c r="L44" i="28"/>
  <c r="K44" i="28"/>
  <c r="M43" i="28"/>
  <c r="L43" i="28"/>
  <c r="K43" i="28"/>
  <c r="M42" i="28"/>
  <c r="L42" i="28"/>
  <c r="K42" i="28"/>
  <c r="M41" i="28"/>
  <c r="L41" i="28"/>
  <c r="K41" i="28"/>
  <c r="M40" i="28"/>
  <c r="L40" i="28"/>
  <c r="L45" i="28" s="1"/>
  <c r="K40" i="28"/>
  <c r="M39" i="28"/>
  <c r="M45" i="28" s="1"/>
  <c r="L39" i="28"/>
  <c r="K39" i="28"/>
  <c r="K45" i="28" s="1"/>
  <c r="M33" i="28"/>
  <c r="L33" i="28"/>
  <c r="K33" i="28"/>
  <c r="M32" i="28"/>
  <c r="L32" i="28"/>
  <c r="K32" i="28"/>
  <c r="M31" i="28"/>
  <c r="L31" i="28"/>
  <c r="K31" i="28"/>
  <c r="M30" i="28"/>
  <c r="L30" i="28"/>
  <c r="K30" i="28"/>
  <c r="M29" i="28"/>
  <c r="L29" i="28"/>
  <c r="K29" i="28"/>
  <c r="M28" i="28"/>
  <c r="L28" i="28"/>
  <c r="K28" i="28"/>
  <c r="M27" i="28"/>
  <c r="L27" i="28"/>
  <c r="K27" i="28"/>
  <c r="M26" i="28"/>
  <c r="L26" i="28"/>
  <c r="K26" i="28"/>
  <c r="M25" i="28"/>
  <c r="L25" i="28"/>
  <c r="K25" i="28"/>
  <c r="M24" i="28"/>
  <c r="L24" i="28"/>
  <c r="K24" i="28"/>
  <c r="M23" i="28"/>
  <c r="L23" i="28"/>
  <c r="K23" i="28"/>
  <c r="M22" i="28"/>
  <c r="L22" i="28"/>
  <c r="K22" i="28"/>
  <c r="M21" i="28"/>
  <c r="L21" i="28"/>
  <c r="K21" i="28"/>
  <c r="M20" i="28"/>
  <c r="L20" i="28"/>
  <c r="K20" i="28"/>
  <c r="M19" i="28"/>
  <c r="L19" i="28"/>
  <c r="K19" i="28"/>
  <c r="M18" i="28"/>
  <c r="L18" i="28"/>
  <c r="K18" i="28"/>
  <c r="M17" i="28"/>
  <c r="L17" i="28"/>
  <c r="K17" i="28"/>
  <c r="M16" i="28"/>
  <c r="L16" i="28"/>
  <c r="K16" i="28"/>
  <c r="M15" i="28"/>
  <c r="L15" i="28"/>
  <c r="K15" i="28"/>
  <c r="M14" i="28"/>
  <c r="L14" i="28"/>
  <c r="K14" i="28"/>
  <c r="M13" i="28"/>
  <c r="L13" i="28"/>
  <c r="K13" i="28"/>
  <c r="M12" i="28"/>
  <c r="L12" i="28"/>
  <c r="K12" i="28"/>
  <c r="M11" i="28"/>
  <c r="L11" i="28"/>
  <c r="K11" i="28"/>
  <c r="M10" i="28"/>
  <c r="L10" i="28"/>
  <c r="K10" i="28"/>
  <c r="M9" i="28"/>
  <c r="L9" i="28"/>
  <c r="K9" i="28"/>
  <c r="J263" i="27"/>
  <c r="M263" i="27" s="1"/>
  <c r="I263" i="27"/>
  <c r="H263" i="27"/>
  <c r="G263" i="27"/>
  <c r="F263" i="27"/>
  <c r="E263" i="27"/>
  <c r="D263" i="27"/>
  <c r="C263" i="27"/>
  <c r="B263" i="27"/>
  <c r="M262" i="27"/>
  <c r="L262" i="27"/>
  <c r="K262" i="27"/>
  <c r="M261" i="27"/>
  <c r="L261" i="27"/>
  <c r="K261" i="27"/>
  <c r="M260" i="27"/>
  <c r="L260" i="27"/>
  <c r="K260" i="27"/>
  <c r="M259" i="27"/>
  <c r="L259" i="27"/>
  <c r="K259" i="27"/>
  <c r="M258" i="27"/>
  <c r="L258" i="27"/>
  <c r="K258" i="27"/>
  <c r="J256" i="27"/>
  <c r="I256" i="27"/>
  <c r="H256" i="27"/>
  <c r="G256" i="27"/>
  <c r="F256" i="27"/>
  <c r="E256" i="27"/>
  <c r="D256" i="27"/>
  <c r="C256" i="27"/>
  <c r="M255" i="27"/>
  <c r="L255" i="27"/>
  <c r="K255" i="27"/>
  <c r="M254" i="27"/>
  <c r="L254" i="27"/>
  <c r="K254" i="27"/>
  <c r="M253" i="27"/>
  <c r="L253" i="27"/>
  <c r="K253" i="27"/>
  <c r="M252" i="27"/>
  <c r="L252" i="27"/>
  <c r="K252" i="27"/>
  <c r="M251" i="27"/>
  <c r="L251" i="27"/>
  <c r="K251" i="27"/>
  <c r="M250" i="27"/>
  <c r="L250" i="27"/>
  <c r="K250" i="27"/>
  <c r="M249" i="27"/>
  <c r="L249" i="27"/>
  <c r="K249" i="27"/>
  <c r="M248" i="27"/>
  <c r="L248" i="27"/>
  <c r="K248" i="27"/>
  <c r="M247" i="27"/>
  <c r="L247" i="27"/>
  <c r="K247" i="27"/>
  <c r="M246" i="27"/>
  <c r="L246" i="27"/>
  <c r="K246" i="27"/>
  <c r="M245" i="27"/>
  <c r="L245" i="27"/>
  <c r="K245" i="27"/>
  <c r="M244" i="27"/>
  <c r="L244" i="27"/>
  <c r="K244" i="27"/>
  <c r="M236" i="27"/>
  <c r="L236" i="27"/>
  <c r="K236" i="27"/>
  <c r="M235" i="27"/>
  <c r="L235" i="27"/>
  <c r="K235" i="27"/>
  <c r="M234" i="27"/>
  <c r="L234" i="27"/>
  <c r="K234" i="27"/>
  <c r="M233" i="27"/>
  <c r="L233" i="27"/>
  <c r="K233" i="27"/>
  <c r="M232" i="27"/>
  <c r="L232" i="27"/>
  <c r="K232" i="27"/>
  <c r="M231" i="27"/>
  <c r="L231" i="27"/>
  <c r="K231" i="27"/>
  <c r="M230" i="27"/>
  <c r="L230" i="27"/>
  <c r="K230" i="27"/>
  <c r="M229" i="27"/>
  <c r="L229" i="27"/>
  <c r="K229" i="27"/>
  <c r="M228" i="27"/>
  <c r="L228" i="27"/>
  <c r="K228" i="27"/>
  <c r="M227" i="27"/>
  <c r="L227" i="27"/>
  <c r="K227" i="27"/>
  <c r="M226" i="27"/>
  <c r="L226" i="27"/>
  <c r="K226" i="27"/>
  <c r="M225" i="27"/>
  <c r="L225" i="27"/>
  <c r="K225" i="27"/>
  <c r="M224" i="27"/>
  <c r="L224" i="27"/>
  <c r="K224" i="27"/>
  <c r="M223" i="27"/>
  <c r="L223" i="27"/>
  <c r="K223" i="27"/>
  <c r="M222" i="27"/>
  <c r="L222" i="27"/>
  <c r="K222" i="27"/>
  <c r="M221" i="27"/>
  <c r="L221" i="27"/>
  <c r="K221" i="27"/>
  <c r="M220" i="27"/>
  <c r="L220" i="27"/>
  <c r="K220" i="27"/>
  <c r="M219" i="27"/>
  <c r="L219" i="27"/>
  <c r="K219" i="27"/>
  <c r="M218" i="27"/>
  <c r="L218" i="27"/>
  <c r="K218" i="27"/>
  <c r="M217" i="27"/>
  <c r="L217" i="27"/>
  <c r="K217" i="27"/>
  <c r="M216" i="27"/>
  <c r="L216" i="27"/>
  <c r="K216" i="27"/>
  <c r="M215" i="27"/>
  <c r="L215" i="27"/>
  <c r="K215" i="27"/>
  <c r="M214" i="27"/>
  <c r="L214" i="27"/>
  <c r="K214" i="27"/>
  <c r="M213" i="27"/>
  <c r="L213" i="27"/>
  <c r="K213" i="27"/>
  <c r="M212" i="27"/>
  <c r="L212" i="27"/>
  <c r="K212" i="27"/>
  <c r="M211" i="27"/>
  <c r="L211" i="27"/>
  <c r="K211" i="27"/>
  <c r="M210" i="27"/>
  <c r="L210" i="27"/>
  <c r="K210" i="27"/>
  <c r="M191" i="27"/>
  <c r="L191" i="27"/>
  <c r="K191" i="27"/>
  <c r="M190" i="27"/>
  <c r="L190" i="27"/>
  <c r="K190" i="27"/>
  <c r="M189" i="27"/>
  <c r="L189" i="27"/>
  <c r="K189" i="27"/>
  <c r="M188" i="27"/>
  <c r="L188" i="27"/>
  <c r="K188" i="27"/>
  <c r="M187" i="27"/>
  <c r="L187" i="27"/>
  <c r="K187" i="27"/>
  <c r="J186" i="27"/>
  <c r="I186" i="27"/>
  <c r="H186" i="27"/>
  <c r="G186" i="27"/>
  <c r="F186" i="27"/>
  <c r="F192" i="27" s="1"/>
  <c r="E186" i="27"/>
  <c r="E192" i="27" s="1"/>
  <c r="D186" i="27"/>
  <c r="C186" i="27"/>
  <c r="C192" i="27" s="1"/>
  <c r="B186" i="27"/>
  <c r="B192" i="27" s="1"/>
  <c r="M185" i="27"/>
  <c r="L185" i="27"/>
  <c r="K185" i="27"/>
  <c r="M184" i="27"/>
  <c r="L184" i="27"/>
  <c r="K184" i="27"/>
  <c r="M183" i="27"/>
  <c r="L183" i="27"/>
  <c r="K183" i="27"/>
  <c r="M182" i="27"/>
  <c r="L182" i="27"/>
  <c r="K182" i="27"/>
  <c r="M181" i="27"/>
  <c r="L181" i="27"/>
  <c r="K181" i="27"/>
  <c r="M180" i="27"/>
  <c r="L180" i="27"/>
  <c r="K180" i="27"/>
  <c r="M179" i="27"/>
  <c r="L179" i="27"/>
  <c r="K179" i="27"/>
  <c r="M178" i="27"/>
  <c r="L178" i="27"/>
  <c r="K178" i="27"/>
  <c r="M177" i="27"/>
  <c r="L177" i="27"/>
  <c r="K177" i="27"/>
  <c r="M167" i="27"/>
  <c r="L167" i="27"/>
  <c r="K167" i="27"/>
  <c r="M166" i="27"/>
  <c r="L166" i="27"/>
  <c r="K166" i="27"/>
  <c r="M165" i="27"/>
  <c r="L165" i="27"/>
  <c r="K165" i="27"/>
  <c r="M164" i="27"/>
  <c r="L164" i="27"/>
  <c r="K164" i="27"/>
  <c r="M163" i="27"/>
  <c r="L163" i="27"/>
  <c r="K163" i="27"/>
  <c r="M162" i="27"/>
  <c r="L162" i="27"/>
  <c r="K162" i="27"/>
  <c r="M161" i="27"/>
  <c r="L161" i="27"/>
  <c r="K161" i="27"/>
  <c r="M160" i="27"/>
  <c r="L160" i="27"/>
  <c r="K160" i="27"/>
  <c r="M159" i="27"/>
  <c r="L159" i="27"/>
  <c r="K159" i="27"/>
  <c r="M158" i="27"/>
  <c r="L158" i="27"/>
  <c r="K158" i="27"/>
  <c r="M157" i="27"/>
  <c r="L157" i="27"/>
  <c r="K157" i="27"/>
  <c r="M156" i="27"/>
  <c r="L156" i="27"/>
  <c r="K156" i="27"/>
  <c r="M155" i="27"/>
  <c r="L155" i="27"/>
  <c r="K155" i="27"/>
  <c r="M154" i="27"/>
  <c r="L154" i="27"/>
  <c r="K154" i="27"/>
  <c r="M153" i="27"/>
  <c r="L153" i="27"/>
  <c r="K153" i="27"/>
  <c r="M150" i="27"/>
  <c r="L150" i="27"/>
  <c r="K150" i="27"/>
  <c r="M149" i="27"/>
  <c r="L149" i="27"/>
  <c r="K149" i="27"/>
  <c r="M148" i="27"/>
  <c r="L148" i="27"/>
  <c r="K148" i="27"/>
  <c r="M147" i="27"/>
  <c r="L147" i="27"/>
  <c r="K147" i="27"/>
  <c r="M146" i="27"/>
  <c r="L146" i="27"/>
  <c r="K146" i="27"/>
  <c r="J145" i="27"/>
  <c r="J151" i="27" s="1"/>
  <c r="J193" i="27" s="1"/>
  <c r="I145" i="27"/>
  <c r="I151" i="27" s="1"/>
  <c r="I193" i="27" s="1"/>
  <c r="H145" i="27"/>
  <c r="H151" i="27" s="1"/>
  <c r="H193" i="27" s="1"/>
  <c r="G145" i="27"/>
  <c r="G151" i="27" s="1"/>
  <c r="F145" i="27"/>
  <c r="F151" i="27" s="1"/>
  <c r="E145" i="27"/>
  <c r="E151" i="27" s="1"/>
  <c r="D145" i="27"/>
  <c r="D151" i="27" s="1"/>
  <c r="C145" i="27"/>
  <c r="C151" i="27" s="1"/>
  <c r="B145" i="27"/>
  <c r="B151" i="27" s="1"/>
  <c r="M144" i="27"/>
  <c r="L144" i="27"/>
  <c r="K144" i="27"/>
  <c r="M143" i="27"/>
  <c r="L143" i="27"/>
  <c r="K143" i="27"/>
  <c r="M142" i="27"/>
  <c r="L142" i="27"/>
  <c r="K142" i="27"/>
  <c r="M141" i="27"/>
  <c r="L141" i="27"/>
  <c r="K141" i="27"/>
  <c r="M135" i="27"/>
  <c r="L135" i="27"/>
  <c r="K135" i="27"/>
  <c r="M134" i="27"/>
  <c r="L134" i="27"/>
  <c r="K134" i="27"/>
  <c r="M133" i="27"/>
  <c r="L133" i="27"/>
  <c r="K133" i="27"/>
  <c r="M132" i="27"/>
  <c r="L132" i="27"/>
  <c r="K132" i="27"/>
  <c r="M131" i="27"/>
  <c r="L131" i="27"/>
  <c r="K131" i="27"/>
  <c r="M130" i="27"/>
  <c r="L130" i="27"/>
  <c r="K130" i="27"/>
  <c r="M129" i="27"/>
  <c r="L129" i="27"/>
  <c r="K129" i="27"/>
  <c r="M128" i="27"/>
  <c r="L128" i="27"/>
  <c r="K128" i="27"/>
  <c r="M127" i="27"/>
  <c r="L127" i="27"/>
  <c r="K127" i="27"/>
  <c r="M126" i="27"/>
  <c r="L126" i="27"/>
  <c r="K126" i="27"/>
  <c r="M125" i="27"/>
  <c r="L125" i="27"/>
  <c r="K125" i="27"/>
  <c r="M124" i="27"/>
  <c r="L124" i="27"/>
  <c r="K124" i="27"/>
  <c r="M123" i="27"/>
  <c r="L123" i="27"/>
  <c r="K123" i="27"/>
  <c r="M122" i="27"/>
  <c r="L122" i="27"/>
  <c r="K122" i="27"/>
  <c r="M121" i="27"/>
  <c r="L121" i="27"/>
  <c r="K121" i="27"/>
  <c r="M120" i="27"/>
  <c r="L120" i="27"/>
  <c r="K120" i="27"/>
  <c r="M119" i="27"/>
  <c r="L119" i="27"/>
  <c r="K119" i="27"/>
  <c r="M118" i="27"/>
  <c r="L118" i="27"/>
  <c r="K118" i="27"/>
  <c r="M117" i="27"/>
  <c r="L117" i="27"/>
  <c r="K117" i="27"/>
  <c r="M116" i="27"/>
  <c r="L116" i="27"/>
  <c r="K116" i="27"/>
  <c r="M115" i="27"/>
  <c r="L115" i="27"/>
  <c r="K115" i="27"/>
  <c r="M114" i="27"/>
  <c r="L114" i="27"/>
  <c r="K114" i="27"/>
  <c r="M113" i="27"/>
  <c r="L113" i="27"/>
  <c r="K113" i="27"/>
  <c r="M112" i="27"/>
  <c r="L112" i="27"/>
  <c r="K112" i="27"/>
  <c r="M111" i="27"/>
  <c r="L111" i="27"/>
  <c r="K111" i="27"/>
  <c r="M110" i="27"/>
  <c r="L110" i="27"/>
  <c r="K110" i="27"/>
  <c r="M109" i="27"/>
  <c r="L109" i="27"/>
  <c r="K109" i="27"/>
  <c r="M94" i="27"/>
  <c r="L94" i="27"/>
  <c r="K94" i="27"/>
  <c r="M93" i="27"/>
  <c r="L93" i="27"/>
  <c r="K93" i="27"/>
  <c r="M92" i="27"/>
  <c r="L92" i="27"/>
  <c r="K92" i="27"/>
  <c r="M91" i="27"/>
  <c r="L91" i="27"/>
  <c r="K91" i="27"/>
  <c r="M90" i="27"/>
  <c r="L90" i="27"/>
  <c r="K90" i="27"/>
  <c r="J89" i="27"/>
  <c r="J95" i="27" s="1"/>
  <c r="J96" i="27" s="1"/>
  <c r="I89" i="27"/>
  <c r="I95" i="27" s="1"/>
  <c r="I96" i="27" s="1"/>
  <c r="H89" i="27"/>
  <c r="H95" i="27" s="1"/>
  <c r="H96" i="27" s="1"/>
  <c r="G89" i="27"/>
  <c r="G95" i="27" s="1"/>
  <c r="F89" i="27"/>
  <c r="F95" i="27" s="1"/>
  <c r="E89" i="27"/>
  <c r="E95" i="27" s="1"/>
  <c r="D89" i="27"/>
  <c r="D95" i="27" s="1"/>
  <c r="C89" i="27"/>
  <c r="C95" i="27" s="1"/>
  <c r="B89" i="27"/>
  <c r="B95" i="27" s="1"/>
  <c r="M88" i="27"/>
  <c r="L88" i="27"/>
  <c r="K88" i="27"/>
  <c r="M87" i="27"/>
  <c r="L87" i="27"/>
  <c r="K87" i="27"/>
  <c r="M86" i="27"/>
  <c r="L86" i="27"/>
  <c r="K86" i="27"/>
  <c r="M85" i="27"/>
  <c r="L85" i="27"/>
  <c r="K85" i="27"/>
  <c r="M84" i="27"/>
  <c r="L84" i="27"/>
  <c r="K84" i="27"/>
  <c r="M83" i="27"/>
  <c r="L83" i="27"/>
  <c r="K83" i="27"/>
  <c r="M82" i="27"/>
  <c r="L82" i="27"/>
  <c r="K82" i="27"/>
  <c r="M81" i="27"/>
  <c r="L81" i="27"/>
  <c r="K81" i="27"/>
  <c r="M80" i="27"/>
  <c r="L80" i="27"/>
  <c r="K80" i="27"/>
  <c r="M68" i="27"/>
  <c r="L68" i="27"/>
  <c r="K68" i="27"/>
  <c r="M67" i="27"/>
  <c r="L67" i="27"/>
  <c r="K67" i="27"/>
  <c r="M66" i="27"/>
  <c r="L66" i="27"/>
  <c r="K66" i="27"/>
  <c r="M65" i="27"/>
  <c r="L65" i="27"/>
  <c r="K65" i="27"/>
  <c r="M64" i="27"/>
  <c r="L64" i="27"/>
  <c r="K64" i="27"/>
  <c r="M63" i="27"/>
  <c r="L63" i="27"/>
  <c r="K63" i="27"/>
  <c r="M62" i="27"/>
  <c r="L62" i="27"/>
  <c r="K62" i="27"/>
  <c r="M61" i="27"/>
  <c r="L61" i="27"/>
  <c r="K61" i="27"/>
  <c r="M60" i="27"/>
  <c r="L60" i="27"/>
  <c r="K60" i="27"/>
  <c r="M59" i="27"/>
  <c r="L59" i="27"/>
  <c r="K59" i="27"/>
  <c r="M58" i="27"/>
  <c r="L58" i="27"/>
  <c r="K58" i="27"/>
  <c r="M57" i="27"/>
  <c r="L57" i="27"/>
  <c r="K57" i="27"/>
  <c r="M56" i="27"/>
  <c r="L56" i="27"/>
  <c r="K56" i="27"/>
  <c r="M55" i="27"/>
  <c r="L55" i="27"/>
  <c r="K55" i="27"/>
  <c r="M54" i="27"/>
  <c r="L54" i="27"/>
  <c r="K54" i="27"/>
  <c r="M51" i="27"/>
  <c r="L51" i="27"/>
  <c r="K51" i="27"/>
  <c r="M50" i="27"/>
  <c r="L50" i="27"/>
  <c r="K50" i="27"/>
  <c r="M49" i="27"/>
  <c r="L49" i="27"/>
  <c r="K49" i="27"/>
  <c r="M48" i="27"/>
  <c r="L48" i="27"/>
  <c r="K48" i="27"/>
  <c r="M47" i="27"/>
  <c r="L47" i="27"/>
  <c r="K47" i="27"/>
  <c r="G46" i="27"/>
  <c r="G52" i="27" s="1"/>
  <c r="F46" i="27"/>
  <c r="F52" i="27" s="1"/>
  <c r="E46" i="27"/>
  <c r="E52" i="27" s="1"/>
  <c r="D46" i="27"/>
  <c r="D52" i="27" s="1"/>
  <c r="C46" i="27"/>
  <c r="C52" i="27" s="1"/>
  <c r="B46" i="27"/>
  <c r="B52" i="27" s="1"/>
  <c r="M45" i="27"/>
  <c r="L45" i="27"/>
  <c r="K45" i="27"/>
  <c r="M44" i="27"/>
  <c r="L44" i="27"/>
  <c r="K44" i="27"/>
  <c r="M43" i="27"/>
  <c r="L43" i="27"/>
  <c r="K43" i="27"/>
  <c r="M42" i="27"/>
  <c r="L42" i="27"/>
  <c r="K42" i="27"/>
  <c r="L35" i="27"/>
  <c r="K35" i="27"/>
  <c r="M35" i="27" s="1"/>
  <c r="L34" i="27"/>
  <c r="K34" i="27"/>
  <c r="M34" i="27" s="1"/>
  <c r="L33" i="27"/>
  <c r="K33" i="27"/>
  <c r="M33" i="27" s="1"/>
  <c r="L32" i="27"/>
  <c r="K32" i="27"/>
  <c r="M32" i="27" s="1"/>
  <c r="L31" i="27"/>
  <c r="K31" i="27"/>
  <c r="M31" i="27" s="1"/>
  <c r="L30" i="27"/>
  <c r="K30" i="27"/>
  <c r="M30" i="27" s="1"/>
  <c r="L29" i="27"/>
  <c r="K29" i="27"/>
  <c r="M29" i="27" s="1"/>
  <c r="L28" i="27"/>
  <c r="K28" i="27"/>
  <c r="M28" i="27" s="1"/>
  <c r="L27" i="27"/>
  <c r="K27" i="27"/>
  <c r="M27" i="27" s="1"/>
  <c r="L26" i="27"/>
  <c r="K26" i="27"/>
  <c r="M26" i="27" s="1"/>
  <c r="L25" i="27"/>
  <c r="K25" i="27"/>
  <c r="M25" i="27" s="1"/>
  <c r="L24" i="27"/>
  <c r="K24" i="27"/>
  <c r="M24" i="27" s="1"/>
  <c r="L23" i="27"/>
  <c r="K23" i="27"/>
  <c r="M23" i="27" s="1"/>
  <c r="L22" i="27"/>
  <c r="K22" i="27"/>
  <c r="M22" i="27" s="1"/>
  <c r="L21" i="27"/>
  <c r="K21" i="27"/>
  <c r="M21" i="27" s="1"/>
  <c r="L20" i="27"/>
  <c r="K20" i="27"/>
  <c r="M20" i="27" s="1"/>
  <c r="L19" i="27"/>
  <c r="K19" i="27"/>
  <c r="M19" i="27" s="1"/>
  <c r="L18" i="27"/>
  <c r="K18" i="27"/>
  <c r="M18" i="27" s="1"/>
  <c r="L17" i="27"/>
  <c r="K17" i="27"/>
  <c r="M17" i="27" s="1"/>
  <c r="L16" i="27"/>
  <c r="K16" i="27"/>
  <c r="M16" i="27" s="1"/>
  <c r="L15" i="27"/>
  <c r="K15" i="27"/>
  <c r="M15" i="27" s="1"/>
  <c r="L14" i="27"/>
  <c r="K14" i="27"/>
  <c r="M14" i="27" s="1"/>
  <c r="L13" i="27"/>
  <c r="K13" i="27"/>
  <c r="M13" i="27" s="1"/>
  <c r="L12" i="27"/>
  <c r="K12" i="27"/>
  <c r="M12" i="27" s="1"/>
  <c r="L11" i="27"/>
  <c r="K11" i="27"/>
  <c r="M11" i="27" s="1"/>
  <c r="L10" i="27"/>
  <c r="K10" i="27"/>
  <c r="M10" i="27" s="1"/>
  <c r="L9" i="27"/>
  <c r="K9" i="27"/>
  <c r="M9" i="27" s="1"/>
  <c r="J51" i="34" l="1"/>
  <c r="C96" i="27"/>
  <c r="E96" i="27"/>
  <c r="G96" i="27"/>
  <c r="F193" i="27"/>
  <c r="E264" i="27"/>
  <c r="G264" i="27"/>
  <c r="I264" i="27"/>
  <c r="K46" i="27"/>
  <c r="K89" i="27"/>
  <c r="M89" i="27"/>
  <c r="L145" i="27"/>
  <c r="K145" i="27"/>
  <c r="M145" i="27"/>
  <c r="L186" i="27"/>
  <c r="L192" i="27" s="1"/>
  <c r="L46" i="27"/>
  <c r="L89" i="27"/>
  <c r="K186" i="27"/>
  <c r="K192" i="27" s="1"/>
  <c r="M186" i="27"/>
  <c r="M192" i="27" s="1"/>
  <c r="C264" i="27"/>
  <c r="K256" i="27"/>
  <c r="J308" i="114"/>
  <c r="H51" i="114"/>
  <c r="I51" i="114"/>
  <c r="J49" i="114"/>
  <c r="J59" i="114"/>
  <c r="J61" i="114"/>
  <c r="J64" i="114"/>
  <c r="J68" i="114"/>
  <c r="J78" i="114"/>
  <c r="J79" i="114"/>
  <c r="J80" i="114"/>
  <c r="J81" i="114"/>
  <c r="J82" i="114"/>
  <c r="J83" i="114"/>
  <c r="J86" i="114"/>
  <c r="I96" i="114"/>
  <c r="J115" i="114"/>
  <c r="J116" i="114"/>
  <c r="J117" i="114"/>
  <c r="J118" i="114"/>
  <c r="J119" i="114"/>
  <c r="J120" i="114"/>
  <c r="J121" i="114"/>
  <c r="J122" i="114"/>
  <c r="J129" i="114"/>
  <c r="I129" i="114"/>
  <c r="J130" i="114"/>
  <c r="J132" i="114"/>
  <c r="I142" i="114"/>
  <c r="C179" i="114"/>
  <c r="J9" i="114"/>
  <c r="J11" i="114"/>
  <c r="J13" i="114"/>
  <c r="J15" i="114"/>
  <c r="J17" i="114"/>
  <c r="J19" i="114"/>
  <c r="H27" i="114"/>
  <c r="J45" i="114"/>
  <c r="J48" i="114"/>
  <c r="J50" i="114"/>
  <c r="D51" i="114"/>
  <c r="J60" i="114"/>
  <c r="J62" i="114"/>
  <c r="J63" i="114"/>
  <c r="J65" i="114"/>
  <c r="J67" i="114"/>
  <c r="J85" i="114"/>
  <c r="J87" i="114"/>
  <c r="H96" i="114"/>
  <c r="I102" i="114"/>
  <c r="H129" i="114"/>
  <c r="D129" i="114"/>
  <c r="J131" i="114"/>
  <c r="H142" i="114"/>
  <c r="B179" i="114"/>
  <c r="E179" i="114"/>
  <c r="D276" i="114"/>
  <c r="B367" i="114"/>
  <c r="E367" i="114"/>
  <c r="J173" i="114"/>
  <c r="J175" i="114"/>
  <c r="J177" i="114"/>
  <c r="J193" i="114"/>
  <c r="J195" i="114"/>
  <c r="J197" i="114"/>
  <c r="J199" i="114"/>
  <c r="J201" i="114"/>
  <c r="J203" i="114"/>
  <c r="J206" i="114"/>
  <c r="J208" i="114"/>
  <c r="J210" i="114"/>
  <c r="J212" i="114"/>
  <c r="J214" i="114"/>
  <c r="J218" i="114"/>
  <c r="J233" i="114"/>
  <c r="J237" i="114"/>
  <c r="J239" i="114"/>
  <c r="J241" i="114"/>
  <c r="J243" i="114"/>
  <c r="J245" i="114"/>
  <c r="J247" i="114"/>
  <c r="J249" i="114"/>
  <c r="J251" i="114"/>
  <c r="J253" i="114"/>
  <c r="J264" i="114"/>
  <c r="J266" i="114"/>
  <c r="J268" i="114"/>
  <c r="J270" i="114"/>
  <c r="J275" i="114"/>
  <c r="I276" i="114"/>
  <c r="J277" i="114"/>
  <c r="J280" i="114"/>
  <c r="J284" i="114" s="1"/>
  <c r="J282" i="114"/>
  <c r="J287" i="114"/>
  <c r="J289" i="114"/>
  <c r="J301" i="114"/>
  <c r="J303" i="114"/>
  <c r="J305" i="114"/>
  <c r="J307" i="114"/>
  <c r="J309" i="114"/>
  <c r="J312" i="114"/>
  <c r="J314" i="114"/>
  <c r="J317" i="114"/>
  <c r="J319" i="114"/>
  <c r="J322" i="114"/>
  <c r="J324" i="114"/>
  <c r="J327" i="114"/>
  <c r="I329" i="114"/>
  <c r="C367" i="114"/>
  <c r="F367" i="114"/>
  <c r="J338" i="114"/>
  <c r="J340" i="114"/>
  <c r="J342" i="114"/>
  <c r="J344" i="114"/>
  <c r="J346" i="114"/>
  <c r="J348" i="114"/>
  <c r="J350" i="114"/>
  <c r="J352" i="114"/>
  <c r="J354" i="114"/>
  <c r="J356" i="114"/>
  <c r="J358" i="114"/>
  <c r="J360" i="114"/>
  <c r="J362" i="114"/>
  <c r="J364" i="114"/>
  <c r="J365" i="114"/>
  <c r="J366" i="114"/>
  <c r="M11" i="113"/>
  <c r="M13" i="113"/>
  <c r="M15" i="113"/>
  <c r="M17" i="113"/>
  <c r="M19" i="113"/>
  <c r="M22" i="113"/>
  <c r="M24" i="113"/>
  <c r="M26" i="113"/>
  <c r="M29" i="113"/>
  <c r="M60" i="113"/>
  <c r="M62" i="113"/>
  <c r="M64" i="113"/>
  <c r="M66" i="113"/>
  <c r="M68" i="113"/>
  <c r="M70" i="113"/>
  <c r="M82" i="113"/>
  <c r="M102" i="113"/>
  <c r="M136" i="113"/>
  <c r="M33" i="113"/>
  <c r="M35" i="113"/>
  <c r="M36" i="113"/>
  <c r="M88" i="113"/>
  <c r="M99" i="113"/>
  <c r="M114" i="113"/>
  <c r="M116" i="113"/>
  <c r="M118" i="113"/>
  <c r="M120" i="113"/>
  <c r="M125" i="113"/>
  <c r="M127" i="113"/>
  <c r="M129" i="113"/>
  <c r="M132" i="113"/>
  <c r="M134" i="113"/>
  <c r="K48" i="62"/>
  <c r="L48" i="62"/>
  <c r="M9" i="62"/>
  <c r="M32" i="62" s="1"/>
  <c r="M42" i="62"/>
  <c r="M47" i="62" s="1"/>
  <c r="C31" i="10"/>
  <c r="H129" i="10"/>
  <c r="H130" i="10" s="1"/>
  <c r="J129" i="10"/>
  <c r="J130" i="10" s="1"/>
  <c r="B31" i="10"/>
  <c r="D31" i="10"/>
  <c r="I129" i="10"/>
  <c r="I130" i="10" s="1"/>
  <c r="I50" i="10"/>
  <c r="I51" i="10" s="1"/>
  <c r="H97" i="10"/>
  <c r="H103" i="10" s="1"/>
  <c r="H19" i="10"/>
  <c r="J19" i="10"/>
  <c r="H25" i="10"/>
  <c r="H30" i="10" s="1"/>
  <c r="J25" i="10"/>
  <c r="H50" i="10"/>
  <c r="J50" i="10" s="1"/>
  <c r="J51" i="10" s="1"/>
  <c r="H91" i="10"/>
  <c r="J91" i="10"/>
  <c r="I97" i="10"/>
  <c r="I103" i="10" s="1"/>
  <c r="C94" i="29"/>
  <c r="E94" i="29"/>
  <c r="G94" i="29"/>
  <c r="L202" i="29"/>
  <c r="K54" i="29"/>
  <c r="K94" i="29" s="1"/>
  <c r="M54" i="29"/>
  <c r="M94" i="29" s="1"/>
  <c r="L94" i="29"/>
  <c r="B94" i="29"/>
  <c r="D93" i="29"/>
  <c r="D94" i="29" s="1"/>
  <c r="F94" i="29"/>
  <c r="K202" i="29"/>
  <c r="M202" i="29"/>
  <c r="L48" i="29"/>
  <c r="K48" i="29"/>
  <c r="M48" i="29"/>
  <c r="K92" i="28"/>
  <c r="K93" i="28" s="1"/>
  <c r="M92" i="28"/>
  <c r="M93" i="28" s="1"/>
  <c r="K121" i="28"/>
  <c r="L51" i="28"/>
  <c r="L92" i="28"/>
  <c r="L93" i="28" s="1"/>
  <c r="B93" i="28"/>
  <c r="F93" i="28"/>
  <c r="J93" i="28"/>
  <c r="D114" i="28"/>
  <c r="D121" i="28" s="1"/>
  <c r="J114" i="28"/>
  <c r="J121" i="28" s="1"/>
  <c r="L114" i="28"/>
  <c r="L121" i="28" s="1"/>
  <c r="H121" i="28"/>
  <c r="G114" i="28"/>
  <c r="G121" i="28" s="1"/>
  <c r="K95" i="27"/>
  <c r="M95" i="27"/>
  <c r="D96" i="27"/>
  <c r="K151" i="27"/>
  <c r="M151" i="27"/>
  <c r="D192" i="27"/>
  <c r="D193" i="27" s="1"/>
  <c r="B193" i="27"/>
  <c r="C193" i="27"/>
  <c r="M46" i="27"/>
  <c r="L52" i="27"/>
  <c r="K52" i="27"/>
  <c r="M52" i="27"/>
  <c r="L95" i="27"/>
  <c r="B96" i="27"/>
  <c r="F96" i="27"/>
  <c r="L151" i="27"/>
  <c r="L193" i="27" s="1"/>
  <c r="K193" i="27"/>
  <c r="M193" i="27"/>
  <c r="E193" i="27"/>
  <c r="G192" i="27"/>
  <c r="G193" i="27" s="1"/>
  <c r="M256" i="27"/>
  <c r="K263" i="27"/>
  <c r="K264" i="27" s="1"/>
  <c r="L256" i="27"/>
  <c r="D264" i="27"/>
  <c r="F264" i="27"/>
  <c r="H264" i="27"/>
  <c r="J264" i="27"/>
  <c r="L263" i="27"/>
  <c r="J47" i="114"/>
  <c r="C103" i="114"/>
  <c r="C180" i="114" s="1"/>
  <c r="D179" i="114"/>
  <c r="I179" i="114"/>
  <c r="E52" i="114"/>
  <c r="G52" i="114"/>
  <c r="G53" i="114" s="1"/>
  <c r="F53" i="114"/>
  <c r="J96" i="114"/>
  <c r="J102" i="114"/>
  <c r="B103" i="114"/>
  <c r="B180" i="114" s="1"/>
  <c r="G179" i="114"/>
  <c r="H179" i="114"/>
  <c r="D88" i="114"/>
  <c r="E89" i="114"/>
  <c r="H89" i="114" s="1"/>
  <c r="J89" i="114" s="1"/>
  <c r="G89" i="114"/>
  <c r="G90" i="114" s="1"/>
  <c r="F90" i="114"/>
  <c r="I90" i="114" s="1"/>
  <c r="D102" i="114"/>
  <c r="D103" i="114" s="1"/>
  <c r="J139" i="114"/>
  <c r="J142" i="114" s="1"/>
  <c r="J216" i="114"/>
  <c r="J220" i="114" s="1"/>
  <c r="J276" i="114"/>
  <c r="E291" i="114"/>
  <c r="E368" i="114" s="1"/>
  <c r="D291" i="114"/>
  <c r="H291" i="114"/>
  <c r="B291" i="114"/>
  <c r="B368" i="114"/>
  <c r="D367" i="114"/>
  <c r="D368" i="114" s="1"/>
  <c r="H367" i="114"/>
  <c r="I88" i="114"/>
  <c r="J88" i="114" s="1"/>
  <c r="J134" i="114"/>
  <c r="J136" i="114" s="1"/>
  <c r="J205" i="114"/>
  <c r="J211" i="114" s="1"/>
  <c r="G220" i="114"/>
  <c r="J231" i="114"/>
  <c r="J235" i="114" s="1"/>
  <c r="G235" i="114"/>
  <c r="C291" i="114"/>
  <c r="C368" i="114" s="1"/>
  <c r="I291" i="114"/>
  <c r="F291" i="114"/>
  <c r="F368" i="114"/>
  <c r="I367" i="114"/>
  <c r="J274" i="114"/>
  <c r="G284" i="114"/>
  <c r="G291" i="114" s="1"/>
  <c r="J286" i="114"/>
  <c r="J290" i="114" s="1"/>
  <c r="J311" i="114"/>
  <c r="J316" i="114" s="1"/>
  <c r="J321" i="114"/>
  <c r="J323" i="114" s="1"/>
  <c r="J326" i="114"/>
  <c r="J329" i="114" s="1"/>
  <c r="G329" i="114"/>
  <c r="G367" i="114" s="1"/>
  <c r="J337" i="114"/>
  <c r="J273" i="114"/>
  <c r="D98" i="113"/>
  <c r="L98" i="113"/>
  <c r="M97" i="113"/>
  <c r="J66" i="115"/>
  <c r="J141" i="115"/>
  <c r="C188" i="115"/>
  <c r="F188" i="115"/>
  <c r="C373" i="115"/>
  <c r="C374" i="115" s="1"/>
  <c r="F374" i="115"/>
  <c r="G181" i="115"/>
  <c r="J181" i="115" s="1"/>
  <c r="B188" i="115"/>
  <c r="J326" i="115"/>
  <c r="B373" i="115"/>
  <c r="B374" i="115" s="1"/>
  <c r="E373" i="115"/>
  <c r="E374" i="115" s="1"/>
  <c r="J53" i="115"/>
  <c r="J55" i="115" s="1"/>
  <c r="G66" i="115"/>
  <c r="J68" i="115"/>
  <c r="J72" i="115" s="1"/>
  <c r="D85" i="115"/>
  <c r="J85" i="115" s="1"/>
  <c r="G91" i="115"/>
  <c r="D98" i="115"/>
  <c r="H98" i="115"/>
  <c r="H102" i="115" s="1"/>
  <c r="H188" i="115" s="1"/>
  <c r="J98" i="115"/>
  <c r="D100" i="115"/>
  <c r="J100" i="115" s="1"/>
  <c r="J143" i="115"/>
  <c r="J149" i="115" s="1"/>
  <c r="J157" i="115"/>
  <c r="J163" i="115" s="1"/>
  <c r="G169" i="115"/>
  <c r="J171" i="115"/>
  <c r="J174" i="115" s="1"/>
  <c r="J183" i="115"/>
  <c r="J186" i="115" s="1"/>
  <c r="J187" i="115"/>
  <c r="J239" i="115"/>
  <c r="J241" i="115" s="1"/>
  <c r="G252" i="115"/>
  <c r="J254" i="115"/>
  <c r="J258" i="115" s="1"/>
  <c r="D269" i="115"/>
  <c r="J269" i="115" s="1"/>
  <c r="G275" i="115"/>
  <c r="D282" i="115"/>
  <c r="H282" i="115"/>
  <c r="H286" i="115" s="1"/>
  <c r="H373" i="115" s="1"/>
  <c r="H374" i="115" s="1"/>
  <c r="J282" i="115"/>
  <c r="D284" i="115"/>
  <c r="J284" i="115" s="1"/>
  <c r="J328" i="115"/>
  <c r="J334" i="115" s="1"/>
  <c r="J342" i="115"/>
  <c r="J348" i="115" s="1"/>
  <c r="J356" i="115"/>
  <c r="J363" i="115"/>
  <c r="J365" i="115" s="1"/>
  <c r="D365" i="115"/>
  <c r="G366" i="115"/>
  <c r="J366" i="115" s="1"/>
  <c r="J368" i="115"/>
  <c r="J372" i="115"/>
  <c r="J401" i="115"/>
  <c r="J407" i="115" s="1"/>
  <c r="J412" i="115"/>
  <c r="J418" i="115" s="1"/>
  <c r="D430" i="115"/>
  <c r="J430" i="115" s="1"/>
  <c r="J436" i="115"/>
  <c r="J441" i="115"/>
  <c r="J445" i="115" s="1"/>
  <c r="J468" i="115"/>
  <c r="J472" i="115" s="1"/>
  <c r="D477" i="115"/>
  <c r="J477" i="115" s="1"/>
  <c r="C573" i="115"/>
  <c r="F573" i="115"/>
  <c r="I573" i="115"/>
  <c r="G760" i="115"/>
  <c r="J760" i="115" s="1"/>
  <c r="G767" i="115"/>
  <c r="I767" i="115"/>
  <c r="I768" i="115" s="1"/>
  <c r="C768" i="115"/>
  <c r="F767" i="115"/>
  <c r="F768" i="115" s="1"/>
  <c r="J21" i="115"/>
  <c r="J27" i="115" s="1"/>
  <c r="J32" i="115"/>
  <c r="J38" i="115" s="1"/>
  <c r="D51" i="115"/>
  <c r="J51" i="115" s="1"/>
  <c r="J57" i="115"/>
  <c r="J60" i="115" s="1"/>
  <c r="D96" i="115"/>
  <c r="J96" i="115" s="1"/>
  <c r="I98" i="115"/>
  <c r="I102" i="115" s="1"/>
  <c r="I188" i="115" s="1"/>
  <c r="D99" i="115"/>
  <c r="J99" i="115" s="1"/>
  <c r="D101" i="115"/>
  <c r="J101" i="115" s="1"/>
  <c r="D139" i="115"/>
  <c r="J177" i="115"/>
  <c r="J180" i="115" s="1"/>
  <c r="J207" i="115"/>
  <c r="J213" i="115" s="1"/>
  <c r="J218" i="115"/>
  <c r="J224" i="115" s="1"/>
  <c r="D237" i="115"/>
  <c r="J237" i="115" s="1"/>
  <c r="J243" i="115"/>
  <c r="J246" i="115" s="1"/>
  <c r="D280" i="115"/>
  <c r="J280" i="115" s="1"/>
  <c r="I282" i="115"/>
  <c r="I286" i="115" s="1"/>
  <c r="I373" i="115" s="1"/>
  <c r="I374" i="115" s="1"/>
  <c r="D283" i="115"/>
  <c r="J283" i="115" s="1"/>
  <c r="D285" i="115"/>
  <c r="J285" i="115" s="1"/>
  <c r="D324" i="115"/>
  <c r="J324" i="115" s="1"/>
  <c r="J350" i="115"/>
  <c r="J354" i="115" s="1"/>
  <c r="J357" i="115"/>
  <c r="J369" i="115"/>
  <c r="J432" i="115"/>
  <c r="J434" i="115" s="1"/>
  <c r="J437" i="115"/>
  <c r="J447" i="115"/>
  <c r="J451" i="115" s="1"/>
  <c r="D466" i="115"/>
  <c r="J466" i="115" s="1"/>
  <c r="J479" i="115"/>
  <c r="J483" i="115" s="1"/>
  <c r="J525" i="115"/>
  <c r="G566" i="115"/>
  <c r="J566" i="115" s="1"/>
  <c r="B573" i="115"/>
  <c r="E573" i="115"/>
  <c r="H573" i="115"/>
  <c r="J719" i="115"/>
  <c r="B768" i="115"/>
  <c r="E768" i="115"/>
  <c r="H767" i="115"/>
  <c r="H768" i="115" s="1"/>
  <c r="D523" i="115"/>
  <c r="J523" i="115" s="1"/>
  <c r="G533" i="115"/>
  <c r="G548" i="115"/>
  <c r="J550" i="115"/>
  <c r="J554" i="115" s="1"/>
  <c r="J562" i="115"/>
  <c r="J592" i="115"/>
  <c r="J598" i="115" s="1"/>
  <c r="J603" i="115"/>
  <c r="J609" i="115" s="1"/>
  <c r="D622" i="115"/>
  <c r="J622" i="115" s="1"/>
  <c r="J628" i="115"/>
  <c r="J633" i="115"/>
  <c r="J637" i="115" s="1"/>
  <c r="J663" i="115"/>
  <c r="J667" i="115" s="1"/>
  <c r="D672" i="115"/>
  <c r="J672" i="115" s="1"/>
  <c r="D717" i="115"/>
  <c r="J717" i="115" s="1"/>
  <c r="J744" i="115"/>
  <c r="J748" i="115" s="1"/>
  <c r="J751" i="115"/>
  <c r="J753" i="115" s="1"/>
  <c r="D753" i="115"/>
  <c r="J756" i="115"/>
  <c r="J758" i="115"/>
  <c r="J763" i="115"/>
  <c r="J765" i="115" s="1"/>
  <c r="D765" i="115"/>
  <c r="D767" i="115" s="1"/>
  <c r="J834" i="115"/>
  <c r="J905" i="115"/>
  <c r="B958" i="115"/>
  <c r="E958" i="115"/>
  <c r="B964" i="115"/>
  <c r="E964" i="115"/>
  <c r="J556" i="115"/>
  <c r="J559" i="115" s="1"/>
  <c r="J563" i="115"/>
  <c r="J568" i="115"/>
  <c r="J571" i="115" s="1"/>
  <c r="J572" i="115"/>
  <c r="J624" i="115"/>
  <c r="J626" i="115" s="1"/>
  <c r="J629" i="115"/>
  <c r="J639" i="115"/>
  <c r="J643" i="115" s="1"/>
  <c r="D661" i="115"/>
  <c r="J661" i="115" s="1"/>
  <c r="J674" i="115"/>
  <c r="J678" i="115" s="1"/>
  <c r="J721" i="115"/>
  <c r="J727" i="115" s="1"/>
  <c r="J736" i="115"/>
  <c r="J742" i="115" s="1"/>
  <c r="J757" i="115"/>
  <c r="G829" i="115"/>
  <c r="G951" i="115"/>
  <c r="J951" i="115" s="1"/>
  <c r="C958" i="115"/>
  <c r="C964" i="115"/>
  <c r="F964" i="115"/>
  <c r="M27" i="113"/>
  <c r="J790" i="115"/>
  <c r="J796" i="115" s="1"/>
  <c r="J801" i="115"/>
  <c r="J807" i="115" s="1"/>
  <c r="D819" i="115"/>
  <c r="J819" i="115" s="1"/>
  <c r="G823" i="115"/>
  <c r="J825" i="115"/>
  <c r="G834" i="115"/>
  <c r="J836" i="115"/>
  <c r="J840" i="115" s="1"/>
  <c r="D845" i="115"/>
  <c r="J845" i="115" s="1"/>
  <c r="G851" i="115"/>
  <c r="D867" i="115"/>
  <c r="J867" i="115" s="1"/>
  <c r="H867" i="115"/>
  <c r="H871" i="115" s="1"/>
  <c r="D869" i="115"/>
  <c r="J869" i="115" s="1"/>
  <c r="J912" i="115"/>
  <c r="J919" i="115" s="1"/>
  <c r="G928" i="115"/>
  <c r="G958" i="115" s="1"/>
  <c r="G964" i="115" s="1"/>
  <c r="J930" i="115"/>
  <c r="J934" i="115" s="1"/>
  <c r="J942" i="115"/>
  <c r="J27" i="113"/>
  <c r="M48" i="113"/>
  <c r="G105" i="113"/>
  <c r="K105" i="113"/>
  <c r="B105" i="113"/>
  <c r="E105" i="113"/>
  <c r="H105" i="113"/>
  <c r="J826" i="115"/>
  <c r="D856" i="115"/>
  <c r="J856" i="115" s="1"/>
  <c r="I867" i="115"/>
  <c r="I871" i="115" s="1"/>
  <c r="I958" i="115" s="1"/>
  <c r="I964" i="115" s="1"/>
  <c r="D868" i="115"/>
  <c r="J868" i="115" s="1"/>
  <c r="D870" i="115"/>
  <c r="J870" i="115" s="1"/>
  <c r="D903" i="115"/>
  <c r="D958" i="115" s="1"/>
  <c r="D964" i="115" s="1"/>
  <c r="J936" i="115"/>
  <c r="J939" i="115" s="1"/>
  <c r="J943" i="115"/>
  <c r="J953" i="115"/>
  <c r="J956" i="115" s="1"/>
  <c r="J957" i="115"/>
  <c r="J960" i="115"/>
  <c r="J963" i="115" s="1"/>
  <c r="M46" i="113"/>
  <c r="D105" i="113"/>
  <c r="J105" i="113"/>
  <c r="L105" i="113"/>
  <c r="C105" i="113"/>
  <c r="F105" i="113"/>
  <c r="I105" i="113"/>
  <c r="M87" i="113"/>
  <c r="M90" i="113" s="1"/>
  <c r="M94" i="113"/>
  <c r="M98" i="113" s="1"/>
  <c r="M101" i="113"/>
  <c r="M104" i="113" s="1"/>
  <c r="J131" i="113"/>
  <c r="G208" i="113"/>
  <c r="K208" i="113"/>
  <c r="E208" i="113"/>
  <c r="L140" i="113"/>
  <c r="M140" i="113" s="1"/>
  <c r="D208" i="113"/>
  <c r="J208" i="113"/>
  <c r="L208" i="113"/>
  <c r="C208" i="113"/>
  <c r="I208" i="113"/>
  <c r="M250" i="113"/>
  <c r="D258" i="113"/>
  <c r="D259" i="113" s="1"/>
  <c r="J258" i="113"/>
  <c r="L258" i="113"/>
  <c r="L259" i="113" s="1"/>
  <c r="M150" i="113"/>
  <c r="M154" i="113" s="1"/>
  <c r="M190" i="113"/>
  <c r="M193" i="113" s="1"/>
  <c r="M197" i="113"/>
  <c r="M201" i="113" s="1"/>
  <c r="M204" i="113"/>
  <c r="M207" i="113" s="1"/>
  <c r="G258" i="113"/>
  <c r="G259" i="113" s="1"/>
  <c r="K258" i="113"/>
  <c r="I30" i="10"/>
  <c r="J30" i="10"/>
  <c r="I20" i="10"/>
  <c r="H20" i="10"/>
  <c r="J20" i="10"/>
  <c r="I92" i="10"/>
  <c r="H92" i="10"/>
  <c r="H104" i="10" s="1"/>
  <c r="J92" i="10"/>
  <c r="H51" i="10"/>
  <c r="J96" i="10"/>
  <c r="J97" i="10" s="1"/>
  <c r="J103" i="10" s="1"/>
  <c r="J9" i="96"/>
  <c r="J27" i="96" s="1"/>
  <c r="H35" i="96"/>
  <c r="B35" i="96"/>
  <c r="E35" i="96"/>
  <c r="G35" i="96"/>
  <c r="G71" i="96"/>
  <c r="I71" i="96"/>
  <c r="G56" i="37"/>
  <c r="I56" i="37"/>
  <c r="I117" i="37"/>
  <c r="J35" i="96"/>
  <c r="I35" i="96"/>
  <c r="C35" i="96"/>
  <c r="D71" i="96"/>
  <c r="H56" i="37"/>
  <c r="J55" i="37"/>
  <c r="D56" i="37"/>
  <c r="G117" i="37"/>
  <c r="D34" i="96"/>
  <c r="D35" i="96" s="1"/>
  <c r="J45" i="96"/>
  <c r="J63" i="96" s="1"/>
  <c r="J71" i="96" s="1"/>
  <c r="H70" i="96"/>
  <c r="H71" i="96" s="1"/>
  <c r="J59" i="102"/>
  <c r="J62" i="102" s="1"/>
  <c r="J75" i="102" s="1"/>
  <c r="J9" i="37"/>
  <c r="J23" i="37" s="1"/>
  <c r="J90" i="37"/>
  <c r="J105" i="37" s="1"/>
  <c r="D116" i="37"/>
  <c r="D117" i="37" s="1"/>
  <c r="H116" i="37"/>
  <c r="C117" i="37"/>
  <c r="D145" i="37"/>
  <c r="J59" i="100"/>
  <c r="J65" i="100" s="1"/>
  <c r="J78" i="100" s="1"/>
  <c r="E27" i="46"/>
  <c r="J53" i="46"/>
  <c r="J57" i="46"/>
  <c r="C90" i="46"/>
  <c r="F90" i="46"/>
  <c r="J109" i="46"/>
  <c r="J116" i="46"/>
  <c r="D120" i="46"/>
  <c r="C121" i="46"/>
  <c r="F46" i="48"/>
  <c r="F47" i="48" s="1"/>
  <c r="F48" i="48" s="1"/>
  <c r="F49" i="48" s="1"/>
  <c r="F50" i="48" s="1"/>
  <c r="F51" i="48" s="1"/>
  <c r="F52" i="48" s="1"/>
  <c r="F53" i="48" s="1"/>
  <c r="F54" i="48" s="1"/>
  <c r="F55" i="48" s="1"/>
  <c r="F56" i="48" s="1"/>
  <c r="J88" i="48"/>
  <c r="J20" i="46"/>
  <c r="J21" i="46"/>
  <c r="J22" i="46"/>
  <c r="C27" i="46"/>
  <c r="C61" i="46" s="1"/>
  <c r="E90" i="46"/>
  <c r="J112" i="46"/>
  <c r="E119" i="46"/>
  <c r="G119" i="46"/>
  <c r="B121" i="46"/>
  <c r="E46" i="48"/>
  <c r="E47" i="48" s="1"/>
  <c r="E48" i="48" s="1"/>
  <c r="E49" i="48" s="1"/>
  <c r="E50" i="48" s="1"/>
  <c r="E51" i="48" s="1"/>
  <c r="E52" i="48" s="1"/>
  <c r="E53" i="48" s="1"/>
  <c r="E54" i="48" s="1"/>
  <c r="E55" i="48" s="1"/>
  <c r="E56" i="48" s="1"/>
  <c r="G46" i="48"/>
  <c r="G47" i="48" s="1"/>
  <c r="G48" i="48" s="1"/>
  <c r="G49" i="48" s="1"/>
  <c r="G50" i="48" s="1"/>
  <c r="G51" i="48" s="1"/>
  <c r="G52" i="48" s="1"/>
  <c r="G53" i="48" s="1"/>
  <c r="G54" i="48" s="1"/>
  <c r="G55" i="48" s="1"/>
  <c r="G56" i="48" s="1"/>
  <c r="H90" i="48"/>
  <c r="I90" i="48"/>
  <c r="J87" i="48"/>
  <c r="J89" i="48" s="1"/>
  <c r="J72" i="48"/>
  <c r="J86" i="48" s="1"/>
  <c r="J23" i="46"/>
  <c r="H27" i="46"/>
  <c r="E61" i="46"/>
  <c r="G27" i="46"/>
  <c r="G61" i="46" s="1"/>
  <c r="G26" i="46"/>
  <c r="I26" i="46"/>
  <c r="I27" i="46" s="1"/>
  <c r="I61" i="46" s="1"/>
  <c r="B27" i="46"/>
  <c r="H121" i="46"/>
  <c r="D23" i="46"/>
  <c r="D26" i="46"/>
  <c r="G54" i="46"/>
  <c r="J47" i="46"/>
  <c r="G90" i="46"/>
  <c r="I90" i="46"/>
  <c r="C122" i="46"/>
  <c r="D121" i="46"/>
  <c r="J121" i="46"/>
  <c r="I121" i="46"/>
  <c r="D86" i="46"/>
  <c r="I89" i="46"/>
  <c r="J89" i="46" s="1"/>
  <c r="B90" i="46"/>
  <c r="J103" i="46"/>
  <c r="F119" i="46"/>
  <c r="F120" i="46" s="1"/>
  <c r="F121" i="46" s="1"/>
  <c r="F122" i="46" s="1"/>
  <c r="E120" i="46"/>
  <c r="E121" i="46" s="1"/>
  <c r="E122" i="46" s="1"/>
  <c r="G120" i="46"/>
  <c r="G121" i="46" s="1"/>
  <c r="J133" i="46"/>
  <c r="J147" i="46" s="1"/>
  <c r="J160" i="46" s="1"/>
  <c r="F155" i="46"/>
  <c r="D89" i="46"/>
  <c r="E151" i="46"/>
  <c r="I32" i="17"/>
  <c r="I33" i="17" s="1"/>
  <c r="B33" i="17"/>
  <c r="H59" i="17"/>
  <c r="H70" i="17" s="1"/>
  <c r="J9" i="17"/>
  <c r="J22" i="17" s="1"/>
  <c r="J33" i="17" s="1"/>
  <c r="J61" i="17"/>
  <c r="J69" i="17" s="1"/>
  <c r="J70" i="17" s="1"/>
  <c r="J44" i="13"/>
  <c r="J45" i="13"/>
  <c r="J46" i="13"/>
  <c r="J47" i="13"/>
  <c r="J48" i="13"/>
  <c r="B69" i="13"/>
  <c r="D69" i="13"/>
  <c r="I68" i="13"/>
  <c r="J9" i="13"/>
  <c r="J10" i="13"/>
  <c r="J11" i="13"/>
  <c r="J12" i="13"/>
  <c r="J13" i="13"/>
  <c r="J14" i="13"/>
  <c r="J15" i="13"/>
  <c r="J16" i="13"/>
  <c r="J17" i="13"/>
  <c r="J18" i="13"/>
  <c r="J19" i="13"/>
  <c r="J20" i="13"/>
  <c r="J21" i="13"/>
  <c r="I22" i="13"/>
  <c r="I34" i="13" s="1"/>
  <c r="J24" i="13"/>
  <c r="J25" i="13"/>
  <c r="J26" i="13"/>
  <c r="J27" i="13"/>
  <c r="J28" i="13"/>
  <c r="J29" i="13"/>
  <c r="J30" i="13"/>
  <c r="J31" i="13"/>
  <c r="J32" i="13"/>
  <c r="J33" i="13"/>
  <c r="I69" i="13"/>
  <c r="C69" i="13"/>
  <c r="H68" i="13"/>
  <c r="H69" i="13" s="1"/>
  <c r="J59" i="13"/>
  <c r="J60" i="13"/>
  <c r="J61" i="13"/>
  <c r="J62" i="13"/>
  <c r="J63" i="13"/>
  <c r="J64" i="13"/>
  <c r="J67" i="13"/>
  <c r="J79" i="13"/>
  <c r="J80" i="13"/>
  <c r="J81" i="13"/>
  <c r="J82" i="13"/>
  <c r="J83" i="13"/>
  <c r="J84" i="13"/>
  <c r="J85" i="13"/>
  <c r="J86" i="13"/>
  <c r="J87" i="13"/>
  <c r="J88" i="13"/>
  <c r="J89" i="13"/>
  <c r="J90" i="13"/>
  <c r="J91" i="13"/>
  <c r="J92" i="13"/>
  <c r="J93" i="13"/>
  <c r="J94" i="13"/>
  <c r="J95" i="13"/>
  <c r="J96" i="13"/>
  <c r="J97" i="13"/>
  <c r="J100" i="13"/>
  <c r="J101" i="13"/>
  <c r="J102" i="13"/>
  <c r="J103" i="13"/>
  <c r="J104" i="13"/>
  <c r="J49" i="13"/>
  <c r="J50" i="13"/>
  <c r="J51" i="13"/>
  <c r="J52" i="13"/>
  <c r="J53" i="13"/>
  <c r="J54" i="13"/>
  <c r="J55" i="13"/>
  <c r="H22" i="13"/>
  <c r="H34" i="13" s="1"/>
  <c r="F34" i="13"/>
  <c r="J58" i="13"/>
  <c r="J68" i="13" s="1"/>
  <c r="J78" i="13"/>
  <c r="H105" i="13"/>
  <c r="H106" i="13" s="1"/>
  <c r="J43" i="13"/>
  <c r="J54" i="31"/>
  <c r="J55" i="31"/>
  <c r="J56" i="31"/>
  <c r="J57" i="31"/>
  <c r="J97" i="31"/>
  <c r="J99" i="31"/>
  <c r="J111" i="31"/>
  <c r="J113" i="31"/>
  <c r="J115" i="31"/>
  <c r="J116" i="31"/>
  <c r="J117" i="31"/>
  <c r="J118" i="31"/>
  <c r="J10" i="31"/>
  <c r="J11" i="31"/>
  <c r="J12" i="31"/>
  <c r="J13" i="31"/>
  <c r="J14" i="31"/>
  <c r="J15" i="31"/>
  <c r="J16" i="31"/>
  <c r="J17" i="31"/>
  <c r="J18" i="31"/>
  <c r="J19" i="31"/>
  <c r="J20" i="31"/>
  <c r="J21" i="31"/>
  <c r="J22" i="31"/>
  <c r="J23" i="31"/>
  <c r="J24" i="31"/>
  <c r="J25" i="31"/>
  <c r="J26" i="31"/>
  <c r="J27" i="31"/>
  <c r="J28" i="31"/>
  <c r="J48" i="31"/>
  <c r="J49" i="31"/>
  <c r="J50" i="31"/>
  <c r="J51" i="31"/>
  <c r="J52" i="31"/>
  <c r="H100" i="31"/>
  <c r="H124" i="31" s="1"/>
  <c r="H59" i="31"/>
  <c r="J46" i="31"/>
  <c r="J47" i="31"/>
  <c r="J53" i="31"/>
  <c r="J96" i="31"/>
  <c r="J98" i="31"/>
  <c r="J112" i="31"/>
  <c r="J114" i="31"/>
  <c r="B124" i="31"/>
  <c r="E124" i="31"/>
  <c r="J76" i="31"/>
  <c r="G124" i="31"/>
  <c r="J119" i="31"/>
  <c r="J120" i="31"/>
  <c r="J121" i="31"/>
  <c r="J122" i="31"/>
  <c r="C124" i="31"/>
  <c r="F124" i="31"/>
  <c r="I194" i="31"/>
  <c r="D124" i="31"/>
  <c r="I59" i="31"/>
  <c r="J100" i="31"/>
  <c r="I124" i="31"/>
  <c r="G33" i="31"/>
  <c r="G59" i="31" s="1"/>
  <c r="J59" i="31" s="1"/>
  <c r="J45" i="31"/>
  <c r="J110" i="31"/>
  <c r="J123" i="31" s="1"/>
  <c r="J124" i="31" s="1"/>
  <c r="C36" i="30"/>
  <c r="B36" i="30"/>
  <c r="D36" i="30"/>
  <c r="B47" i="30"/>
  <c r="D47" i="30"/>
  <c r="C47" i="30"/>
  <c r="I17" i="30"/>
  <c r="E18" i="30"/>
  <c r="G18" i="30"/>
  <c r="E19" i="30"/>
  <c r="G19" i="30"/>
  <c r="F44" i="30"/>
  <c r="H17" i="30"/>
  <c r="J17" i="30"/>
  <c r="F18" i="30"/>
  <c r="E44" i="30"/>
  <c r="E45" i="30" s="1"/>
  <c r="H45" i="30" s="1"/>
  <c r="G44" i="30"/>
  <c r="L96" i="27" l="1"/>
  <c r="I368" i="114"/>
  <c r="J291" i="114"/>
  <c r="J51" i="114"/>
  <c r="H368" i="114"/>
  <c r="J179" i="114"/>
  <c r="M50" i="113"/>
  <c r="M48" i="62"/>
  <c r="I104" i="10"/>
  <c r="H31" i="10"/>
  <c r="M114" i="28"/>
  <c r="M121" i="28" s="1"/>
  <c r="M96" i="27"/>
  <c r="L264" i="27"/>
  <c r="K96" i="27"/>
  <c r="G368" i="114"/>
  <c r="J367" i="114"/>
  <c r="E90" i="114"/>
  <c r="I53" i="114"/>
  <c r="H52" i="114"/>
  <c r="J52" i="114" s="1"/>
  <c r="D180" i="114"/>
  <c r="F54" i="114"/>
  <c r="F55" i="114" s="1"/>
  <c r="I55" i="114" s="1"/>
  <c r="E53" i="114"/>
  <c r="G54" i="114"/>
  <c r="G55" i="114" s="1"/>
  <c r="M258" i="113"/>
  <c r="M259" i="113" s="1"/>
  <c r="K259" i="113"/>
  <c r="M208" i="113"/>
  <c r="J871" i="115"/>
  <c r="J828" i="115"/>
  <c r="J903" i="115"/>
  <c r="J759" i="115"/>
  <c r="J767" i="115" s="1"/>
  <c r="J768" i="115" s="1"/>
  <c r="J631" i="115"/>
  <c r="J565" i="115"/>
  <c r="G573" i="115"/>
  <c r="G768" i="115" s="1"/>
  <c r="J371" i="115"/>
  <c r="J359" i="115"/>
  <c r="J286" i="115"/>
  <c r="D286" i="115"/>
  <c r="D373" i="115" s="1"/>
  <c r="J139" i="115"/>
  <c r="J188" i="115" s="1"/>
  <c r="M105" i="113"/>
  <c r="J945" i="115"/>
  <c r="J958" i="115" s="1"/>
  <c r="J964" i="115" s="1"/>
  <c r="J573" i="115"/>
  <c r="H958" i="115"/>
  <c r="H964" i="115" s="1"/>
  <c r="D573" i="115"/>
  <c r="D768" i="115" s="1"/>
  <c r="J439" i="115"/>
  <c r="J373" i="115"/>
  <c r="J102" i="115"/>
  <c r="D102" i="115"/>
  <c r="D188" i="115" s="1"/>
  <c r="G373" i="115"/>
  <c r="G188" i="115"/>
  <c r="J104" i="10"/>
  <c r="J31" i="10"/>
  <c r="I31" i="10"/>
  <c r="H117" i="37"/>
  <c r="J116" i="37"/>
  <c r="J117" i="37" s="1"/>
  <c r="J56" i="37"/>
  <c r="J90" i="48"/>
  <c r="E152" i="46"/>
  <c r="G122" i="46"/>
  <c r="B61" i="46"/>
  <c r="D27" i="46"/>
  <c r="D61" i="46" s="1"/>
  <c r="H61" i="46"/>
  <c r="J27" i="46"/>
  <c r="J61" i="46" s="1"/>
  <c r="E153" i="46"/>
  <c r="G151" i="46"/>
  <c r="B122" i="46"/>
  <c r="H90" i="46"/>
  <c r="D90" i="46"/>
  <c r="D122" i="46" s="1"/>
  <c r="I122" i="46"/>
  <c r="F156" i="46"/>
  <c r="J26" i="46"/>
  <c r="J98" i="13"/>
  <c r="J106" i="13" s="1"/>
  <c r="J105" i="13"/>
  <c r="J22" i="13"/>
  <c r="J34" i="13" s="1"/>
  <c r="J56" i="13"/>
  <c r="J69" i="13" s="1"/>
  <c r="J33" i="31"/>
  <c r="J58" i="31"/>
  <c r="I18" i="30"/>
  <c r="J44" i="30"/>
  <c r="F19" i="30"/>
  <c r="I44" i="30"/>
  <c r="H19" i="30"/>
  <c r="H18" i="30"/>
  <c r="E20" i="30"/>
  <c r="H20" i="30" s="1"/>
  <c r="F45" i="30"/>
  <c r="I45" i="30" s="1"/>
  <c r="E46" i="30"/>
  <c r="H44" i="30"/>
  <c r="H46" i="30" s="1"/>
  <c r="J19" i="30"/>
  <c r="J18" i="30"/>
  <c r="G20" i="30"/>
  <c r="J20" i="30" s="1"/>
  <c r="G45" i="30"/>
  <c r="J45" i="30" s="1"/>
  <c r="J368" i="114" l="1"/>
  <c r="H53" i="114"/>
  <c r="J53" i="114" s="1"/>
  <c r="E54" i="114"/>
  <c r="E55" i="114" s="1"/>
  <c r="H55" i="114" s="1"/>
  <c r="J55" i="114" s="1"/>
  <c r="F56" i="114"/>
  <c r="I56" i="114" s="1"/>
  <c r="H90" i="114"/>
  <c r="I54" i="114"/>
  <c r="G56" i="114"/>
  <c r="G57" i="114" s="1"/>
  <c r="D374" i="115"/>
  <c r="J374" i="115"/>
  <c r="G374" i="115"/>
  <c r="H122" i="46"/>
  <c r="J90" i="46"/>
  <c r="J122" i="46" s="1"/>
  <c r="F157" i="46"/>
  <c r="G153" i="46"/>
  <c r="E154" i="46"/>
  <c r="G152" i="46"/>
  <c r="G21" i="30"/>
  <c r="J21" i="30" s="1"/>
  <c r="J36" i="30" s="1"/>
  <c r="F46" i="30"/>
  <c r="J46" i="30"/>
  <c r="E21" i="30"/>
  <c r="I46" i="30"/>
  <c r="I19" i="30"/>
  <c r="G46" i="30"/>
  <c r="F20" i="30"/>
  <c r="G36" i="30"/>
  <c r="F57" i="114" l="1"/>
  <c r="I57" i="114" s="1"/>
  <c r="G58" i="114"/>
  <c r="G103" i="114" s="1"/>
  <c r="G180" i="114" s="1"/>
  <c r="E56" i="114"/>
  <c r="H56" i="114" s="1"/>
  <c r="J56" i="114" s="1"/>
  <c r="J90" i="114"/>
  <c r="H54" i="114"/>
  <c r="J54" i="114" s="1"/>
  <c r="G154" i="46"/>
  <c r="E155" i="46"/>
  <c r="F159" i="46"/>
  <c r="F158" i="46"/>
  <c r="F160" i="46" s="1"/>
  <c r="I20" i="30"/>
  <c r="G47" i="30"/>
  <c r="F21" i="30"/>
  <c r="I21" i="30" s="1"/>
  <c r="I36" i="30" s="1"/>
  <c r="I47" i="30" s="1"/>
  <c r="H21" i="30"/>
  <c r="H36" i="30" s="1"/>
  <c r="H47" i="30" s="1"/>
  <c r="E36" i="30"/>
  <c r="E47" i="30" s="1"/>
  <c r="J47" i="30"/>
  <c r="F58" i="114" l="1"/>
  <c r="I58" i="114" s="1"/>
  <c r="I103" i="114" s="1"/>
  <c r="I180" i="114" s="1"/>
  <c r="F103" i="114"/>
  <c r="F180" i="114" s="1"/>
  <c r="E57" i="114"/>
  <c r="G155" i="46"/>
  <c r="E156" i="46"/>
  <c r="E157" i="46" s="1"/>
  <c r="F36" i="30"/>
  <c r="F47" i="30" s="1"/>
  <c r="H57" i="114" l="1"/>
  <c r="E58" i="114"/>
  <c r="H58" i="114" s="1"/>
  <c r="J58" i="114" s="1"/>
  <c r="E158" i="46"/>
  <c r="E159" i="46" s="1"/>
  <c r="G159" i="46" s="1"/>
  <c r="G156" i="46"/>
  <c r="G157" i="46"/>
  <c r="E103" i="114" l="1"/>
  <c r="E180" i="114" s="1"/>
  <c r="J57" i="114"/>
  <c r="J103" i="114" s="1"/>
  <c r="J180" i="114" s="1"/>
  <c r="H103" i="114"/>
  <c r="H180" i="114" s="1"/>
  <c r="G158" i="46"/>
  <c r="G160" i="46" s="1"/>
  <c r="E160" i="46"/>
  <c r="J245" i="113"/>
  <c r="J244" i="113"/>
  <c r="J250" i="113"/>
  <c r="J259" i="113"/>
</calcChain>
</file>

<file path=xl/comments1.xml><?xml version="1.0" encoding="utf-8"?>
<comments xmlns="http://schemas.openxmlformats.org/spreadsheetml/2006/main">
  <authors>
    <author>Aliya Dahir</author>
  </authors>
  <commentList>
    <comment ref="A148" authorId="0">
      <text>
        <r>
          <rPr>
            <b/>
            <sz val="9"/>
            <color indexed="81"/>
            <rFont val="Tahoma"/>
            <family val="2"/>
          </rPr>
          <t>Aliya Dahir:</t>
        </r>
        <r>
          <rPr>
            <sz val="9"/>
            <color indexed="81"/>
            <rFont val="Tahoma"/>
            <family val="2"/>
          </rPr>
          <t xml:space="preserve">
</t>
        </r>
      </text>
    </comment>
  </commentList>
</comments>
</file>

<file path=xl/comments2.xml><?xml version="1.0" encoding="utf-8"?>
<comments xmlns="http://schemas.openxmlformats.org/spreadsheetml/2006/main">
  <authors>
    <author>Aliya Dahir</author>
  </authors>
  <commentList>
    <comment ref="A54" authorId="0">
      <text>
        <r>
          <rPr>
            <b/>
            <sz val="9"/>
            <color indexed="81"/>
            <rFont val="Tahoma"/>
            <family val="2"/>
          </rPr>
          <t>Aliya Dahir:</t>
        </r>
        <r>
          <rPr>
            <sz val="9"/>
            <color indexed="81"/>
            <rFont val="Tahoma"/>
            <family val="2"/>
          </rPr>
          <t xml:space="preserve">
</t>
        </r>
      </text>
    </comment>
  </commentList>
</comments>
</file>

<file path=xl/sharedStrings.xml><?xml version="1.0" encoding="utf-8"?>
<sst xmlns="http://schemas.openxmlformats.org/spreadsheetml/2006/main" count="23630" uniqueCount="2325">
  <si>
    <t>Table (182)</t>
  </si>
  <si>
    <t>(المعهد (الكلية</t>
  </si>
  <si>
    <t>عراقيون</t>
  </si>
  <si>
    <t>عرب</t>
  </si>
  <si>
    <t>المجموع</t>
  </si>
  <si>
    <t xml:space="preserve"> Institute (College)</t>
  </si>
  <si>
    <t>Iraqi's</t>
  </si>
  <si>
    <t>Arab</t>
  </si>
  <si>
    <t>Total</t>
  </si>
  <si>
    <t xml:space="preserve">ذكور </t>
  </si>
  <si>
    <t>اناث</t>
  </si>
  <si>
    <t>مجموع</t>
  </si>
  <si>
    <t>Male</t>
  </si>
  <si>
    <t>Female</t>
  </si>
  <si>
    <t>دراسات صباحية</t>
  </si>
  <si>
    <t xml:space="preserve"> Morning studies</t>
  </si>
  <si>
    <t>التقني الموصل</t>
  </si>
  <si>
    <t xml:space="preserve"> Mousl Technical </t>
  </si>
  <si>
    <t>التقني كركوك</t>
  </si>
  <si>
    <t xml:space="preserve"> Kirkuk Technical institute</t>
  </si>
  <si>
    <t>التقني الحويجة</t>
  </si>
  <si>
    <t xml:space="preserve"> Haweja Technical </t>
  </si>
  <si>
    <t xml:space="preserve">التقني الدور </t>
  </si>
  <si>
    <t>Aldor technical institute</t>
  </si>
  <si>
    <t>التقني نينوى</t>
  </si>
  <si>
    <t>Nineveh technical institute</t>
  </si>
  <si>
    <t>مجموع المعاهد التقنية</t>
  </si>
  <si>
    <t>Total technical institutes</t>
  </si>
  <si>
    <t>الكلية التقنية الهندسية الموصل</t>
  </si>
  <si>
    <t>Mousil technical engineering college</t>
  </si>
  <si>
    <t>الكلية التقنية كركوك</t>
  </si>
  <si>
    <t>Kirkuk technical college</t>
  </si>
  <si>
    <t>الكلية التقنية الادارية الموصل</t>
  </si>
  <si>
    <t>Mousil technical adminstrative college</t>
  </si>
  <si>
    <t xml:space="preserve">الكلية التقنية الزراعية الموصل </t>
  </si>
  <si>
    <t>Mousil technical agriculture college</t>
  </si>
  <si>
    <t>مجموع الكليات التقنية</t>
  </si>
  <si>
    <t>Total technical colleges</t>
  </si>
  <si>
    <t>مجموع الدراسات الصباحية</t>
  </si>
  <si>
    <t>Total morning studies</t>
  </si>
  <si>
    <t>دراسات المسائية</t>
  </si>
  <si>
    <t>Evening studies</t>
  </si>
  <si>
    <t xml:space="preserve"> Kirkuk Technical institute </t>
  </si>
  <si>
    <t xml:space="preserve"> Haweja Technical institute </t>
  </si>
  <si>
    <t>Al-Dur technical institute</t>
  </si>
  <si>
    <t>مجموع الدراسات المسائية</t>
  </si>
  <si>
    <t>Total afternoon studies</t>
  </si>
  <si>
    <t xml:space="preserve">مجموع الجامعة </t>
  </si>
  <si>
    <t>Total university</t>
  </si>
  <si>
    <t>Table (184)</t>
  </si>
  <si>
    <t>التقني الدور</t>
  </si>
  <si>
    <t>الدراسات المسائية</t>
  </si>
  <si>
    <t>ذكور</t>
  </si>
  <si>
    <t>Mousil technical institute</t>
  </si>
  <si>
    <t>رئاسة الجامعة</t>
  </si>
  <si>
    <t>Head of university</t>
  </si>
  <si>
    <t>راسبون</t>
  </si>
  <si>
    <t>مؤجلون</t>
  </si>
  <si>
    <t>تاركون</t>
  </si>
  <si>
    <t>Failures</t>
  </si>
  <si>
    <t>Postponed</t>
  </si>
  <si>
    <t>Leaving</t>
  </si>
  <si>
    <t>دراسات مسائية</t>
  </si>
  <si>
    <t xml:space="preserve"> Evening study</t>
  </si>
  <si>
    <t>التقني  كركوك</t>
  </si>
  <si>
    <t>التقني  الحويجة</t>
  </si>
  <si>
    <t>التقني  الدور</t>
  </si>
  <si>
    <t>التقني  نينوى</t>
  </si>
  <si>
    <t>المعهد (الكلية)</t>
  </si>
  <si>
    <t>Morning study</t>
  </si>
  <si>
    <t>الطبي التقني بغداد</t>
  </si>
  <si>
    <t>Medical technical baghdad</t>
  </si>
  <si>
    <t>التكنولوجيا بغداد</t>
  </si>
  <si>
    <t>Technology baghdad</t>
  </si>
  <si>
    <t xml:space="preserve">الادارة الرصافة </t>
  </si>
  <si>
    <t>Administration rusafa</t>
  </si>
  <si>
    <t xml:space="preserve">الفنون التطبيقية </t>
  </si>
  <si>
    <t>Applied arts</t>
  </si>
  <si>
    <t xml:space="preserve">الطبي التقني المنصور </t>
  </si>
  <si>
    <t>Medical technical mansor</t>
  </si>
  <si>
    <t>الادارة التقني</t>
  </si>
  <si>
    <t>Technical administration</t>
  </si>
  <si>
    <t>اعداد المدربيين التقنيين</t>
  </si>
  <si>
    <t xml:space="preserve">Technicians </t>
  </si>
  <si>
    <t>التقني الانبار</t>
  </si>
  <si>
    <t xml:space="preserve">Al-anbar Technical </t>
  </si>
  <si>
    <t xml:space="preserve">التقني الكوت </t>
  </si>
  <si>
    <t xml:space="preserve"> Kut Technical </t>
  </si>
  <si>
    <t xml:space="preserve">التقني الصويرة </t>
  </si>
  <si>
    <t xml:space="preserve">Swaera Technical </t>
  </si>
  <si>
    <t xml:space="preserve">التقني بعقوبة </t>
  </si>
  <si>
    <t xml:space="preserve"> Baquba Technical </t>
  </si>
  <si>
    <t xml:space="preserve">مجموع المعاهد التقنية </t>
  </si>
  <si>
    <t xml:space="preserve">Total technical institutes </t>
  </si>
  <si>
    <t>الكلية التقنية الهندسة بغداد</t>
  </si>
  <si>
    <t>Technical college baghdad</t>
  </si>
  <si>
    <t>كلية التقنيات الصحية والطبية بغداد</t>
  </si>
  <si>
    <t xml:space="preserve">كلية التقنيات الهندسية الكهربائية والالكترونية </t>
  </si>
  <si>
    <t xml:space="preserve">Technical electrical college </t>
  </si>
  <si>
    <t>الكلية التقنية الادارية بغداد</t>
  </si>
  <si>
    <t>Technical administrative college baghdad</t>
  </si>
  <si>
    <t xml:space="preserve">كلية الفنون التطبيقية بغداد </t>
  </si>
  <si>
    <t>Applied arts college baghdad</t>
  </si>
  <si>
    <t xml:space="preserve">مجموع الكليات التقنية </t>
  </si>
  <si>
    <t xml:space="preserve">Total Technical colleges </t>
  </si>
  <si>
    <t>الاداري التقني</t>
  </si>
  <si>
    <t>التقني الصويرة</t>
  </si>
  <si>
    <t xml:space="preserve">Baquba Technical </t>
  </si>
  <si>
    <t>مجموع الجامعة</t>
  </si>
  <si>
    <t>الكلية التقنية الهندسية بغداد</t>
  </si>
  <si>
    <t>Baghdad technical engineering college</t>
  </si>
  <si>
    <t>كلية التقنيات الصحية والطبية بغاد</t>
  </si>
  <si>
    <t xml:space="preserve"> Al-anbar Technical </t>
  </si>
  <si>
    <t xml:space="preserve"> Swaera Technical </t>
  </si>
  <si>
    <t>technical administration</t>
  </si>
  <si>
    <t xml:space="preserve">رئاسة الجامعة </t>
  </si>
  <si>
    <t>University headquarter</t>
  </si>
  <si>
    <t xml:space="preserve"> Total university</t>
  </si>
  <si>
    <t>الكلية</t>
  </si>
  <si>
    <t xml:space="preserve">مجموع الدراسات الصباحية للمعاهد </t>
  </si>
  <si>
    <t xml:space="preserve">  Total university</t>
  </si>
  <si>
    <t>الفنون التطبيقية</t>
  </si>
  <si>
    <t>التقني الكوت</t>
  </si>
  <si>
    <t>جامعة اوروك الاهلية</t>
  </si>
  <si>
    <t>طب الاسنان</t>
  </si>
  <si>
    <t xml:space="preserve">الصيدلة </t>
  </si>
  <si>
    <t xml:space="preserve">الهندسة </t>
  </si>
  <si>
    <t xml:space="preserve">القانون </t>
  </si>
  <si>
    <t xml:space="preserve">مجموع جامعة اوروك الاهلية </t>
  </si>
  <si>
    <t xml:space="preserve">   كلية البصرة للعلوم والتكنولوجيةالاهلية</t>
  </si>
  <si>
    <t xml:space="preserve"> الجامعة الوطنية للعلوم والتكنولوجيا الاهلية</t>
  </si>
  <si>
    <t xml:space="preserve">طب الاسنان </t>
  </si>
  <si>
    <t xml:space="preserve">التمريض </t>
  </si>
  <si>
    <t xml:space="preserve"> مجموع الجامعة الوطنية للعلوم والتكنولوجيا الاهلية </t>
  </si>
  <si>
    <t xml:space="preserve">كلية الامال الجامعة </t>
  </si>
  <si>
    <t xml:space="preserve">جامعة البيان الاهلية </t>
  </si>
  <si>
    <t>تقنيات التحليلات المرضية</t>
  </si>
  <si>
    <t xml:space="preserve">إدارة الاعمال </t>
  </si>
  <si>
    <t>مجموع جامعة البيان الاهلية</t>
  </si>
  <si>
    <t>مجموع دراسات صباحية</t>
  </si>
  <si>
    <t>كلية الامام الجامعة</t>
  </si>
  <si>
    <t xml:space="preserve">كلية الطف الجامعة </t>
  </si>
  <si>
    <t xml:space="preserve">كلية الفقه الجامعة </t>
  </si>
  <si>
    <t xml:space="preserve">كلية بلاد الرافدين الجامعة </t>
  </si>
  <si>
    <t>كلية الهادي الجامعة</t>
  </si>
  <si>
    <t>مجموع دراسات مسائية</t>
  </si>
  <si>
    <t xml:space="preserve">(جدول (197 </t>
  </si>
  <si>
    <t>التقني بابل</t>
  </si>
  <si>
    <t xml:space="preserve"> Babylon Technical </t>
  </si>
  <si>
    <t>التقني النجف</t>
  </si>
  <si>
    <t xml:space="preserve"> Najaf Technical </t>
  </si>
  <si>
    <t>التقني المسيب</t>
  </si>
  <si>
    <t xml:space="preserve"> Msaeeb Technical </t>
  </si>
  <si>
    <t>التقني الكوفة</t>
  </si>
  <si>
    <t xml:space="preserve"> Kufa Technical </t>
  </si>
  <si>
    <t>التقني كربلاء</t>
  </si>
  <si>
    <t xml:space="preserve"> Kerbela Technical </t>
  </si>
  <si>
    <t>التقني الديوانية</t>
  </si>
  <si>
    <t xml:space="preserve"> Dewania Technical </t>
  </si>
  <si>
    <t>التقني السماوة</t>
  </si>
  <si>
    <t xml:space="preserve"> Samawa Technical </t>
  </si>
  <si>
    <t xml:space="preserve">كلية التقنيات الصحية والطبية الكوفة </t>
  </si>
  <si>
    <t>Technical college Kufa</t>
  </si>
  <si>
    <t>الكلية التقنية الهندسية النجف</t>
  </si>
  <si>
    <t>Technical engineering college ALnajaf</t>
  </si>
  <si>
    <t>الكلية التقنية المسيب</t>
  </si>
  <si>
    <t>Technical college missaib</t>
  </si>
  <si>
    <t>الكلية التقنية الادارية الكوفة</t>
  </si>
  <si>
    <t>Technical college kufa</t>
  </si>
  <si>
    <t>كلية التقنية الهندسية النجف</t>
  </si>
  <si>
    <t xml:space="preserve">Babylon Technical </t>
  </si>
  <si>
    <t xml:space="preserve">Najaf Technical </t>
  </si>
  <si>
    <t xml:space="preserve">Msaeeb Technical </t>
  </si>
  <si>
    <t xml:space="preserve">Kufa Technical </t>
  </si>
  <si>
    <t xml:space="preserve">Kerbela Technical </t>
  </si>
  <si>
    <t xml:space="preserve">Dewania Technical </t>
  </si>
  <si>
    <t xml:space="preserve">Samawa Technical </t>
  </si>
  <si>
    <t>Iraqi</t>
  </si>
  <si>
    <t xml:space="preserve"> institute (college)</t>
  </si>
  <si>
    <t>التقني البصرة</t>
  </si>
  <si>
    <t xml:space="preserve"> Basrah Technical </t>
  </si>
  <si>
    <t>التقني العمارة</t>
  </si>
  <si>
    <t xml:space="preserve"> AlEmara Technical </t>
  </si>
  <si>
    <t>التقني الشطرة</t>
  </si>
  <si>
    <t xml:space="preserve"> Shatra Technical </t>
  </si>
  <si>
    <t>التقني الناصرية</t>
  </si>
  <si>
    <t xml:space="preserve"> Nseriya Technical </t>
  </si>
  <si>
    <t xml:space="preserve">التقني القرنة </t>
  </si>
  <si>
    <t xml:space="preserve"> Kurna Technical </t>
  </si>
  <si>
    <t xml:space="preserve">Total Technical institutes </t>
  </si>
  <si>
    <t>كلية التقنيات الصحية والطبية البصرة</t>
  </si>
  <si>
    <t>Medical technical basrah</t>
  </si>
  <si>
    <t>الكلية التقنية الهندسية البصرة</t>
  </si>
  <si>
    <t>الكلية التقنية الادارية البصرة</t>
  </si>
  <si>
    <t>Administration  technical basrah</t>
  </si>
  <si>
    <t>الكلية التقنية ذي قار</t>
  </si>
  <si>
    <t>Th-Qar technical college</t>
  </si>
  <si>
    <t xml:space="preserve"> Technical engineering college  Basrah</t>
  </si>
  <si>
    <t xml:space="preserve">(جدول (205 </t>
  </si>
  <si>
    <t>Table(205)</t>
  </si>
  <si>
    <t>Table(206)</t>
  </si>
  <si>
    <t>كلية التقنيات الصحية والطبيةالبصرة</t>
  </si>
  <si>
    <t>Technical engineering college  Basrah</t>
  </si>
  <si>
    <t>Tota Evening studies</t>
  </si>
  <si>
    <t>Table(207)</t>
  </si>
  <si>
    <t xml:space="preserve">Basrah Technical </t>
  </si>
  <si>
    <t xml:space="preserve">AlEmara Technical </t>
  </si>
  <si>
    <t xml:space="preserve">Shatra Technical </t>
  </si>
  <si>
    <t xml:space="preserve">Nseriya Technical </t>
  </si>
  <si>
    <t xml:space="preserve">Kurna Technical </t>
  </si>
  <si>
    <t xml:space="preserve">الراسبين </t>
  </si>
  <si>
    <t>المؤجلين</t>
  </si>
  <si>
    <t>الكلية التقنية الهندسيةالبصرة</t>
  </si>
  <si>
    <t>عدد الطلبة المقبولين في التعليم الجامعي الاولي  في الجامعة التقنية الشمالية موزعين حسب المعهد ( الكلية) والجنسية والجنس للعام الدراسي 2018/2017</t>
  </si>
  <si>
    <t>عدد الطلبة الموجودين في التعليم الجامعي الاولي  في الجامعة التقنية الشمالية موزعين حسب المعهد (الكلية) والجنسية والجنس للعام الدراسي 2018/2017</t>
  </si>
  <si>
    <t>عدد اعضاء الهيئة التدريسية  في التعليم الجامعي الاولي  في الجامعة التقنية الشمالية موزعين حسب المعهد (الكلية) والجنسية والجنس للعام الدراسي 2018/2017</t>
  </si>
  <si>
    <t>عدد الطلبة المقبولين في التعليم الجامعي الاولي  في التعليم الجامعي التقنية الوسطى موزعين حسب المعهد (الكلية ) والجنسية والجنس للعام الدراسي 2018/2017</t>
  </si>
  <si>
    <t>عدد الطلبة المقبولين في الجامعة التقنية الوسطى بالصف الثاني من خريجي المعاهد (الاوائل والمتميزين )موزعين حسب المعهد (الكلية) التقنية والجنسية والجنس للعام الدراسي 2018/2017</t>
  </si>
  <si>
    <t>عدد الطلبة الموجودين في التعليم الجامعي الاولي  في التعليم الجامعي التقنية الوسطى موزعين حسب المعهد (الكلية ) والجنسية والجنس للعام الدراسي 2018/2017</t>
  </si>
  <si>
    <t xml:space="preserve">            عدد اعضاء الهيئة التدريسية  في التعليم الجامعي الاولي  في التعليم الجامعي التقنية الوسطى   موزعين حسب المعهد (الكلية) والجنسية والجنس للعام الدراسي 2018/2017</t>
  </si>
  <si>
    <t>عدد الطلبة المقبولين في التعليم الجامعي الاولي  في جامعة الفرات الاوسط التقنية  موزعين حسب المعهد (الكلية ) والجنسية والجنس للعام الدراسي 2018/2017</t>
  </si>
  <si>
    <t>عدد الطلبة الموجودين  في التعليم الجامعي الاولي في جامعة الفرات الاوسط التقنية موزعين حسب المعهد (الكلية ) والجنسية والجنس للعام الدراسي 2018/2017</t>
  </si>
  <si>
    <t xml:space="preserve">            عدد اعضاء الهيئة التدريسية  في التعليم الجامعي الاولي  في جامعة الفرات الاوسط التقنية موزعين حسب المعهد (الكلية) والجنسية والجنس للعام الدراسي2018/2017</t>
  </si>
  <si>
    <t>عدد الطلبة المقبولين في التعليم الجامعي الاولي  في الجامعة التقنية الجنوبية  موزعين حسب المعهد (الكلية) والجنسية والجنس للعام الدراسي 2018/2017</t>
  </si>
  <si>
    <t>عدد الطلبة المقبولين  في الجامعة التقنية الجنوبية بالصف الثاني من خريجي المعاهد(الاوائل والمتميزين) موزعين حسب المعهد (الكلية ) والجنسية والجنس للعام الدراسي 2018/2017</t>
  </si>
  <si>
    <t>عدد الطلبة الموجودين في التعليم الجامعي الاولي  في الجامعة التقنية الجنوبية موزعين حسب المعهد (الكلية ) والجنسية والجنس للعام الدراسي 2018/2017</t>
  </si>
  <si>
    <t xml:space="preserve">            عدد اعضاء الهيئة التدريسية  في التعليم الجامعي الاولي في الجامعة التقنية الجنوبية  موزعين حسب المعهد (الكلية) والجنسية والجنس للعام الدراسي 2018/2017</t>
  </si>
  <si>
    <t>Number of accepted students in Nothern technical university distributed by institute (college), nationality and gender for school year 2017/2018</t>
  </si>
  <si>
    <t>Number of enrolled students in Nothern technical university distributed by institute (college), nationality and gender for school year 2017/2018</t>
  </si>
  <si>
    <t xml:space="preserve">Number of teaching staff members in Nothern technical university by institute (college), nationality and gender for school year 2017/2018 </t>
  </si>
  <si>
    <t>Number of teaching staff members in Middle technical  university distributed by institute (college), nationality and gender for school year 2017/2018</t>
  </si>
  <si>
    <t>Number of enrolled students in Middle technical university distributed by institute (college), nationality and gender for school year 2017/2018</t>
  </si>
  <si>
    <t>Number of students accepted to Middle technical university in second grade (distingushers) of institute graduated distributed by institute(college)technical, nationality and gender for 2017/2018</t>
  </si>
  <si>
    <t>Number of accepted students in Middle technical university distributed by institute (college), nationality and gender for school year 2017/2018</t>
  </si>
  <si>
    <t>Number of teaching staf members in Al-Furat Al-Awsat technical university by institute (college), nationality and gender for school year 2017/2018</t>
  </si>
  <si>
    <t xml:space="preserve">       Number of existing  students in Al-Furat Al-Awsat technical university commission distributed by college ,nationality and gender for 2017/2018</t>
  </si>
  <si>
    <t xml:space="preserve">       Number of accepted  students in Al-Furat Al-Awsat technical university commission distributed by college ,nationality and gender for 2017/2018</t>
  </si>
  <si>
    <t xml:space="preserve">       Number of students admitted to southern technical university distributed by institute (college), nationality and gender for 2017/2018</t>
  </si>
  <si>
    <t xml:space="preserve">       Number of students admitted to southern technical university in second grade those who graduated from institute distributed by institute (college), nationality and gender for 2017/2018</t>
  </si>
  <si>
    <t xml:space="preserve">       Number of students enrolled in southern technical university distributed by institute (college) ,nationality and gender for     2017/2018</t>
  </si>
  <si>
    <t>Number of teaching staff members in southern technical university distributed by institute (college) ,nationality and gender for 2017/2018</t>
  </si>
  <si>
    <t xml:space="preserve">التقني الموصل </t>
  </si>
  <si>
    <t xml:space="preserve">Al- Mosul Technical institute </t>
  </si>
  <si>
    <t xml:space="preserve"> Mousl Technical institute</t>
  </si>
  <si>
    <t xml:space="preserve">مركز التعليم المستمر </t>
  </si>
  <si>
    <t>مركز الحاسبة الالكترونية</t>
  </si>
  <si>
    <t xml:space="preserve">عدد الطلبة  المشتركين في الامتحان النهائي في التعليم الجامعي الاولي  في الجامعة التقنية الشمالية  موزعين حسب المعهد (الكلية) والجنسية والجنس للعام الدراسي 2017/2016 </t>
  </si>
  <si>
    <t xml:space="preserve">Number of students in final exam participated in Notherntechnical university distributed  by institute (college), nationality and gender for school year 2016/2017 </t>
  </si>
  <si>
    <t>عدد الطلبة  الناجحين  في التعليم الجامعي الاولي في الجامعة التقنية الشمالية  موزعين حسب المعهد (الكلية) والجنسية والجنس للعام الدراسي 2017/2016</t>
  </si>
  <si>
    <t>Number of succeeded students  in Nothern technical university distributed by institute ( college), nationality and gender for school       year 2016/2017</t>
  </si>
  <si>
    <t>عدد الطلبة  العراقيين الراسبين والمؤجلين والتاركين  في التعليم الجامعي الاولي في الجامعة التقنية الوسطى موزعين حسب المعهد (الكلية) والجنس للعام الدراسي 2017/2016</t>
  </si>
  <si>
    <t>عدد الطلبة العرب الراسبين والمؤجلين والتاركين  في التعليم الجامعي الاولي في التعليم الجامعي الاولي في الجامعة التقنية الوسطى موزعين حسب المعهد (الكلية) والجنس للعام الدراسي 2017/2016</t>
  </si>
  <si>
    <t>عدد الطلبة  المشتركين في الامتحان النهائي  في التعليم الجامعي الاولي  في الجامعة التقنية الوسطى موزعين حسب المعهد (الكلية) والجنسية والجنس للعام الدراسي 2017/2016</t>
  </si>
  <si>
    <t>عدد الطلبة الناجحين في التعليم الجامعي الاولي  في الجامعة التقنية الوسطى موزعين حسب المعهد (الكلية) والجنسية والجنس للعام الدراسي2017/2016</t>
  </si>
  <si>
    <t>عدد الطلبة  المشتركين في الامتحان النهائي  في التعليم الجامعي الاولي في جامعة الفرات الاوسط التقنية موزعين حسب المعهد (الكلية) والجنسية والجنس للعام الدراسي 2017/2016</t>
  </si>
  <si>
    <t>عدد الطلبة الناجحين  في التعليم الجامعي الاولي في جامعة الفرات الاوسط التقنيية موزعين حسب المعهد (الكلية) والجنسية والجنس للعام الدراسي 2017/2016</t>
  </si>
  <si>
    <t>عدد الطلبة  العراقيين الراسبين والمؤجلين والتاركين في التعليم الجامعي الاولي  في جامعة الفرات الاوسط التقنية موزعين حسب المعهد (الكلية) والجنس للعام الدراسي 2017/2016</t>
  </si>
  <si>
    <t>عدد الطلبة  العراقيين الراسبين والمؤجلين والتاركين في التعليم الجامعي الاولي  في الجامعة التقنية الجنوبية  موزعين حسب المعهد (الكلية) والجنس للعام الدراسي 2017/2016</t>
  </si>
  <si>
    <t xml:space="preserve">       Number of Iraqi failed, postpond and leave out students in southern technical university  distributed by college ,nationality and gender for 2016\2017</t>
  </si>
  <si>
    <t>Number of succeeded students in Al-Furat Al-Awsat technical university distributed  by institute (college), nationality and gender for school year 2016\2017</t>
  </si>
  <si>
    <t>Number of students participated in the final exam in the Middle technical university distributed by institute ( college), nationality and gender for school year 2016\2017</t>
  </si>
  <si>
    <t>Number of  succeeded students in the Middle technical university distributed by college ,nationality and gender for 2016\2017</t>
  </si>
  <si>
    <t>Number of arab students failures ,postponed and leaving   in Middle technical university distributed by institute  college, nationality     and gender for school year 2016\2017</t>
  </si>
  <si>
    <t>Number of  Iraqi failed ,postponed and leaving students in  Middle technical university distributed by institute  college, nationality and gender for school year 2016\2017</t>
  </si>
  <si>
    <t xml:space="preserve">المكتبة المركزية </t>
  </si>
  <si>
    <t>Computer Centre</t>
  </si>
  <si>
    <t>continue teaching centre</t>
  </si>
  <si>
    <t xml:space="preserve">دراسات مسائية </t>
  </si>
  <si>
    <t xml:space="preserve">التقني النجف </t>
  </si>
  <si>
    <t>عدد الطلبة  المشتركين في الامتحان النهائي  في التعليم الجامعي الاولي في الجامعة التقنية الجنوبية موزعين حسب المعهد (الكلية) والجنسية والجنس للعام الدراسي 2017/2016</t>
  </si>
  <si>
    <t>Number of students participated in the final exam  insouthern technical university  distributed  by institute (college), nationality and gender for school year 2016\2017</t>
  </si>
  <si>
    <t>عدد الطلبة الناجحين  في التعليم الجامعي الاولي في في الجامعة التقنية الجنوبية  موزعين حسب المعهد (الكلية) والجنسية والجنس للعام الدراسي 2017/2016</t>
  </si>
  <si>
    <t>Number of succeeded students in   insouthern technical university distributed  by institute (college), nationality and gender for school year 2016\2017</t>
  </si>
  <si>
    <t xml:space="preserve">   </t>
  </si>
  <si>
    <t xml:space="preserve">    عدد الطلبة المقبولين في التعليم الجامعي الأولي في الجامعة المستنصرية موزعين حسب الكلية والجنسية والجنس للعام الدراسي 2018/2017</t>
  </si>
  <si>
    <t xml:space="preserve">       Number of accepted  students in  academical  teaching of  Al-mustaneryia university distributed by college ,nationality and gender for 2017/2018 </t>
  </si>
  <si>
    <t xml:space="preserve">(جدول ( 18 </t>
  </si>
  <si>
    <t xml:space="preserve">(18)Table  </t>
  </si>
  <si>
    <t>College</t>
  </si>
  <si>
    <t>إناث</t>
  </si>
  <si>
    <t>الطب</t>
  </si>
  <si>
    <t>Medicine</t>
  </si>
  <si>
    <t>Dentistry</t>
  </si>
  <si>
    <t>الصيدلة</t>
  </si>
  <si>
    <t>Pharmaceutics</t>
  </si>
  <si>
    <t>الهندسة</t>
  </si>
  <si>
    <t>Engineering</t>
  </si>
  <si>
    <t>العلوم</t>
  </si>
  <si>
    <t xml:space="preserve"> Sciences</t>
  </si>
  <si>
    <t xml:space="preserve">الادارة والاقتصاد </t>
  </si>
  <si>
    <t>Economic and administration</t>
  </si>
  <si>
    <t>العلوم السياحية</t>
  </si>
  <si>
    <t>Touristic sciences</t>
  </si>
  <si>
    <t xml:space="preserve">التربية </t>
  </si>
  <si>
    <t>Education</t>
  </si>
  <si>
    <t>التربية الاساسية</t>
  </si>
  <si>
    <t>Basic education</t>
  </si>
  <si>
    <t>التربية البدنية وعلوم الرياضة</t>
  </si>
  <si>
    <t xml:space="preserve">Physical Education </t>
  </si>
  <si>
    <t>الاداب</t>
  </si>
  <si>
    <t>Literature</t>
  </si>
  <si>
    <t>القانون</t>
  </si>
  <si>
    <t>Law</t>
  </si>
  <si>
    <t>العلوم السياسية</t>
  </si>
  <si>
    <t>Political sciences</t>
  </si>
  <si>
    <t>Total Morning study</t>
  </si>
  <si>
    <t>Evening study</t>
  </si>
  <si>
    <t>Total evening study</t>
  </si>
  <si>
    <t xml:space="preserve">          عدد الطلبة الموجودين في التعليم الجامعي الأولي في الجامعة المستنصرية موزعين حسب الكلية والجنسية والجنس للعام الدراسي 2018/2017</t>
  </si>
  <si>
    <t xml:space="preserve">       Number of existing  students in  academical  teaching of  Al-mustaneryia university distributed by college ,nationality and gender for  2017/2018 </t>
  </si>
  <si>
    <t>(جدول  (19</t>
  </si>
  <si>
    <t>(19)Table</t>
  </si>
  <si>
    <t>Physical Education</t>
  </si>
  <si>
    <t>مجموع الجامعة الكلي</t>
  </si>
  <si>
    <t>عدد أعضاء الهيئة التدريسية في التعليم الجامعي الاولي في الجامعة المستنصرية موزعين حسب الكلية والجنسية والجنس للعام الدراسي 2018/2017</t>
  </si>
  <si>
    <t xml:space="preserve">       Number of teaching staff in  academical  teaching of  Al-mustaneryia university distributed by college ,nationality and gender for  2017/2018 </t>
  </si>
  <si>
    <t>(جدول ( 20</t>
  </si>
  <si>
    <t>(20)Table</t>
  </si>
  <si>
    <t>المركز الوطني لبحوث وعلاج امراض الدم</t>
  </si>
  <si>
    <t>National centre of blood treatment</t>
  </si>
  <si>
    <t>مركز المستنصرية للدراسات العربية والدولية</t>
  </si>
  <si>
    <t>Al-mustaniriya for research and studies</t>
  </si>
  <si>
    <t>المركز الوطني لعلاج وبحوث السكري</t>
  </si>
  <si>
    <t>National centre for diabetes treatment</t>
  </si>
  <si>
    <r>
      <t xml:space="preserve">المركز العراقي لبحوث السرطان </t>
    </r>
    <r>
      <rPr>
        <b/>
        <sz val="12"/>
        <color theme="1"/>
        <rFont val="Arial"/>
        <family val="2"/>
      </rPr>
      <t xml:space="preserve">والوراثة الطبية </t>
    </r>
  </si>
  <si>
    <t>Iraqi centre for research on cancer genetics</t>
  </si>
  <si>
    <t>مركز الحاسبة</t>
  </si>
  <si>
    <t>Computer centre</t>
  </si>
  <si>
    <t xml:space="preserve">مركز ابن سينا </t>
  </si>
  <si>
    <t>Iben sena centre</t>
  </si>
  <si>
    <t>Headship of university</t>
  </si>
  <si>
    <t>Sciences</t>
  </si>
  <si>
    <t>عدد الطلبة العراقيين الراسبين والمؤجلين والتاركين في التعليم الجامعي الاولي في الجامعة المستنصرية  موزعين حسب الكلية والجنس  للعام الدراسي 2017/2016</t>
  </si>
  <si>
    <t>Number of Iraqi failures ,postponed and leaving students in  academical  teaching of baghdad  university distributed by college  and gender for 2016/2017</t>
  </si>
  <si>
    <t xml:space="preserve">( جدول  (21 </t>
  </si>
  <si>
    <t>(21)Table</t>
  </si>
  <si>
    <t>Total Evening studies</t>
  </si>
  <si>
    <t xml:space="preserve">         عدد الطلبة المشتركين في الامتحان النهائي في التعليم الجامعي الأولي في الجامعة المستنصرية موزعين حسب الكلية والجنسية والجنس للعام الدراسي 2017/2016    </t>
  </si>
  <si>
    <t>Number of participated students in final exam in academical  teaching of baghdad  university   distributed by college ,nationality and gender for 2016/2017</t>
  </si>
  <si>
    <t xml:space="preserve">(22) جدول  </t>
  </si>
  <si>
    <t>(22)Table</t>
  </si>
  <si>
    <t xml:space="preserve">          عدد الطلبة الناجحين في التعليم الجامعي الأولي في الجامعة المستنصرية موزعين حسب الكلية والجنسية والجنس للعام الدراسي 2017/2016 </t>
  </si>
  <si>
    <t>Number of succeedded students in final exam  in academical  teaching of baghdad  university distributed by college ,nationality and gender for2016/2017</t>
  </si>
  <si>
    <t>(جدول (23</t>
  </si>
  <si>
    <t>(23)Table</t>
  </si>
  <si>
    <t>عدد الطلبة المقبولين في التعليم الجامعي الاولي في جامعة ذي قار موزعين حسب الكلية والجنسية والجنس للعام الدراسي 2018/2017</t>
  </si>
  <si>
    <t xml:space="preserve">       Number of accepted  students in  academical  teaching of Thi-qar university distributed by college ,nationality and gender for 2017/2018</t>
  </si>
  <si>
    <t>Pharmacy</t>
  </si>
  <si>
    <t>التمريض</t>
  </si>
  <si>
    <t>Nursing</t>
  </si>
  <si>
    <t>الزراعة والاهوار</t>
  </si>
  <si>
    <t>Agriculture</t>
  </si>
  <si>
    <t>الطب البيطري</t>
  </si>
  <si>
    <t>Veterinary</t>
  </si>
  <si>
    <t xml:space="preserve">العلوم </t>
  </si>
  <si>
    <t xml:space="preserve"> sciences</t>
  </si>
  <si>
    <t>علوم الحاسوب والرياضيات</t>
  </si>
  <si>
    <t>Computer sciences &amp; Maths</t>
  </si>
  <si>
    <t xml:space="preserve"> الادارة والاقتصاد  </t>
  </si>
  <si>
    <t xml:space="preserve">التربية للعلوم الانسانبة </t>
  </si>
  <si>
    <t>Human sciences</t>
  </si>
  <si>
    <t xml:space="preserve">التربية للعلوم الصرفة </t>
  </si>
  <si>
    <t xml:space="preserve">Pure sciences </t>
  </si>
  <si>
    <t xml:space="preserve">التربية للبنات الشطرة </t>
  </si>
  <si>
    <t>Al-Shatrah education for women</t>
  </si>
  <si>
    <t>التربية الاساسية سوق الشيوخ</t>
  </si>
  <si>
    <t>Basic education sooq alshuokh</t>
  </si>
  <si>
    <t>Physical education</t>
  </si>
  <si>
    <t>الاثار</t>
  </si>
  <si>
    <t>Archology</t>
  </si>
  <si>
    <t xml:space="preserve">الاعلام </t>
  </si>
  <si>
    <t>Media</t>
  </si>
  <si>
    <t>العلوم الاسلامية</t>
  </si>
  <si>
    <t>Islamic science</t>
  </si>
  <si>
    <t xml:space="preserve">مجموع الدراسات الصباحية </t>
  </si>
  <si>
    <t>Total morning study</t>
  </si>
  <si>
    <t>عدد الطلبة الموجودين في التعليم الجامعي الاولي في جامعة ذي قار موزعين حسب الكلية والجنسية والجنس للعام الدراسي 2018/2017</t>
  </si>
  <si>
    <t xml:space="preserve">       Number of existing  students in  academical  teaching of Thi-qar university distributed by college ,nationality and gender for 2017/2018 </t>
  </si>
  <si>
    <t>Computer sciences &amp;Maths</t>
  </si>
  <si>
    <t xml:space="preserve">الاداب </t>
  </si>
  <si>
    <t>عدد اعضاء الهيئة التدريسية في التعليم الجامعي الاولي في جامعة ذي قار موزعين حسب الكلية والجنسية والجنس للعام الدراسي 2018/2017</t>
  </si>
  <si>
    <t xml:space="preserve">       Number of teaching staff in  academical  teaching of Thi-qar university distributed by college ,nationality and gender for 2017/2018 </t>
  </si>
  <si>
    <t>Computer sciences &amp; Information technology</t>
  </si>
  <si>
    <t>مركز أبحاث الاهوار</t>
  </si>
  <si>
    <t>Al-Ahwar Researches Centre</t>
  </si>
  <si>
    <t xml:space="preserve">مركز ذي قار الدراسات التاريخية والاثارية  </t>
  </si>
  <si>
    <t xml:space="preserve">Center of Thi-qar studies historical and archaeological </t>
  </si>
  <si>
    <t>Center of the calculator electronic</t>
  </si>
  <si>
    <t>عدد الطلبة العراقيين الراسبين والمؤجلين والتاركين في التعليم الجامعي الاولي في جامعة ذي قار موزعين حسب الكلية والجنس للعام الدراسي 2017/2016</t>
  </si>
  <si>
    <t>Number of Iraqi failures ,postponed and leaving students in  academical  teaching of Thi-qar  university distributed by college  and gender for 2016/2017</t>
  </si>
  <si>
    <t xml:space="preserve">التربية للعلوم الانسانية </t>
  </si>
  <si>
    <t xml:space="preserve">التربية للعلوم الصرفة  </t>
  </si>
  <si>
    <t>التربية للبنات الشطرة</t>
  </si>
  <si>
    <t>التربية البدنية وعلوم الرياضية</t>
  </si>
  <si>
    <t xml:space="preserve">العلوم الاسلامية </t>
  </si>
  <si>
    <t>Mangement &amp; economy</t>
  </si>
  <si>
    <t>الاعلام</t>
  </si>
  <si>
    <t xml:space="preserve">مجموع الدراسات المسائية </t>
  </si>
  <si>
    <t xml:space="preserve">عدد الطلبة المشتركين في الامتحان النهائي في التعليم الجامعي الاولي في جامعة ذي قار موزعين حسب الكلية والجنسية والجنس للعام الدراسي 2017/2016 </t>
  </si>
  <si>
    <t>Number of participated students in final exam in academical  teaching of Thi-qar  university   distributed by college,nationality and gender for 2016/2017</t>
  </si>
  <si>
    <t>علوم الحاسوبوالرياضيات</t>
  </si>
  <si>
    <t xml:space="preserve">عدد الطلبة الناجحين في التعليم الجامعي الاولي في جامعة ذي قار موزعين حسب الكلية والجنسية والجنس للعام الدراسي 2017/2016 </t>
  </si>
  <si>
    <t>Number of succeedded students in final exam  in academical  teaching of Thi-qar  university distributed by college ,nationality and gender for 2016/2017</t>
  </si>
  <si>
    <t xml:space="preserve">التربية البدينة وعلوم الرياضة </t>
  </si>
  <si>
    <t>عدد الطلبة المقبولين في التعليم الجامعي الاولي في جامعة كركوك موزعين حسب الكلية والجنسية والجنس للعام الدراسي 2018/2017</t>
  </si>
  <si>
    <t xml:space="preserve">       Number of accepted  students in  academical education of kirkuk university distributed by college ,nationality and gender for 2017/2018 </t>
  </si>
  <si>
    <t xml:space="preserve">الكلية </t>
  </si>
  <si>
    <t>الزراعة</t>
  </si>
  <si>
    <t>الزراعة / الحويجة</t>
  </si>
  <si>
    <t>Agriculture/ Hawija</t>
  </si>
  <si>
    <t>Veterinary medicine</t>
  </si>
  <si>
    <t>sciences</t>
  </si>
  <si>
    <t>علوم الحاسوب وتكنلوجيا المعلومات</t>
  </si>
  <si>
    <t>computer&amp;technological information</t>
  </si>
  <si>
    <t>الادارة والاقتصاد</t>
  </si>
  <si>
    <t>Education for Human sciences</t>
  </si>
  <si>
    <t>Education for pure sciences</t>
  </si>
  <si>
    <t>التربية / الحويجة</t>
  </si>
  <si>
    <t>Education/ Hawija</t>
  </si>
  <si>
    <t>Athletic education</t>
  </si>
  <si>
    <t xml:space="preserve">القانون والعلوم السياسية </t>
  </si>
  <si>
    <t>Law and political sciences</t>
  </si>
  <si>
    <t>Evening  studies</t>
  </si>
  <si>
    <t>التربية الحويجة</t>
  </si>
  <si>
    <t>Education Hawija</t>
  </si>
  <si>
    <t>عدد الطلبة الموجودين في التعليم الجامعي الاولي في جامعة كركوك موزعين حسب الكلية والجنسية والجنس للعام الدراسي 2018/2017</t>
  </si>
  <si>
    <t>Number of existing  students in  academical education of kirkuk university distributed by college ,nationality and gender for 2017/2018</t>
  </si>
  <si>
    <t xml:space="preserve"> Veterinary medicine</t>
  </si>
  <si>
    <t>الأدارة والاقتصاد</t>
  </si>
  <si>
    <t>pure sciences</t>
  </si>
  <si>
    <t>عدد اعضاء الهيئة التدريسية في التعليم الجامعي الاولي  في جامعة كركوك موزعين حسب الكلية والجنسية والجنس للعام الدراسي 2018/2017</t>
  </si>
  <si>
    <t xml:space="preserve">       Number of teaching staff in  academical  teaching of kirkuk university distributed by college ,nationality and gender for 2017/2018 </t>
  </si>
  <si>
    <t>الأدارة والأقتصاد</t>
  </si>
  <si>
    <t>المكتبة المركزية</t>
  </si>
  <si>
    <t>Central library</t>
  </si>
  <si>
    <t>مركز التعليم المستمر</t>
  </si>
  <si>
    <t>مركز الحاسبة والانترنيت</t>
  </si>
  <si>
    <t xml:space="preserve"> Computer Centre and net</t>
  </si>
  <si>
    <t>عدد الطلبة العراقيين الراسبين والمؤجلين والتاركين في التعليم الجامعي الاولي في جامعة كركوك موزعين حسب الكلية  والجنس للعام الدراسي 2017/2016</t>
  </si>
  <si>
    <t>Number of Iraqi failures ,postponed and leaving students in  academical education of kirkuk  university distributed by college  and gender for 2016/2017</t>
  </si>
  <si>
    <t xml:space="preserve">دراسات صباحية </t>
  </si>
  <si>
    <t>عدد الطلبة المشتركين في الامتحان النهائي في التعليم الجامعي الاولي في جامعة كركوك موزعين حسب الجامعة والجنسية والجنس للعام الدراسي 2017/2016</t>
  </si>
  <si>
    <t>Number of participated students in final exam  in academical  education of kirkuk university   distributed by college ,nationality and gender for 2016/2017</t>
  </si>
  <si>
    <t>الزراعة الحويجة</t>
  </si>
  <si>
    <t>Agriculture/Hawija</t>
  </si>
  <si>
    <t>عدد الطلبة الناجحين في التعليم الجامعي الاولي في جامعة كركوك موزعين حسب الكلية والجنسية والجنس للعام الدراسي 2017/2016</t>
  </si>
  <si>
    <t>Number of succeedded students in final exam  in academical education of kirkuk  university distributed by college ,nationality and gender for 2016/2017</t>
  </si>
  <si>
    <t>عدد الطلبة المقبولين في التعليم الجامعي الاولي في جامعة كربلاء موزعين حسب الكلية والجنسية والجنس للعام الدراسي 2018/2017</t>
  </si>
  <si>
    <t xml:space="preserve">       Number of accepted  students in  academical  teaching of kerbela university distributed by college ,nationality and gender for 2017/2018</t>
  </si>
  <si>
    <t xml:space="preserve">العلوم الطبية التطبيقية </t>
  </si>
  <si>
    <t xml:space="preserve"> Applied sciences</t>
  </si>
  <si>
    <t>Agricaltare</t>
  </si>
  <si>
    <t xml:space="preserve">العلوم السياحية </t>
  </si>
  <si>
    <t xml:space="preserve">Tourist </t>
  </si>
  <si>
    <t>العلوم الطبية التطبيقية</t>
  </si>
  <si>
    <t>Total evening science</t>
  </si>
  <si>
    <t>عدد الطلبة الموجودين في التعليم الجامعي الاولي في جامعة كربلاء موزعين حسب الكلية والجنسية والجنس للعام الدراسي 2018/2017</t>
  </si>
  <si>
    <t xml:space="preserve">       Number of existing  students in  academical  teaching of kerbela university distributed by college ,nationality and gender for 2017/2018</t>
  </si>
  <si>
    <t>Tourist and hotels administration</t>
  </si>
  <si>
    <t>عدد اعضاء الهيئة التدريسية في التعليم الجامعي الاولي في جامعة كربلاء موزعين حسب الكلية والجنسية والجنس للعام الدراسي 2018/2017</t>
  </si>
  <si>
    <t xml:space="preserve">       Number of teaching staff in  academical  teaching of kerbela university distributed by college ,nationality and gender for 2017/2018</t>
  </si>
  <si>
    <t xml:space="preserve">  دراسات صباحية</t>
  </si>
  <si>
    <t xml:space="preserve">التربية البدنية وعلوم الرياضة </t>
  </si>
  <si>
    <t xml:space="preserve"> Computer Centre </t>
  </si>
  <si>
    <t>مركز الدراسات الاستراتيجية</t>
  </si>
  <si>
    <t>Center for strategic studies</t>
  </si>
  <si>
    <t xml:space="preserve">الرئاسة </t>
  </si>
  <si>
    <t>مجموع الدراسات  الصباحية</t>
  </si>
  <si>
    <t>عدد الطلبة  العراقيين الراسبين والمؤجلين والتاركين في التعليم الجامعي الاولي  في جامعة كربلاء موزعين حسب الكلية والجنس للعام الدراسي 2017/2016</t>
  </si>
  <si>
    <t>Number of Iraqi failures ,postponed and leaving students in academical teaching of kerbela university distributed by college and gender for 2016/2017</t>
  </si>
  <si>
    <t xml:space="preserve">الطب البيطري </t>
  </si>
  <si>
    <t xml:space="preserve">Total morning study </t>
  </si>
  <si>
    <t>Number of participated students in final exam in academical teaching of kerbela  university distributed by college ,nationality and gender for 2016/2017</t>
  </si>
  <si>
    <t xml:space="preserve"> دراسات مسائية</t>
  </si>
  <si>
    <t xml:space="preserve"> All total university</t>
  </si>
  <si>
    <t>عدد الطلبة الناجحين في التعليم الجامعي الاولي في جامعة كربلاء موزعين حسب الكلية والجنسية والجنس للعام الدراسي  2017/2016</t>
  </si>
  <si>
    <t>Number of succeedded students in final exam  in academical  teaching of kerbela  university distributed by college ,nationality and gender for 2016/2017</t>
  </si>
  <si>
    <t>Number of Iraqi failed ,postponed and leave out students in Al-Furat Technical University university distributed by institute  and gender for 2016/2017</t>
  </si>
  <si>
    <t>Number of students participated in the final exam inAl-Furat Al-Awsat technical university distributed  by institute (college), nationality and gender for school year 2016/2017</t>
  </si>
  <si>
    <t>جدول (145)</t>
  </si>
  <si>
    <t xml:space="preserve">Table (145) </t>
  </si>
  <si>
    <t xml:space="preserve">(145) تابع جدول  </t>
  </si>
  <si>
    <t>Table (145) cont.</t>
  </si>
  <si>
    <t xml:space="preserve">(جدول (146 </t>
  </si>
  <si>
    <t>Table(146)</t>
  </si>
  <si>
    <t xml:space="preserve">(146) تابع جدول  </t>
  </si>
  <si>
    <t>Table (146) cont.</t>
  </si>
  <si>
    <t>(جدول (147</t>
  </si>
  <si>
    <t>Table(147)</t>
  </si>
  <si>
    <t>(جدول (148</t>
  </si>
  <si>
    <t>Table(148)</t>
  </si>
  <si>
    <t>تابع جدول (148 )</t>
  </si>
  <si>
    <t>Table (148) cont.</t>
  </si>
  <si>
    <t xml:space="preserve">(جدول (149 </t>
  </si>
  <si>
    <t>Table(149)</t>
  </si>
  <si>
    <t>تابع جدول(149 )</t>
  </si>
  <si>
    <t>Table (149) cont.</t>
  </si>
  <si>
    <t xml:space="preserve">(جدول (150 </t>
  </si>
  <si>
    <t>Table(150)</t>
  </si>
  <si>
    <t>تابع جدول (150 )</t>
  </si>
  <si>
    <t>Table (150) cont.</t>
  </si>
  <si>
    <t xml:space="preserve">(جدول (139 </t>
  </si>
  <si>
    <t>Table(139)</t>
  </si>
  <si>
    <t>تابع جدول (139)</t>
  </si>
  <si>
    <t>Table (139) cont.</t>
  </si>
  <si>
    <t xml:space="preserve">(جدول (140 </t>
  </si>
  <si>
    <t>Table(140)</t>
  </si>
  <si>
    <t>تابع جدول (140)</t>
  </si>
  <si>
    <t>Table (140) cont.</t>
  </si>
  <si>
    <t xml:space="preserve">(جدول (141 </t>
  </si>
  <si>
    <t>Table (141)</t>
  </si>
  <si>
    <t>(جدول (142</t>
  </si>
  <si>
    <t>Table(142)</t>
  </si>
  <si>
    <t xml:space="preserve">(جدول (143 </t>
  </si>
  <si>
    <t>Table(143)</t>
  </si>
  <si>
    <t>تابع جدول (143)</t>
  </si>
  <si>
    <t>Table (143) cont.</t>
  </si>
  <si>
    <t xml:space="preserve">(جدول  (144 </t>
  </si>
  <si>
    <t>Table (144)</t>
  </si>
  <si>
    <t>تابع جدول (144)</t>
  </si>
  <si>
    <t>Table (144) cont.</t>
  </si>
  <si>
    <t xml:space="preserve">جدول (157) </t>
  </si>
  <si>
    <t>Tabel ( 157 )</t>
  </si>
  <si>
    <t>جدول  ( 158)</t>
  </si>
  <si>
    <t>Tabel ( 158 )</t>
  </si>
  <si>
    <t>جدول  ( 159)</t>
  </si>
  <si>
    <t>Tabel (159 )</t>
  </si>
  <si>
    <t>جدول ( 160)</t>
  </si>
  <si>
    <t>Tabel ( 160 )</t>
  </si>
  <si>
    <t>جدول  ( 161)</t>
  </si>
  <si>
    <t>Tabel ( 161 )</t>
  </si>
  <si>
    <t>جدول (162)</t>
  </si>
  <si>
    <t>Tabel ( 162 )</t>
  </si>
  <si>
    <t>Table (181)</t>
  </si>
  <si>
    <t>Table (183)</t>
  </si>
  <si>
    <t>جدول (185)</t>
  </si>
  <si>
    <t>جدول (186)</t>
  </si>
  <si>
    <t xml:space="preserve">(جدول (201 </t>
  </si>
  <si>
    <t>Table (207) cont .</t>
  </si>
  <si>
    <t>عدد الطلبة المقبولين في التعليم الجامعي الأولي في الجامعات كافة والكليات الأهلية موزعين حسب الجامعة والجنسية والجنس للعام الدراسي 2017 / 2018</t>
  </si>
  <si>
    <t xml:space="preserve">       Number of accepted  students in  academical and private colleges distributed by university, nationality and gender for 2017/2018 </t>
  </si>
  <si>
    <t xml:space="preserve">(جدول ( 3  </t>
  </si>
  <si>
    <t>Tabel (3)</t>
  </si>
  <si>
    <t>الجامعة</t>
  </si>
  <si>
    <t>اجانب</t>
  </si>
  <si>
    <t>University</t>
  </si>
  <si>
    <t>foreigners</t>
  </si>
  <si>
    <t>Morning studies</t>
  </si>
  <si>
    <t>بغداد</t>
  </si>
  <si>
    <t>Baghdad</t>
  </si>
  <si>
    <t>المستنصرية</t>
  </si>
  <si>
    <t>Al-Mustanseriya</t>
  </si>
  <si>
    <t>التكنولوجية</t>
  </si>
  <si>
    <t>Al-Technology</t>
  </si>
  <si>
    <t>النهرين</t>
  </si>
  <si>
    <t>Al-Nahrain</t>
  </si>
  <si>
    <t>العراقية</t>
  </si>
  <si>
    <t>Al-Iraqia</t>
  </si>
  <si>
    <t>الموصل</t>
  </si>
  <si>
    <t>Al- Mosul</t>
  </si>
  <si>
    <t xml:space="preserve">نينوى </t>
  </si>
  <si>
    <t>Nineveh</t>
  </si>
  <si>
    <t xml:space="preserve">الحمدانية </t>
  </si>
  <si>
    <t>Al-Hamdania</t>
  </si>
  <si>
    <t xml:space="preserve">تلعفر </t>
  </si>
  <si>
    <t>Teleafar</t>
  </si>
  <si>
    <t>البصرة</t>
  </si>
  <si>
    <t>Al- Basrah</t>
  </si>
  <si>
    <t>البصرة للنفط والغاز</t>
  </si>
  <si>
    <t>Al- Basrah for oil and Gaz</t>
  </si>
  <si>
    <t>الكوفة</t>
  </si>
  <si>
    <t>Al- Kufa</t>
  </si>
  <si>
    <t>جابر بن حيان الطبية</t>
  </si>
  <si>
    <t>Jabir bin Hayan medical</t>
  </si>
  <si>
    <t>تكريت</t>
  </si>
  <si>
    <t>Tikrit</t>
  </si>
  <si>
    <t xml:space="preserve">سامراء </t>
  </si>
  <si>
    <t>Samara'a</t>
  </si>
  <si>
    <t>القادسية</t>
  </si>
  <si>
    <t>Al-Qadisiya</t>
  </si>
  <si>
    <t>الانبار</t>
  </si>
  <si>
    <t>Al-Anbar</t>
  </si>
  <si>
    <t xml:space="preserve">الفلوجة </t>
  </si>
  <si>
    <t>Al-Falluja</t>
  </si>
  <si>
    <t>بابل</t>
  </si>
  <si>
    <t>Babylon</t>
  </si>
  <si>
    <t>القاسم الحضراء</t>
  </si>
  <si>
    <t>Al-Qasim Al-khadraa</t>
  </si>
  <si>
    <t>ديالى</t>
  </si>
  <si>
    <t>Dyala</t>
  </si>
  <si>
    <t>كربلاء</t>
  </si>
  <si>
    <t>Kerbela</t>
  </si>
  <si>
    <t>ذي قار</t>
  </si>
  <si>
    <t>Thi-Qar</t>
  </si>
  <si>
    <t xml:space="preserve">سومر </t>
  </si>
  <si>
    <t>Sumar</t>
  </si>
  <si>
    <t>كركوك</t>
  </si>
  <si>
    <t>Kirkuk</t>
  </si>
  <si>
    <t>واسط</t>
  </si>
  <si>
    <t>Wasit</t>
  </si>
  <si>
    <t>ميسان</t>
  </si>
  <si>
    <t>Missan</t>
  </si>
  <si>
    <t xml:space="preserve">(تابع جدول ( 3  </t>
  </si>
  <si>
    <t>Table (3) cont .</t>
  </si>
  <si>
    <t>المثنى</t>
  </si>
  <si>
    <t>Al-Muthanna</t>
  </si>
  <si>
    <t xml:space="preserve">تكنولوجيا المعلومات والاتصالات </t>
  </si>
  <si>
    <t xml:space="preserve"> Information and communications</t>
  </si>
  <si>
    <t xml:space="preserve">ابن سينا للعلوم الطبية والصيدلانية </t>
  </si>
  <si>
    <t>Ibn Sina for Medical and Pharmaceutics</t>
  </si>
  <si>
    <t>الكرخ للعلوم</t>
  </si>
  <si>
    <t>AL- Kaharakh for sciences</t>
  </si>
  <si>
    <t>مجموع الجامعات</t>
  </si>
  <si>
    <t>Total universitys</t>
  </si>
  <si>
    <t xml:space="preserve">التقنية الشمالية </t>
  </si>
  <si>
    <t xml:space="preserve"> Northen technical</t>
  </si>
  <si>
    <t xml:space="preserve">التقنية الوسطى </t>
  </si>
  <si>
    <t xml:space="preserve"> Middle technical </t>
  </si>
  <si>
    <t>الفرات الأوسط التقنية</t>
  </si>
  <si>
    <t xml:space="preserve">Furat Al-Awsat technical </t>
  </si>
  <si>
    <t xml:space="preserve">التقنية الجنوبية </t>
  </si>
  <si>
    <t xml:space="preserve"> Southern technical</t>
  </si>
  <si>
    <t>الكليات الاهلية</t>
  </si>
  <si>
    <t>Private colleges</t>
  </si>
  <si>
    <t>الحمدانية</t>
  </si>
  <si>
    <t>Al-Kufa</t>
  </si>
  <si>
    <t>الفلوجة</t>
  </si>
  <si>
    <t xml:space="preserve">بابل </t>
  </si>
  <si>
    <t xml:space="preserve">ذي قار </t>
  </si>
  <si>
    <t>تكنولوجيا المعلومات والاتصالات</t>
  </si>
  <si>
    <t xml:space="preserve"> مجموع الجامعات مسائية</t>
  </si>
  <si>
    <t>Total University</t>
  </si>
  <si>
    <t>مجموع الدراسات مسائية</t>
  </si>
  <si>
    <t>Total evening studies</t>
  </si>
  <si>
    <t>المجموع الكلي</t>
  </si>
  <si>
    <t>عدد الطلبة الموجودين في التعليم الجامعي الأولي في الجامعات كافة والكليات الأهلية  موزعين حسب الجامعة والجنسية والجنس للعام الدراسي 2018/2017</t>
  </si>
  <si>
    <t xml:space="preserve">       Number of existing  students in  academical and private colleges distributed by university, nationality and gender for 2017/2018 </t>
  </si>
  <si>
    <t>(جدول (4</t>
  </si>
  <si>
    <t>Tabel (4)</t>
  </si>
  <si>
    <t>تلعفر</t>
  </si>
  <si>
    <t xml:space="preserve">القاسم الخضراء </t>
  </si>
  <si>
    <t>(تابع جدول  (4</t>
  </si>
  <si>
    <t>Table (4) cont .</t>
  </si>
  <si>
    <t>Information and communications</t>
  </si>
  <si>
    <t>Total Universities</t>
  </si>
  <si>
    <t xml:space="preserve">المثنى </t>
  </si>
  <si>
    <t>عدد اعضاء الهيئة التدريسية في الجامعات كافة والكليات الاهلية  موزعين حسب الجامعة والجنسية والجنس للعام الدراسي 2017 / 2018</t>
  </si>
  <si>
    <t xml:space="preserve">       Number of teaching staff in  academical  and private colleges distributed by university, nationality and gender for 2017/2018  </t>
  </si>
  <si>
    <t>( جدول (5</t>
  </si>
  <si>
    <t>Tabel (5)</t>
  </si>
  <si>
    <t>Kufa</t>
  </si>
  <si>
    <t>(تابع جدول  (5</t>
  </si>
  <si>
    <t>Table (5) cont .</t>
  </si>
  <si>
    <t>ابن سينا للعلوم الطبية والصيدلانية</t>
  </si>
  <si>
    <t>Ibn Sina for medical sciences and pharamtics</t>
  </si>
  <si>
    <t>Al- Karakh for sciences</t>
  </si>
  <si>
    <t xml:space="preserve">ديوان الوزارة </t>
  </si>
  <si>
    <t>Technical colleges</t>
  </si>
  <si>
    <t xml:space="preserve">الهيئة العراقية للحاسبات والمعلوماتية </t>
  </si>
  <si>
    <t>Technical institutes</t>
  </si>
  <si>
    <t>المجلس العراقي للاختصاصات الطبية</t>
  </si>
  <si>
    <t>AL-Iraqi Council for medical specialization</t>
  </si>
  <si>
    <t>Al-mustanseriya</t>
  </si>
  <si>
    <t>Number of Iraqi failures ,postponed and leaving students in academical and private colleges distributed by university  and gender for 2016/2017</t>
  </si>
  <si>
    <t>(جدول  (6</t>
  </si>
  <si>
    <t>Tabel (6)</t>
  </si>
  <si>
    <t>( تابع جدول  (6</t>
  </si>
  <si>
    <t>Table (6) cont .</t>
  </si>
  <si>
    <t>مجموع الجامعات المسائية</t>
  </si>
  <si>
    <t>Number of Arab failures ,postponed and leaving and foreign students in academical and private colleges distributed by university  and gender for 2016/2017</t>
  </si>
  <si>
    <t>( جدول  (7</t>
  </si>
  <si>
    <t>Tabel (7)</t>
  </si>
  <si>
    <t>عدد الطلبة المشتركين في الامتحان النهائي في التعليم الجامعي الأولي في الجامعات كافة والكليات الأهلية موزعين حسب الجامعة والجنسية والجنس للعام الدراسي 2017/2016</t>
  </si>
  <si>
    <t>Number of participated studentsin final exam in academical and private colleges  distributed by college ,nationality and gender for 2016/2017</t>
  </si>
  <si>
    <t xml:space="preserve">(جدول  (8 </t>
  </si>
  <si>
    <t>Tabel (8)</t>
  </si>
  <si>
    <t xml:space="preserve">(تابع جدول  (8  </t>
  </si>
  <si>
    <t>Table (8) cont .</t>
  </si>
  <si>
    <t>مجموع الجامعات الصباحية</t>
  </si>
  <si>
    <t>Total morning university</t>
  </si>
  <si>
    <t>Total evening University</t>
  </si>
  <si>
    <t>عدد الطلبة الناجحين في التعليم الجامعي الأولي في الجامعات كافة والكليات الأهلية موزعين حسب الجامعة والجنسية والجنس للعام الدراسي 2017/2016</t>
  </si>
  <si>
    <t>Number of  succeeded students in academical and and private colleges distributed by college nationality and gender for 2016/2017</t>
  </si>
  <si>
    <t xml:space="preserve">(جدول  (9 </t>
  </si>
  <si>
    <t>Tabel (9)</t>
  </si>
  <si>
    <t>Al-Mosul</t>
  </si>
  <si>
    <t>Al-Basrah</t>
  </si>
  <si>
    <t xml:space="preserve">(تابع جدول (9 </t>
  </si>
  <si>
    <t>Table (9) cont .</t>
  </si>
  <si>
    <t>Technology</t>
  </si>
  <si>
    <t>Southern technical</t>
  </si>
  <si>
    <t>عدد اعضاء الهيئة التدريسية  في ديوان الوزارة والهيئات والمجلس العراقي للاختصاصات الطبية موزعين حسب المركز والجنسية والجنس للعام الدراسي 2018/2017</t>
  </si>
  <si>
    <t xml:space="preserve">       Number of teaching staff in Ministry Headquarter &amp; Commissions &amp; Iraqi Council for Medical Specialties distributed by center and  nationality and gender for 2017/2018 </t>
  </si>
  <si>
    <t>( جدول (10</t>
  </si>
  <si>
    <t>Tabel (10)</t>
  </si>
  <si>
    <t>المركز</t>
  </si>
  <si>
    <t>Center</t>
  </si>
  <si>
    <t>Ministry Headquarter</t>
  </si>
  <si>
    <t xml:space="preserve">مكتب الوزير </t>
  </si>
  <si>
    <t>Minister's Office</t>
  </si>
  <si>
    <t xml:space="preserve">القناة الفضائية </t>
  </si>
  <si>
    <t>Satellite channel</t>
  </si>
  <si>
    <t>مركز البحوث النفسية</t>
  </si>
  <si>
    <t>Center for research and psychological</t>
  </si>
  <si>
    <t>مجموع مكتب الوزير</t>
  </si>
  <si>
    <t>Total Office of the Minister</t>
  </si>
  <si>
    <t xml:space="preserve">مكتب وكيل الوزارة لشؤون الإداري </t>
  </si>
  <si>
    <t>Deputy Minister Office for Administrative Affairs</t>
  </si>
  <si>
    <t>وكيل الوزارة لشؤون العلمية والعلاقات الدولية</t>
  </si>
  <si>
    <t>Under Secretary for Scientific Affairs and International Relations</t>
  </si>
  <si>
    <t>مكتب وكيل الوزارة لشؤون العلمية والعلاقات الدولية</t>
  </si>
  <si>
    <t>office of  undersecretary for Scientific Affairs and International Relations</t>
  </si>
  <si>
    <t>دائرة التعليم الجامعي الأهلي</t>
  </si>
  <si>
    <t>Department of higher education private</t>
  </si>
  <si>
    <t>مجموع مكتب الوكيل</t>
  </si>
  <si>
    <t>Total Office of Agent</t>
  </si>
  <si>
    <t xml:space="preserve">مكتب وكيل الوزارة لشؤون البحث العلمي </t>
  </si>
  <si>
    <t>Deputy Minister Office for Scientific Research</t>
  </si>
  <si>
    <t xml:space="preserve">مكتب مستشار الوزارة للشؤون الادارية والاستراتيجية </t>
  </si>
  <si>
    <t>Advisor Office  for Administrative and Strategic Affairs</t>
  </si>
  <si>
    <t xml:space="preserve">مكتب مستشار الوزارة للشؤون التربية والمناهج   </t>
  </si>
  <si>
    <t>Advisor Office for Education and Curriculum</t>
  </si>
  <si>
    <t>مكتب مستشار الوزارة</t>
  </si>
  <si>
    <t>Advisor of the ministry</t>
  </si>
  <si>
    <t>( تابع جدول (10</t>
  </si>
  <si>
    <t>Table (10) cont .</t>
  </si>
  <si>
    <t xml:space="preserve">جهاز الاشراف والتقويم العلمي </t>
  </si>
  <si>
    <t xml:space="preserve">commission of supervision and Scientific evaluation </t>
  </si>
  <si>
    <t xml:space="preserve">الدائرة القانونية والإدارية </t>
  </si>
  <si>
    <t>Legal and Administrative Department</t>
  </si>
  <si>
    <t xml:space="preserve">دائرة الاعمار والمشاريع </t>
  </si>
  <si>
    <t>Department of Construction and Projects</t>
  </si>
  <si>
    <t xml:space="preserve">دائرة البعثات والعلاقات الثقافية </t>
  </si>
  <si>
    <t>Department of Missions and Cultural Relations</t>
  </si>
  <si>
    <t xml:space="preserve">دائرة البحث والتطوير </t>
  </si>
  <si>
    <t>Research &amp; Development Department</t>
  </si>
  <si>
    <t xml:space="preserve">دائرة الدراسات والتخطيط والمتابعة </t>
  </si>
  <si>
    <t>Department of Studies, planning and follow-up</t>
  </si>
  <si>
    <t xml:space="preserve">الدائرة المالية </t>
  </si>
  <si>
    <t>Department of finance</t>
  </si>
  <si>
    <t xml:space="preserve">مجموع ديوان الوزارة </t>
  </si>
  <si>
    <t>Total Ministry Headquarter</t>
  </si>
  <si>
    <t>Iraqi Computer and information authority</t>
  </si>
  <si>
    <t xml:space="preserve">معهد المعلوماتية للدراسات العليا </t>
  </si>
  <si>
    <t>Institute  of information technology studies</t>
  </si>
  <si>
    <t xml:space="preserve">مركز تكنولوجيا المعلومات و الاتصالات </t>
  </si>
  <si>
    <t>Center  for information and communication  Technology</t>
  </si>
  <si>
    <t xml:space="preserve">مركز المعلومات العلمية والتكنولوجية </t>
  </si>
  <si>
    <t>Center  for information scientific  and Technological</t>
  </si>
  <si>
    <t xml:space="preserve">رئاسة الهيئة </t>
  </si>
  <si>
    <t>Headship of commission</t>
  </si>
  <si>
    <t>مجموع الهيئة العراقية للحاسبات والمعلوماتية</t>
  </si>
  <si>
    <t>Iraqi Council for Medical Specialties</t>
  </si>
  <si>
    <t>رئاسة المجلس</t>
  </si>
  <si>
    <t xml:space="preserve"> presidency of the council</t>
  </si>
  <si>
    <t>Total of Iraqi Council for Medical Specialties</t>
  </si>
  <si>
    <t xml:space="preserve">    عدد الطلبة المقبولين في التعليم الجامعي الأولي في جامعة بغداد موزعين حسب الكلية والجنسية والجنس للعام الدراسي 2018/2017</t>
  </si>
  <si>
    <t xml:space="preserve">       Number of accepted  students in  academical  teaching of Baghdad university distributed by college ,nationality and gender for 2017/2018 </t>
  </si>
  <si>
    <t xml:space="preserve">(جدول ( 11 </t>
  </si>
  <si>
    <t>(11)Table</t>
  </si>
  <si>
    <t>طب الكندي</t>
  </si>
  <si>
    <t>Kindy medicine</t>
  </si>
  <si>
    <t>Pharmacentics</t>
  </si>
  <si>
    <t>الهندسة الخوارزمي</t>
  </si>
  <si>
    <t xml:space="preserve">Engineering Khwarizmi </t>
  </si>
  <si>
    <t>العلوم للبنات</t>
  </si>
  <si>
    <t xml:space="preserve">  sciences for girls</t>
  </si>
  <si>
    <t xml:space="preserve">كلية التربية ابن رشد للعلوم الانسانية </t>
  </si>
  <si>
    <t xml:space="preserve"> Ibn -rushd Education for man sciences</t>
  </si>
  <si>
    <t>التربية للعلوم الصرفة /ابن الهيثم</t>
  </si>
  <si>
    <t>Pure sciences Ibn-alhaitham</t>
  </si>
  <si>
    <t>التربية للبنات</t>
  </si>
  <si>
    <t xml:space="preserve">  Education for girls</t>
  </si>
  <si>
    <t xml:space="preserve">التربية البدنية وعلوم الرياضة للبنات </t>
  </si>
  <si>
    <t xml:space="preserve"> Physical Education for girl</t>
  </si>
  <si>
    <t>اللغات</t>
  </si>
  <si>
    <t>Languages</t>
  </si>
  <si>
    <t>الفنون الجميلة</t>
  </si>
  <si>
    <t>Fine arts</t>
  </si>
  <si>
    <t>Islamic sciences</t>
  </si>
  <si>
    <t>(تابع جدول  (11</t>
  </si>
  <si>
    <t>Table (11) cont .</t>
  </si>
  <si>
    <t xml:space="preserve">العلوم للبنات </t>
  </si>
  <si>
    <t>التربية للعلوم الصرفة ابن الهيثم</t>
  </si>
  <si>
    <t xml:space="preserve"> Ibn -rushd Pure sciences </t>
  </si>
  <si>
    <t xml:space="preserve">          عدد الطلبة الموجودين في التعليم الجامعي الأولي في جامعة بغداد موزعين حسب الكلية والجنسية والجنس للعام الدراسي 2018/2017</t>
  </si>
  <si>
    <t xml:space="preserve">       Number of existing  students in  academical  teaching of Baghdad university distributed by college ,nationality and gender for 2017/2018 </t>
  </si>
  <si>
    <t>(جدول  (12</t>
  </si>
  <si>
    <t>(12)Table</t>
  </si>
  <si>
    <t>تابع جدول (12)</t>
  </si>
  <si>
    <t>Table (12) cont .</t>
  </si>
  <si>
    <t>Sciences for girls</t>
  </si>
  <si>
    <t xml:space="preserve"> Education for girls</t>
  </si>
  <si>
    <t>عدد أعضاء الهيئة التدريسية في التعليم الجامعي الاولي في جامعة بغداد موزعين حسب الكلية والجنسية والجنس للعام الدراسي 2018/2017</t>
  </si>
  <si>
    <t xml:space="preserve">       Number of teaching staff in  academical  teaching of Baghdad university distributed by college ,nationality and gender for 2017/2018 </t>
  </si>
  <si>
    <t>(جدول ( 13</t>
  </si>
  <si>
    <t>(13)Table</t>
  </si>
  <si>
    <t>Egineering Khwarizmi</t>
  </si>
  <si>
    <t>طب البيطري</t>
  </si>
  <si>
    <t>تابع جدول  (13)</t>
  </si>
  <si>
    <t>Table (13) cont .</t>
  </si>
  <si>
    <t>المعهد العالي للتخطيط الحضري والاقليمي</t>
  </si>
  <si>
    <t>High institute of planning</t>
  </si>
  <si>
    <t>معهد الليزر للدراسات العليا</t>
  </si>
  <si>
    <t>Laser institute for high studies</t>
  </si>
  <si>
    <t xml:space="preserve">معهد الهندسة الوراثية والتقنيات الاحيائية </t>
  </si>
  <si>
    <t xml:space="preserve"> Biological institute </t>
  </si>
  <si>
    <t>المعهد العالي للدراسات المحاسبية والمالية</t>
  </si>
  <si>
    <t>High institute of financial and accountants</t>
  </si>
  <si>
    <t>مركز البحوث التربوية والابحاث النفسية</t>
  </si>
  <si>
    <t xml:space="preserve"> Education centre</t>
  </si>
  <si>
    <t>مركز بحوث ومتحف التاريخ الطبيعي</t>
  </si>
  <si>
    <t>Nature history museum</t>
  </si>
  <si>
    <t>مركز احياء التراث العلمي العربي</t>
  </si>
  <si>
    <t>Arabic heritage centre</t>
  </si>
  <si>
    <t>مركز بحوث السوق وحماية المستهلك</t>
  </si>
  <si>
    <t>Market research centre</t>
  </si>
  <si>
    <t xml:space="preserve">مركز الدراسات الستراتيجية والدولية </t>
  </si>
  <si>
    <t>Strategical international studies centre</t>
  </si>
  <si>
    <t xml:space="preserve">المركز الوطني الريادي لبحوث السرطان </t>
  </si>
  <si>
    <t>Cancer research centre</t>
  </si>
  <si>
    <t xml:space="preserve">مركز بحوث المراة </t>
  </si>
  <si>
    <t xml:space="preserve"> Women research centre  </t>
  </si>
  <si>
    <t>مركز التطوير والتعليم المستمر</t>
  </si>
  <si>
    <t>Development and continue teaching centre</t>
  </si>
  <si>
    <t>عدد الطلبة العراقيين الراسبين والمؤجلين والتاركين في التعليم الجامعي الاولي في جامعة بغداد  موزعين حسب الكلية والجنس  للعام الدراسي 2017/2016</t>
  </si>
  <si>
    <t>Number of Iraqi failures ,postponed and leaving students in  academical  teaching of Baghdad  university distributed by college  and gender for 2016/2017</t>
  </si>
  <si>
    <t xml:space="preserve">( جدول  (14 </t>
  </si>
  <si>
    <t xml:space="preserve">(14)Table </t>
  </si>
  <si>
    <t>طب اسنان</t>
  </si>
  <si>
    <t>Engineering Khwarizmi</t>
  </si>
  <si>
    <t xml:space="preserve">  Sciences for girls</t>
  </si>
  <si>
    <t>تابع جدول (14)</t>
  </si>
  <si>
    <t>Table (14) cont .</t>
  </si>
  <si>
    <t>Ibn -rushd Education for man sciences</t>
  </si>
  <si>
    <t>عدد الطلبة العرب الراسبين والمؤجلين والتاركين في التعليم الجامعي الاولي في جامعة بغداد  موزعين حسب الكلية  والجنس للعام الدراسي 2017/2016</t>
  </si>
  <si>
    <t>Number of Arab students failures ,postponed and leaving  in  academical  teaching of Baghdad  university distributed by college  and gender for 2016/2017</t>
  </si>
  <si>
    <t xml:space="preserve">(جدول  (15 </t>
  </si>
  <si>
    <t>(15) Table</t>
  </si>
  <si>
    <t xml:space="preserve">          عدد الطلبة المشتركين في الامتحان النهائي في التعليم الجامعي الأولي في جامعة بغداد موزعين حسب الكلية والجنسية والجنس للعام الدراسي 2017/2016</t>
  </si>
  <si>
    <t>Number of participated studentsin final exam in academical  teaching of Baghdad  university   distributed by college nationality and gender for 2016/2017</t>
  </si>
  <si>
    <t xml:space="preserve">(16 )جدول  </t>
  </si>
  <si>
    <t>(16)Table</t>
  </si>
  <si>
    <t>تابع جدول  (16)</t>
  </si>
  <si>
    <t>Table (16) cont .</t>
  </si>
  <si>
    <t xml:space="preserve">          عدد الطلبة الناجحين في التعليم الجامعي الأولي في جامعة بغداد موزعين حسب الكلية والجنسية والجنس للعام الدراسي 2017/2016</t>
  </si>
  <si>
    <t>Number of succeedded students in final exam  in academical  teaching of Baghdad  university distributed by college nationality and gender for 2016/2017</t>
  </si>
  <si>
    <t>(جدول  (17</t>
  </si>
  <si>
    <t>(17)Table</t>
  </si>
  <si>
    <t>تابع جدول  (17)</t>
  </si>
  <si>
    <t>Table (17) cont .</t>
  </si>
  <si>
    <t>عدد الطلبة المقبولين في التعليم الجامعي الاولي في جامعة البصرة للنفط والغاز موزعين حسب الكلية والجنسية والجنس للعام الدراسي 2018/2017</t>
  </si>
  <si>
    <t xml:space="preserve">       Number of accepted  students in  academical  teaching ofAl- Basrah university for oil and gas distributed by college ,nationality and gender for  2017/2018</t>
  </si>
  <si>
    <t xml:space="preserve">المجموع </t>
  </si>
  <si>
    <t xml:space="preserve"> هندسة النفط والغاز </t>
  </si>
  <si>
    <t>Engineering of oil and gas</t>
  </si>
  <si>
    <t>الادارة الصناعية للنفط</t>
  </si>
  <si>
    <t>Industrial petroleum administration</t>
  </si>
  <si>
    <t>عدد الطلبة الموجودين في التعليم الجامعي الاولي في جامعة البصرة للنفط والغاز موزعين حسب الكلية والجنسية والجنس للعام الدراسي 2018/2017</t>
  </si>
  <si>
    <t xml:space="preserve">       Number of existing  students in  academical  teaching ofAl- Basrah university for oil and gas  distributed by college,nationality and gender for  2017/2018 </t>
  </si>
  <si>
    <t xml:space="preserve">هندسة النفط والغاز </t>
  </si>
  <si>
    <t>عدد أعضاء الهيئة التدريسية في التعليم الجامعي الأولي في جامعة البصرة للنفط والغاز موزعين حسب الكلية والجنسية والجنس  للعام الدراسي 2018/2017</t>
  </si>
  <si>
    <t xml:space="preserve">       Number of teaching staff in  academical  teaching ofAl- Basrah university for oil and gas distributed by college ,nationality and gender for 2017/2018</t>
  </si>
  <si>
    <t>presidency university</t>
  </si>
  <si>
    <t xml:space="preserve">عدد الطلبة العراقيين الراسبين والمؤجلين والتاركين في التعليم الجامعي الاولي في جامعة البصرة للنفط والغاز موزعين حسب الكلية والجنس للعام الدراسي 2017/2016  </t>
  </si>
  <si>
    <t>Number of failures ,postponed and leaving students in  academical  teaching of Al-Basara  university for oil and gas distributed by college  and gender for 2016/2017</t>
  </si>
  <si>
    <t>عدد الطلبة المشتركين في الامتحان النهائي في التعليم الجامعي الاولي في جامعة البصرة للنفط والغاز موزعين حسب الكلية والجنسية والجنس للعام الدراسي 2017/2016</t>
  </si>
  <si>
    <t>Number of participated students in final exam in academical  teaching of Al-Basrah  university for oil and gas  distributed by college ,nationality and gender for 2016/2017</t>
  </si>
  <si>
    <t>عدد الطلبة الناجحين في التعليم الجامعي الاولي في جامعة البصرة للنفط والغاز موزعين حسب الكلية والجنسية والجنس للعام الدراسي 2017/2016</t>
  </si>
  <si>
    <t>Number of succeedded students in academical  teaching of Al-Basrah  university for oil and gas distributed by college ,nationality and gender for 2016/2017</t>
  </si>
  <si>
    <t xml:space="preserve">     عدد الطلبة المقبولين في التعليم الجامعي الاولي في جامعة واسط موزعين حسب الكلية والجنسية والجنس للعام الدراسي 2018/2017</t>
  </si>
  <si>
    <t xml:space="preserve">       Number of accepted  students in  academical   education  of Wasit university distributed by college ,nationality and gender for 2017/2018 </t>
  </si>
  <si>
    <t>veterinary medicine</t>
  </si>
  <si>
    <t xml:space="preserve">علوم الحاسوب وتكنولوجيا المعلومات </t>
  </si>
  <si>
    <t>Computer science and information technology</t>
  </si>
  <si>
    <t>التربية الاساسية العزيزية</t>
  </si>
  <si>
    <t>Basic education Al-azizia</t>
  </si>
  <si>
    <t>الآداب</t>
  </si>
  <si>
    <t>الاعلام الصويرة</t>
  </si>
  <si>
    <t>Media/ Swera</t>
  </si>
  <si>
    <t xml:space="preserve">الفنون الجميلة </t>
  </si>
  <si>
    <t>ملاحظة . تم تعليق القبول لكلية الاعلام /الصويرة لسنة 2017-2018</t>
  </si>
  <si>
    <t>التربية</t>
  </si>
  <si>
    <t>Basic education Al-Azizia</t>
  </si>
  <si>
    <t xml:space="preserve">     عدد الطلبة الموجودين في التعليم الجامعي الاولي في جامعة واسط موزعين حسب الكلية والجنسية والجنس للعام الدراسي 2017/2016</t>
  </si>
  <si>
    <t xml:space="preserve">       Number of existing  students in  academical education of Wasit university distributed by college ,nationality and gender for 2016/2017 </t>
  </si>
  <si>
    <t xml:space="preserve">Sciences  </t>
  </si>
  <si>
    <t>الادارة و الاقتصاد</t>
  </si>
  <si>
    <t>عدد أعضاء الهيئة التدريسية في التعليم الجامعي الاولي في جامعة واسط موزعين حسب الكلية والجنسية والجنس للعام الدراسي 2018/2017</t>
  </si>
  <si>
    <t xml:space="preserve">       Number of teaching staff in  academical  education of Wasit university distributed by college ,nationality and gender for 2017/2018</t>
  </si>
  <si>
    <t>center calculator</t>
  </si>
  <si>
    <t xml:space="preserve">        عدد الطلبة العراقيين الراسبين والمؤجلين والتاركين في التعليم الجامعي الاولي في جامعة واسط موزعين حسب الكلية والجنس للعام الدراسي 2017/2016  </t>
  </si>
  <si>
    <t>Number of Iraqi failures ,postponed and leaving students in  academical  education of  Wasit  university distributed by college  and gender for 2017/2016</t>
  </si>
  <si>
    <t xml:space="preserve">الزراعة </t>
  </si>
  <si>
    <t xml:space="preserve">     عدد الطلبة المشتركين في الامتحان النهائي في التعليم الجامعي الاولي في جامعة واسط موزعين حسب الكلية والجنسية والجنس للعام الدراسي 2017/2016</t>
  </si>
  <si>
    <t>Number of participated students in final exam  in academical education of Wasit university  distributed by college ,nationality and gender for 2016/2017</t>
  </si>
  <si>
    <t xml:space="preserve">     عدد الطلبة الناجحين في التعليم الجامعي الاولي في جامعة واسط موزعين حسب الكلية والجنسية والجنس للعام الدراسي 2017/2016</t>
  </si>
  <si>
    <t>Number of succeeded students in  academical  education of Wasit university distributed by college  and gender for 2016/2017</t>
  </si>
  <si>
    <t xml:space="preserve">طب بيطري </t>
  </si>
  <si>
    <t>عدد الطلبة المقبولين في التعليم الجامعي الاولي في الجامعة العراقية موزعين حسب الكلية والجنسية والجنس للعام الدراسي 2018/2017</t>
  </si>
  <si>
    <t xml:space="preserve">       Number of accepted  students in  academical  education of Al-iraqia university distributed by college ,nationality and gender for 2017/2018 </t>
  </si>
  <si>
    <t xml:space="preserve">(جدول (36 </t>
  </si>
  <si>
    <t>Tabel ( 36 )</t>
  </si>
  <si>
    <t>دراسات الصباحية</t>
  </si>
  <si>
    <t xml:space="preserve">الطب </t>
  </si>
  <si>
    <t xml:space="preserve"> Medicine </t>
  </si>
  <si>
    <t xml:space="preserve">الهندسة  </t>
  </si>
  <si>
    <t xml:space="preserve">Engineering </t>
  </si>
  <si>
    <t>التربية الطارمية</t>
  </si>
  <si>
    <t>Education Altarmia</t>
  </si>
  <si>
    <t>Education for girls</t>
  </si>
  <si>
    <t>Engineering network</t>
  </si>
  <si>
    <t>عدد الطلبة الموجودين في التعليم الجامعي الاولي في الجامعة العراقية موزعين حسب الكلية والجنسية والجنس للعام الدراسي 2018/2017</t>
  </si>
  <si>
    <t xml:space="preserve">       Number of existing  students in  academical education of Al-iraqia university distributed by college ,nationality and gender for 2017/2018</t>
  </si>
  <si>
    <t xml:space="preserve">(جدول (37 </t>
  </si>
  <si>
    <t>Tabel ( 37 )</t>
  </si>
  <si>
    <t>الدراسات الصباحية</t>
  </si>
  <si>
    <t xml:space="preserve"> Medicine</t>
  </si>
  <si>
    <t>عدد أعضاء الهيئة التدريسية في التعليم الجامعي الأولي في الجامعة العراقية موزعين حسب الكلية والجنسية والجنس للعام الدراسي2018/2017</t>
  </si>
  <si>
    <t xml:space="preserve">       Number of teaching staff in  academical education of Al-iraqia university distributed by college ,nationality and gender for 2017/2018  </t>
  </si>
  <si>
    <t xml:space="preserve">(جدول (38 </t>
  </si>
  <si>
    <t>Tabel (38 )</t>
  </si>
  <si>
    <t>Islamic scence</t>
  </si>
  <si>
    <t>مركز بحوث الدراسات الاسلامية</t>
  </si>
  <si>
    <t>Islamic studies researches center</t>
  </si>
  <si>
    <t>مركز التعليم المستمر وتقنيات المعلوماتية</t>
  </si>
  <si>
    <t>Canter for continuing Education and Information technology</t>
  </si>
  <si>
    <t>عدد الطلبة العراقيين الراسبين والمؤجلين والتاركين في التعليم الجامعي الاولي في الجامعة العراقية موزعين حسب الكلية والجنس للعام الدراسي 2017/2016</t>
  </si>
  <si>
    <t>Number of Iraqi failures ,postponed and leaving students in  academical  education of Al-Iraqia  university distributed by college  and gender for 2016/2017</t>
  </si>
  <si>
    <t xml:space="preserve">(جدول (39 </t>
  </si>
  <si>
    <t>Tabel ( 39 )</t>
  </si>
  <si>
    <t>عدد الطلبة العرب الراسبين والمؤجلين والتاركين في التعليم الجامعي الاولي في الجامعة العراقية  موزعين حسب الكلية والجنس للعام الدراسي 2017/2016</t>
  </si>
  <si>
    <t>Number of Arab failures ,postponed and leaving students in  academical  education of Al-Iraqia  university distributed by college  and gender for 2016/2017</t>
  </si>
  <si>
    <t xml:space="preserve"> جدول (40)</t>
  </si>
  <si>
    <t>Tabel ( 40 )</t>
  </si>
  <si>
    <t>عدد الطلبة المشتركين في الامتحان النهائي في التعليم الجامعي الاولي في الجامعة العراقية موزعين حسب الكلية والجنسية والجنس للعام الدراسي 2017/2016</t>
  </si>
  <si>
    <t>Number of participated studentsin final exam in academical education of Al-Iraqia university   distributed by college ,nationality and gender for 2016/2017</t>
  </si>
  <si>
    <t xml:space="preserve">(جدول (41 </t>
  </si>
  <si>
    <t>Tabel ( 41 )</t>
  </si>
  <si>
    <t>Arts</t>
  </si>
  <si>
    <t>عدد الطلبة الناجحين في التعليم الجامعي الاولي في الجامعة العراقية موزعين حسب الكلية والجنسية والجنس للعام الدراسي 2017/2016</t>
  </si>
  <si>
    <t>Number of succeedded students in final exam  in academical education of Al-Iraqia  university distributed by college ,nationality and gender for   2016/2017</t>
  </si>
  <si>
    <t>(جدول (42</t>
  </si>
  <si>
    <t>Tabel ( 42 )</t>
  </si>
  <si>
    <t>عدد الطلبة المقبولين في التعليم الجامعي الاولي في جامعة الكرخ للعلوم موزعين حسب الكلية والجنسية والجنس للعام الدراسي 2018/2017</t>
  </si>
  <si>
    <t xml:space="preserve">       Number of accepted  students in  academical  teaching of AL- Kaharakh for sciences university distributed by college ,nationality and gender for 2017/2018 </t>
  </si>
  <si>
    <t>التحسس النائي والجيوفيزياء</t>
  </si>
  <si>
    <t>Fumbling attorney and geophysics</t>
  </si>
  <si>
    <t>عدد الطلبة الموجودين في التعليم الجامعي الاولي في جامعة الكرخ للعلوم موزعين حسب الكلية والجنسية والجنس للعام الدراسي 2018/2017</t>
  </si>
  <si>
    <t xml:space="preserve"> Number of existing  students in  academical  teaching of AL- Kaharakh for sciences university distributed by college ,nationality and gender for 2017/2018 </t>
  </si>
  <si>
    <t>عدد أعضاء الهيئة التدريسية  في التعليم الجامعي الاولي  في جامعة الكرخ للعلوم   موزعين حسب الكلية والجنسية والجنس للعام الدراسي 2018/2017</t>
  </si>
  <si>
    <t xml:space="preserve">       Number of teaching staff in  academical  teaching of AL- Kaharakh for sciences   university distributed by college nationality and gender for 2017/2018 </t>
  </si>
  <si>
    <t>Continue teaching centre</t>
  </si>
  <si>
    <t xml:space="preserve">مركز الحاسبة الالكترونية </t>
  </si>
  <si>
    <t xml:space="preserve">University persidency </t>
  </si>
  <si>
    <t xml:space="preserve">عدد الطلبة العراقيين الراسبين والمؤجلين والتاركين في التعليم الجامعي الاولي في جامعة الكرخ للعلوم موزعين حسب الكلية والجنس للعام الدراسي 2017/2016  </t>
  </si>
  <si>
    <t>Number of failures ,postponed and leaving students in  academical  teaching of AL- Kaharakh for sciences university for oil and gas distributed by college  and gender for2016/2017</t>
  </si>
  <si>
    <t>عدد الطلبة المشتركين في الامتحان النهائي في التعليم الجامعي الاولي في جامعة الكرخ للعلوم موزعين حسب الكلية والجنسية والجنس للعام الدراسي 2017/2016</t>
  </si>
  <si>
    <t>Number of participated students in final exam in academical  teaching of AL- Kaharakh for sciences university for oil and gas  distributed by college ,nationality and gender for 2016/2017</t>
  </si>
  <si>
    <t>عدد الطلبة الناجحين في التعليم الجامعي الاولي في جامعة الكرخ للعلوم موزعين حسب الكلية والجنسية والجنس للعام الدراسي 2017/2016</t>
  </si>
  <si>
    <t>Number of succeedded students in academical  teaching of AL- Kaharakh for sciences university for oil and gas distributed by college ,nationality and gender for 2016/2017</t>
  </si>
  <si>
    <t>عدد الطلبة المقبولين في التعليم الجامعي الاولي في الجامعة التكنولوجية موزعين حسب القسم والجنسية والجنس للعام الدراسي 2018/2017</t>
  </si>
  <si>
    <t xml:space="preserve">       Number of accepted  students in  academical  teaching of technology university distributed by department ,nationality and gender for 2017/2018 </t>
  </si>
  <si>
    <t>جدول (24 )</t>
  </si>
  <si>
    <t>(24)Table</t>
  </si>
  <si>
    <t>القسم</t>
  </si>
  <si>
    <t>department</t>
  </si>
  <si>
    <t>هندسة الميكانيكية</t>
  </si>
  <si>
    <t>Mechanic Engineering</t>
  </si>
  <si>
    <t>الهندسة الكهربائية</t>
  </si>
  <si>
    <t>Electric engineering</t>
  </si>
  <si>
    <t>هندسة البناء والانشاءات</t>
  </si>
  <si>
    <t>Building  engineering</t>
  </si>
  <si>
    <t xml:space="preserve">الهندسة الكهروميكانيكية </t>
  </si>
  <si>
    <t>هندسة السيطرة والنظم</t>
  </si>
  <si>
    <t>Control and systems engineering</t>
  </si>
  <si>
    <t>هندسة الانتاج والمعادن</t>
  </si>
  <si>
    <t>Production and metal engineering</t>
  </si>
  <si>
    <t>الهندسة الكيمياوية</t>
  </si>
  <si>
    <t>Chemical engineering</t>
  </si>
  <si>
    <t>هندسة العمارة</t>
  </si>
  <si>
    <t>Architecture Engineering</t>
  </si>
  <si>
    <t>هندسة الحاسوب</t>
  </si>
  <si>
    <t>Computer engineering</t>
  </si>
  <si>
    <t>هندسة المواد</t>
  </si>
  <si>
    <t xml:space="preserve">Material engineering  </t>
  </si>
  <si>
    <t xml:space="preserve">هندسة الليزر والالكترونيات البصرية </t>
  </si>
  <si>
    <t xml:space="preserve">Laser engineering </t>
  </si>
  <si>
    <t xml:space="preserve">هندسة تكنولوجيا النفط </t>
  </si>
  <si>
    <t>Oil technology engineering</t>
  </si>
  <si>
    <t>هندسة الاتصالات</t>
  </si>
  <si>
    <t>Communication Engineering</t>
  </si>
  <si>
    <t>هندسة الطب الحياتي</t>
  </si>
  <si>
    <t>Medical Engineering</t>
  </si>
  <si>
    <t>مجموع الاقسام الهندسية</t>
  </si>
  <si>
    <t>Total engineering sections</t>
  </si>
  <si>
    <t>العلوم التطبيقية</t>
  </si>
  <si>
    <t>Applied sciences</t>
  </si>
  <si>
    <t xml:space="preserve">علوم الحاسوب </t>
  </si>
  <si>
    <t>Computer Sciences and Information Technology</t>
  </si>
  <si>
    <t>مجموع الاقسام العلمية</t>
  </si>
  <si>
    <t>Total scientific sections</t>
  </si>
  <si>
    <t>تابع جدول (24 )</t>
  </si>
  <si>
    <t>Table(24)cont.</t>
  </si>
  <si>
    <t>Total Evening Stady</t>
  </si>
  <si>
    <t>عدد الطلبة الموجودين في التعليم الجامعي الاولي في الجامعة التكنولوجية موزعين حسب القسم والجنسية والجنس للعام الدراسي 2018/2017</t>
  </si>
  <si>
    <t xml:space="preserve">       Number of existing  students in  academical  teaching of technology university distributed by department ,nationality and gender for 2017/2018 </t>
  </si>
  <si>
    <t xml:space="preserve"> جدول  (25 ) </t>
  </si>
  <si>
    <t>(25)Table</t>
  </si>
  <si>
    <t>هندسة الليزر والالكترونيات البصرية</t>
  </si>
  <si>
    <t xml:space="preserve"> تابع جدول  (25 ) </t>
  </si>
  <si>
    <t>Table (25) cont.</t>
  </si>
  <si>
    <t>Total Evening study</t>
  </si>
  <si>
    <t>عدد أعضاء الهيئة التدريسية في التعليم الجامعي الاولي  في جامعة التكنولوجية موزعين حسب القسم والجنسية والجنس للعام الدراسي 2018/2017</t>
  </si>
  <si>
    <t xml:space="preserve">       Number of teaching staff in  academical  teaching of technology university distributed by department ,nationality and gender for 2017/2018 </t>
  </si>
  <si>
    <t>جدول (26 )</t>
  </si>
  <si>
    <t>(26)Table</t>
  </si>
  <si>
    <t>الهندسة الكهروميكانيكية</t>
  </si>
  <si>
    <t>مركز التدريب والمعامل</t>
  </si>
  <si>
    <t>Training centre</t>
  </si>
  <si>
    <t>مركز البحوث البيئة</t>
  </si>
  <si>
    <t>Environment centre</t>
  </si>
  <si>
    <t xml:space="preserve">مركز بحوث الطاقة والطاقات المتجددة </t>
  </si>
  <si>
    <t>Energy research entre</t>
  </si>
  <si>
    <t xml:space="preserve">مركز تكنولوجيا المعلومات </t>
  </si>
  <si>
    <t>Communication and IT</t>
  </si>
  <si>
    <t xml:space="preserve">مركز النانوتكنولوجي والمواد المتقدمة </t>
  </si>
  <si>
    <t>Development materials centre</t>
  </si>
  <si>
    <t xml:space="preserve">مركز اللغة الانكليزية </t>
  </si>
  <si>
    <t>language english center</t>
  </si>
  <si>
    <t>Total headship of university center</t>
  </si>
  <si>
    <t>مجموع المراكز ورئاسة الجامعة</t>
  </si>
  <si>
    <t>عدد الطلبة العراقيين الراسبين والمؤجلين والتاركين في التعليم الجامعي الاولي في الجامعة التكنولوجية موزعين حسب القسم والجنس للعام الدراسي 2017/2016</t>
  </si>
  <si>
    <t>Number of Iraqi failures ,postponed and leaving students in  academical  teaching of technology  university distributed by department  and gender for 2016/2017</t>
  </si>
  <si>
    <t>جدول  ( 27)</t>
  </si>
  <si>
    <t>(27)Table</t>
  </si>
  <si>
    <t>الهندسة الميكانيكية</t>
  </si>
  <si>
    <t>الهندسة الطبية</t>
  </si>
  <si>
    <t xml:space="preserve">Computer Sciences </t>
  </si>
  <si>
    <t>تابع جدول  ( 27)</t>
  </si>
  <si>
    <t>Table (27) cont .</t>
  </si>
  <si>
    <t>الهندسه الكهروميكانيكية</t>
  </si>
  <si>
    <t>هندسة السيطرة ونظم</t>
  </si>
  <si>
    <t xml:space="preserve">عدد الطلبة المشتركين في الامتحان النهائي في التعليم الجامعي الاولي في الجامعة التكنولوجية موزعين حسب القسم والجنسية والجنس للعام الدراسي 2017/2016 </t>
  </si>
  <si>
    <t>Number of participated studentsin final exam in academical teaching of technology university   distributed by department ,nationality and gender for 2016/2017</t>
  </si>
  <si>
    <t>جدول ( 28)</t>
  </si>
  <si>
    <t>(28)Table</t>
  </si>
  <si>
    <t xml:space="preserve">الهندسة الكهروميكانيكيه </t>
  </si>
  <si>
    <t>تابع جدول ( 28)</t>
  </si>
  <si>
    <t>عدد الطلبة الناجحين في التعليم الجامعي الاولي في الجامعة التكنولوجية موزعين حسب القسم والجنسية والجنس للعام الدراسي 2017/2016</t>
  </si>
  <si>
    <t>Number of succeedded students in final exam  in academical  teaching of technology  university distributed by department ,nationality and gender for 2016/2017</t>
  </si>
  <si>
    <t xml:space="preserve">جدول ( 29) </t>
  </si>
  <si>
    <t>(29)Table</t>
  </si>
  <si>
    <t>هندسة الكهروميكانيكية</t>
  </si>
  <si>
    <t>Table (28) cont .</t>
  </si>
  <si>
    <t>Table (29) cont.</t>
  </si>
  <si>
    <t>عدد الطلبة المقبولين في التعليم الجامعي الاولي في جامعة الحمدانية موزعين حسب الكلية والجنسية والجنس للعام الدراسي 2018/2017</t>
  </si>
  <si>
    <t xml:space="preserve">       Number of accepted  students in  academical  teaching of Al-Hamdania university distributed by college ,nationality and gender for 2017/2018 </t>
  </si>
  <si>
    <t xml:space="preserve">(43) جدول </t>
  </si>
  <si>
    <t>Total morning stady</t>
  </si>
  <si>
    <t>Total evening stady</t>
  </si>
  <si>
    <t>عدد الطلبة الموجودين في التعليم الجامعي الاولي في جامعة الحمدانية موزعين حسب الكلية والجنسية والجنس للعام الدراسي 2018/2017</t>
  </si>
  <si>
    <t xml:space="preserve">       Number of existing  students in  academical  teaching of Al-Hamdania university distributed by college,nationality and gender for 2017/2018</t>
  </si>
  <si>
    <t>(جدول (44</t>
  </si>
  <si>
    <t>evevning study</t>
  </si>
  <si>
    <t>عدد أعضاء الهيئة التدريسية في التعليم الجامعي الأولي في جامعة الحمدانية موزعين حسب الكلية والجنسية والجنس للعام الدراسي 2018/2017</t>
  </si>
  <si>
    <t xml:space="preserve">       Number of teaching staff in  academical education of Al-Hamdania  university distributed by college ,nationality and gender for 2017/2018  </t>
  </si>
  <si>
    <t>(جدول (45</t>
  </si>
  <si>
    <t xml:space="preserve"> continue teaching centre</t>
  </si>
  <si>
    <t>عدد الطلبة العراقيين الراسبين والمؤجلين والتاركين في التعليم الجامعي الاولي في جامعة  الحمدانية موزعين حسب الكلية والجنس للعام الدراسي 2017/2016</t>
  </si>
  <si>
    <t>Number of failures ,postponed and leaving students in  academical  teaching of Al-Hamdania  university distributed by college  and gender for 2016/2017</t>
  </si>
  <si>
    <t>Tabel (46)</t>
  </si>
  <si>
    <t>عدد الطلبة المشتركين في الامتحان النهائي في التعليم الجامعي الاولي في جامعة الحمدانية موزعين حسب الكلية والجنسية والجنس للعام الدراسي 2017/2016</t>
  </si>
  <si>
    <t>Number of participated students in final exam in academical  teaching of Al-Hamdania university   distributed by college,nationality and gender for 2016/2017</t>
  </si>
  <si>
    <t xml:space="preserve">(جدول (47 </t>
  </si>
  <si>
    <t>عدد الطلبة الناجحين في التعليم الجامعي الاولي في جامعة الحمدانية موزعين حسب الكلية والجنسية والجنس للعام الدراسي 2017/2016</t>
  </si>
  <si>
    <t>Number of succeedded students in final exam  in academical  teaching of Al-Hamdania  university distributed by college ,nationality and gender for 2016/2017</t>
  </si>
  <si>
    <t>(جدول  (48</t>
  </si>
  <si>
    <t>Tabel(48)</t>
  </si>
  <si>
    <t>عدد الطلبة المقبولين في التعليم الجامعي الاولي في جامعة تلعفر موزعين حسب الكلية والجنسية والجنس للعام الدراسي 2018/2017</t>
  </si>
  <si>
    <t xml:space="preserve">       Number of accepted  students in  academical  teaching of Teleafar university distributed by college ,nationality and gender for 2017/2018 </t>
  </si>
  <si>
    <t>عدد الطلبة الموجودين في التعليم الجامعي الاولي في جامعة تلعفر موزعين حسب الكلية والجنسية والجنس للعام الدراسي 2018/2017</t>
  </si>
  <si>
    <t xml:space="preserve">       Number of existing  students in  academical  teaching of Teleafar university distributed by college,nationality and gender for 2017/2018</t>
  </si>
  <si>
    <t>عدد أعضاء الهيئة التدريسية في التعليم الجامعي الأولي في جامعة تلعفر موزعين حسب الكلية والجنسية والجنس للعام الدراسي 2018/2017</t>
  </si>
  <si>
    <t xml:space="preserve">       Number of teaching staff in  academical education of Teleafar  university distributed by college ,nationality and gender for 2017/2018  </t>
  </si>
  <si>
    <t>Univrsity presidency</t>
  </si>
  <si>
    <t>عدد الطلبة العراقيين الراسبين والمؤجلين والتاركين في التعليم الجامعي الاولي في جامعة  تلعفر موزعين حسب الكلية والجنس للعام الدراسي 2017/2016</t>
  </si>
  <si>
    <t>Number of failures ,postponed and leaving students in  academical  teaching of Teleafar  university distributed by college  and gender for 2016/2017</t>
  </si>
  <si>
    <t>عدد الطلبة المشتركين في الامتحان النهائي في التعليم الجامعي الاولي في جامعة تلعفر موزعين حسب الكلية والجنسية والجنس للعام الدراسي 2017/2016</t>
  </si>
  <si>
    <t>Number of participated students in final exam in academical  teaching of Teleafar university   distributed by college,nationality and gender for 2016/2017</t>
  </si>
  <si>
    <t>عدد الطلبة الناجحين في التعليم الجامعي الاولي في جامعة تلعفر موزعين حسب الكلية والجنسية والجنس للعام الدراسي 2017/2016</t>
  </si>
  <si>
    <t>Number of succeedded students in final exam  in academical  teaching of Teleafar  university distributed by college ,nationality and gender for 2016/2017</t>
  </si>
  <si>
    <t>عدد الطلبة المقبولين في التعليم الجامعي الاولي في جامعة نينوى موزعين حسب الكلية والجنسية والجنس للعام الدراسي 2018/2017</t>
  </si>
  <si>
    <r>
      <t xml:space="preserve">       Number of accepted  students in academic teaching of Ni</t>
    </r>
    <r>
      <rPr>
        <sz val="14"/>
        <rFont val="Arial"/>
        <family val="2"/>
      </rPr>
      <t>eveh</t>
    </r>
    <r>
      <rPr>
        <b/>
        <sz val="14"/>
        <rFont val="Arial"/>
        <family val="2"/>
      </rPr>
      <t xml:space="preserve"> university distributed by college ,nationality and gender for 2017/2018 </t>
    </r>
  </si>
  <si>
    <t>طب نينوى</t>
  </si>
  <si>
    <t>Medicine Of Nieveh</t>
  </si>
  <si>
    <t>هندسة الاليكترونيات</t>
  </si>
  <si>
    <t>Electroic Engineering</t>
  </si>
  <si>
    <t>عدد الطلبة الموجودين في التعليم الجامعي الاولي في جامعة نينوى موزعين حسب الكلية والجنسية والجنس للعام الدراسي 2017 /2018</t>
  </si>
  <si>
    <t xml:space="preserve">Total university </t>
  </si>
  <si>
    <t>عدد أعضاء الهيئة التدريسية في التعليم الجامعي الاولي في جامعة نينوى موزعين حسب الكلية والجنسية والجنس للعام الدراسي 2018/2017</t>
  </si>
  <si>
    <t>عدد الطلبة العراقيين الراسبين والمؤجلين والتاركين في التعليم الجامعي الاولي في جامعة نينوى موزعين حسب الكلية والجنس للعام الدراسي 2017/2016</t>
  </si>
  <si>
    <t xml:space="preserve">Number of students failures, postponed and leaving in academic teaching of Nieveh university distributed by college  and gender for 2016/2017 </t>
  </si>
  <si>
    <t>عدد الطلبة المشتركين في الامتحان النهائي في التعليم الجامعي الاولي في جامعة نينوى موزعين حسب الكلية والجنسية والجنس للعام الدراسي2017/2016</t>
  </si>
  <si>
    <t xml:space="preserve">      Number of students participated in the final exam in academic teaching of Nieveh university distributed by college ,nationality and gender for 2016/2017 </t>
  </si>
  <si>
    <t>عدد الطلبة الناجحين في التعليم الجامعي الاولي في جامعة نينوى موزعين حسب الكلية والجنسية والجنس للعام الدراسي 2017/2016</t>
  </si>
  <si>
    <t>عدد الطلبة المقبولين في التعليم الجامعي الاولي في جامعة الفلوجة موزعين حسب الكلية والجنسية والجنس للعام الدراسي 2018/2017</t>
  </si>
  <si>
    <t xml:space="preserve">       Number of students addmited to academical  teaching of  Falluja university distributed by college ,nationality and gender for 2017/2018 </t>
  </si>
  <si>
    <t>Management and economy</t>
  </si>
  <si>
    <t>عدد الطلبة الموجودين في التعليم الجامعي الاولي في جامعة  الفلوجة موزعين حسب الكلية والجنسية والجنس للعام الدراسي 2018/2017</t>
  </si>
  <si>
    <t xml:space="preserve">العلوم الاسلاميه </t>
  </si>
  <si>
    <t>Table (104) cont.</t>
  </si>
  <si>
    <t>عدد أعضاء الهيئة التدريسية في التعليم الجامعي الاولي في جامعة الفلوجة موزعين حسب الكلية والجنسية والجنس للعام الدراسي 2018/2017</t>
  </si>
  <si>
    <t xml:space="preserve">       Number of teaching staff in  academical  teaching in Falluja university distributed by college ,nationality and gender for 2017/2018 </t>
  </si>
  <si>
    <t xml:space="preserve">(جدول (105 </t>
  </si>
  <si>
    <t>Table (105)</t>
  </si>
  <si>
    <t xml:space="preserve">مجموع  الجامعة </t>
  </si>
  <si>
    <t xml:space="preserve">Total </t>
  </si>
  <si>
    <t>عدد الطلبة  العراقيين الراسبين والمؤجلين والتاركين في التعليم الجامعي الاولي  في جامعة الفلوجة موزعين حسب الكلية والجنس للعام الدراسي 2017/2016</t>
  </si>
  <si>
    <t>Number of Iraqi failed ,postponed and leaving students in  academic teaching in Falluja university distributed by college  and gender for 2016/2017</t>
  </si>
  <si>
    <t>(جدول  (106</t>
  </si>
  <si>
    <t>Table (106)</t>
  </si>
  <si>
    <t>Venning study</t>
  </si>
  <si>
    <t>Table (107)</t>
  </si>
  <si>
    <t>Table (108)</t>
  </si>
  <si>
    <t xml:space="preserve">مجموع الدراسات الاسلامية </t>
  </si>
  <si>
    <t>عدد الطلبة المقبولين في التعليم الجامعي الاولي في جامعة الموصل موزعين حسب الكلية والجنسية والجنس للعام الدراسي 2018/2017</t>
  </si>
  <si>
    <t xml:space="preserve">       Number of accepted  students in  academical  teaching of Al-Mosul university distributed by college ,nationality and gender for 2017/2018 </t>
  </si>
  <si>
    <t>Tabel(43)</t>
  </si>
  <si>
    <t xml:space="preserve">هندسة النفط والتعدين </t>
  </si>
  <si>
    <t>Petroleum &amp;mineralogy engineering</t>
  </si>
  <si>
    <t>الزراعة والغابات</t>
  </si>
  <si>
    <t>Science</t>
  </si>
  <si>
    <t>البيئة</t>
  </si>
  <si>
    <t xml:space="preserve">Environment </t>
  </si>
  <si>
    <t>Computer science and math</t>
  </si>
  <si>
    <t>Human science</t>
  </si>
  <si>
    <t>Pure sciences</t>
  </si>
  <si>
    <t>الحقوق</t>
  </si>
  <si>
    <t>ـ0</t>
  </si>
  <si>
    <t>Political science</t>
  </si>
  <si>
    <t>ـ1</t>
  </si>
  <si>
    <t>ـ2</t>
  </si>
  <si>
    <t xml:space="preserve">(43) تابع جدول </t>
  </si>
  <si>
    <t>Tabel(43) cont.</t>
  </si>
  <si>
    <t xml:space="preserve"> Evening studies</t>
  </si>
  <si>
    <t>عدد الطلبة الموجودين في التعليم الجامعي الاولي في جامعة الموصل موزعين حسب الكلية والجنسية والجنس للعام الدراسي 2018/2017</t>
  </si>
  <si>
    <t xml:space="preserve">       Number of existing  students in  academical  teaching of Al-Mosul university distributed by college,nationality and gender for 2017/2018</t>
  </si>
  <si>
    <t>Tabel(44)</t>
  </si>
  <si>
    <t>(تابع جدول (44</t>
  </si>
  <si>
    <t>Tabel(44) cont.</t>
  </si>
  <si>
    <t>مجموع الذراسات المسائية</t>
  </si>
  <si>
    <t>عدد أعضاء الهيئة التدريسية في التعليم الجامعي الأولي في جامعة الموصل موزعين حسب الكلية والجنسية والجنس للعام الدراسي 2018/2017</t>
  </si>
  <si>
    <t xml:space="preserve">       Number of teaching staff in  academical education of Al-Mosul  university distributed by college ,nationality and gender for 2017/2018  </t>
  </si>
  <si>
    <t>Tabel(45)</t>
  </si>
  <si>
    <t>(تابع جدول (45</t>
  </si>
  <si>
    <t>Tabel(45) cont.</t>
  </si>
  <si>
    <t>مركزالدراسات الاقليمية</t>
  </si>
  <si>
    <t>Center of regionalism studies</t>
  </si>
  <si>
    <t>مركز بحوث السدود والموارد المائية</t>
  </si>
  <si>
    <t>Center of dams &amp; watership resources research</t>
  </si>
  <si>
    <t xml:space="preserve">مركز أبحاث التحسس النائي </t>
  </si>
  <si>
    <t>Center of fumbling attorney researchs</t>
  </si>
  <si>
    <t>مركز بحوث البيئة والسيطرة على التلوث</t>
  </si>
  <si>
    <t xml:space="preserve"> Researches center for environment and  pollution control</t>
  </si>
  <si>
    <t xml:space="preserve">دار ابن الهيثم للطباعة </t>
  </si>
  <si>
    <t>Ibn Al Haitham Center for Printing</t>
  </si>
  <si>
    <t>مركز دراسات الموصل</t>
  </si>
  <si>
    <t>Al mosul studies center</t>
  </si>
  <si>
    <t xml:space="preserve">مركز الحاسبة </t>
  </si>
  <si>
    <t>Computer center</t>
  </si>
  <si>
    <t xml:space="preserve">University headqnarter </t>
  </si>
  <si>
    <t>عدد الطلبة العراقيين الراسبين والمؤجلين والتاركين في التعليم الجامعي الاولي في جامعة  الموصل موزعين حسب الكلية والجنس للعام الدراسي 2017/2016</t>
  </si>
  <si>
    <t>Number of failures ,postponed and leaving students in  academical  teaching of Al-Mosul  university distributed by college  and gender for 2016/2017</t>
  </si>
  <si>
    <t xml:space="preserve">(تابع جدول (46   </t>
  </si>
  <si>
    <t>Tabel (46) cont.</t>
  </si>
  <si>
    <t>عدد الطلبة المشتركين في الامتحان النهائي في التعليم الجامعي الاولي في جامعة الموصل موزعين حسب الكلية والجنسية والجنس للعام الدراسي 2017/2016</t>
  </si>
  <si>
    <t>Number of participated students in final exam in academical  teaching of Al-Mosul university   distributed by college,nationality and gender for 2016/2017</t>
  </si>
  <si>
    <t>Tabel(47)</t>
  </si>
  <si>
    <t xml:space="preserve">(تابع جدول (47 </t>
  </si>
  <si>
    <t>Tabel(47) cont.</t>
  </si>
  <si>
    <t>عدد الطلبة الناجحين في التعليم الجامعي الاولي في جامعة الموصل موزعين حسب الكلية والجنسية والجنس للعام الدراسي 2017/2016</t>
  </si>
  <si>
    <t>Number of succeedded students in final exam  in academical  teaching of Al-Mosul  university distributed by college ,nationality and gender for 2016/2017</t>
  </si>
  <si>
    <t>Tabel(48) cont.</t>
  </si>
  <si>
    <t>(تابع جدول  (48</t>
  </si>
  <si>
    <t>عدد الطلبة المقبولين في التعليم الجامعي الاولي في جامعة الكوفة موزعين حسب الكلية والجنسية والجنس للعام الدراسي 2018/2017</t>
  </si>
  <si>
    <t xml:space="preserve">       Number of accepted  students in  academical  teaching of kufa university distributed by college ,nationality and gender for 2017/2018 </t>
  </si>
  <si>
    <t xml:space="preserve">(جدول (79 </t>
  </si>
  <si>
    <t>Tabel (79)</t>
  </si>
  <si>
    <t xml:space="preserve">التخطيط العمراني </t>
  </si>
  <si>
    <t>Architectural planning</t>
  </si>
  <si>
    <t xml:space="preserve"> التربية للبنات</t>
  </si>
  <si>
    <t xml:space="preserve"> التربية الاساسية</t>
  </si>
  <si>
    <t xml:space="preserve">(تابع جدول (79 </t>
  </si>
  <si>
    <t xml:space="preserve">.Table (79) cont </t>
  </si>
  <si>
    <t>Antiquities</t>
  </si>
  <si>
    <t>الفقه</t>
  </si>
  <si>
    <t>Knowledge</t>
  </si>
  <si>
    <t>التربية *</t>
  </si>
  <si>
    <t>عدد الطلبة الموجودين في التعليم الجامعي الاولي في جامعة الكوفة موزعين حسب الكلية والجنسية والجنس للعام الدراسي 2018/2017</t>
  </si>
  <si>
    <t xml:space="preserve">       Number of existing  students in  academical  teaching of kufa university distributed by college ,nationality and gender for 2017/2018 </t>
  </si>
  <si>
    <t xml:space="preserve">(جدول (80 </t>
  </si>
  <si>
    <t>Tabel (80)</t>
  </si>
  <si>
    <t xml:space="preserve">التربية للبنات </t>
  </si>
  <si>
    <t xml:space="preserve">اللغات </t>
  </si>
  <si>
    <t xml:space="preserve">(تابع جدول (80 </t>
  </si>
  <si>
    <t>Table (80) cont.</t>
  </si>
  <si>
    <t>ملاحظة : يوجد طالب اجنبي واحد في كلية التربية في الدراسات المسائية لذلك يصبح المجموع النهائي ( 5366 ) والمجموع الكلي للجامعة (26998).</t>
  </si>
  <si>
    <t>عدد أعضاء الهيئة التدريسية في التعليم الجامعي الاولي في جامعة الكوفة موزعين حسب الكلية والجنسية والجنس للعام الدراسي 2018/2017</t>
  </si>
  <si>
    <t xml:space="preserve">       Number of teaching staff in  academical  teaching of kufa university distributed by college ,nationality and gender for 2017/2018 </t>
  </si>
  <si>
    <t xml:space="preserve">(جدول (81 </t>
  </si>
  <si>
    <t>Tabel (81)</t>
  </si>
  <si>
    <t xml:space="preserve">التربية الاساسية </t>
  </si>
  <si>
    <t>التربية الرياضية وعلوم الرياضة</t>
  </si>
  <si>
    <t xml:space="preserve">(تابع جدول (81 </t>
  </si>
  <si>
    <t xml:space="preserve">.Table (81) cont </t>
  </si>
  <si>
    <t>Archology and antiquities</t>
  </si>
  <si>
    <t xml:space="preserve">مركز دراسات الكوفة </t>
  </si>
  <si>
    <t>Kufa studies</t>
  </si>
  <si>
    <t xml:space="preserve">مركز البحث والتاهيل المعلوماتي </t>
  </si>
  <si>
    <t>Information centre</t>
  </si>
  <si>
    <t>مركز التحسس النائي</t>
  </si>
  <si>
    <t xml:space="preserve">Center fumbligs remote </t>
  </si>
  <si>
    <t xml:space="preserve">  عدد الطلبة العراقيين الراسبين والمؤجلين والتاركين في التعليم الجامعي الاولي في جامعة الكوفة  موزعين حسب الكلية والجنس للعام الدراسي 2017/2016 </t>
  </si>
  <si>
    <t>Number of Iraqi failures ,postponed and leaving students in  academical  teaching of kufa  university distributed by college  and gender for 2016/2017</t>
  </si>
  <si>
    <t xml:space="preserve">(جدول (82 </t>
  </si>
  <si>
    <t>Table (82)</t>
  </si>
  <si>
    <t xml:space="preserve"> للتربية للبنات</t>
  </si>
  <si>
    <t xml:space="preserve">  تابع جدول (82) </t>
  </si>
  <si>
    <t xml:space="preserve">.Table (82) cont </t>
  </si>
  <si>
    <t xml:space="preserve">الاثاروالتراث </t>
  </si>
  <si>
    <t xml:space="preserve"> عدد الطلبة المشتركين في الامتحان النهائي في التعليم الجامعي الاولي في جامعة الكوفة موزعين حسب الكلية والجنسية والجنس للعام الدراسي 2017/2016</t>
  </si>
  <si>
    <t>Number of participated students in final exam  in academical  teaching of kufa university   distributed by college ,nationality and gender for 2016/2017</t>
  </si>
  <si>
    <t xml:space="preserve">(جدول (83 </t>
  </si>
  <si>
    <t>Tabel (83)</t>
  </si>
  <si>
    <t>Math and sciences</t>
  </si>
  <si>
    <t xml:space="preserve">(تابع جدول (83 </t>
  </si>
  <si>
    <t xml:space="preserve">.Table (83) cont </t>
  </si>
  <si>
    <t>تمريض</t>
  </si>
  <si>
    <t>عدد الطلبة الناجحين في التعليم الجامعي الاولي في جامعة الكوفة موزعين حسب الكلية والجنسية والجنس  للعام الدراسي 2017/2016</t>
  </si>
  <si>
    <t>Number of succeedded students in final exam  in academical  teaching of kufa  university distributed by college ,nationality and gender for 2016/2017</t>
  </si>
  <si>
    <t>(جدول (84</t>
  </si>
  <si>
    <t xml:space="preserve">(84)Table </t>
  </si>
  <si>
    <t>(تابع جدول (84</t>
  </si>
  <si>
    <t xml:space="preserve">.Table (84) cont </t>
  </si>
  <si>
    <t xml:space="preserve">     عدد الطلبة المقبولين في التعليم الجامعي الاولي في جامعة تكريت موزعين حسب الكلية والجنسية والجنس للعام الدراسي 2018/2017</t>
  </si>
  <si>
    <t xml:space="preserve">       Number of accepted  students in  academical  teaching of tikrit university distributed by college ,nationality and gender for 2017/2018 </t>
  </si>
  <si>
    <t>Table (91)</t>
  </si>
  <si>
    <t>هندسة النفط والمعادن</t>
  </si>
  <si>
    <t>Oil engineering</t>
  </si>
  <si>
    <t xml:space="preserve">التربية طوز خور ماتو </t>
  </si>
  <si>
    <t>Education Toz</t>
  </si>
  <si>
    <t xml:space="preserve">Table (91) cont. </t>
  </si>
  <si>
    <t xml:space="preserve">التربية الاساسية/ الشرقاط </t>
  </si>
  <si>
    <t xml:space="preserve">التربية الاساسية الشرقاط </t>
  </si>
  <si>
    <t xml:space="preserve">     عدد الطلبة الموجودين في التعليم الجامعي الاولي في جامعة تكريت موزعين حسب الكلية والجنسية والجنس للعام الدراسي 2018/2017</t>
  </si>
  <si>
    <t xml:space="preserve">       Number of existing  students in  academical  teaching of tikrit university distributed by college ,nationality and gender for 2017/2018 </t>
  </si>
  <si>
    <t xml:space="preserve">         ( 92 ) جدول  </t>
  </si>
  <si>
    <t>Table (92)</t>
  </si>
  <si>
    <t>علوم الحاسوب وتكنولوجيا المعلومات</t>
  </si>
  <si>
    <t xml:space="preserve">التربية الاساسية/الشرقاط </t>
  </si>
  <si>
    <t xml:space="preserve">   تابع جدول ( 92 )   </t>
  </si>
  <si>
    <t>Table (92) cont.</t>
  </si>
  <si>
    <t>عدد أعضاء الهيئة التدريسية في التعليم الجامعي الاولي في جامعة تكريت موزعين حسب الكلية والجنسية والجنس للعام الدراسي 2018/2017</t>
  </si>
  <si>
    <t xml:space="preserve">       Number of teaching staff in  academical  teaching of tikrit university distributed by college ,nationality and gender for 2017/2018 </t>
  </si>
  <si>
    <t xml:space="preserve">       (  93 ) جدول  </t>
  </si>
  <si>
    <t>Table (93)</t>
  </si>
  <si>
    <t>science</t>
  </si>
  <si>
    <t xml:space="preserve">التربية طوز خورماتو </t>
  </si>
  <si>
    <t xml:space="preserve">  عدد الطلبة العراقيين الراسبين والمؤجلين والتاركين في التعليم الجامعي الاولي في جامعة تكريت موزعين حسب الكلية والجنس للعام الدراسي 2017/2016</t>
  </si>
  <si>
    <t>Number of Iraqi failures ,postponed and leaving students in  academical  teaching of Tikrit  university distributed by college  and gender for 2016/2017</t>
  </si>
  <si>
    <t xml:space="preserve">(  94  ) جدول  </t>
  </si>
  <si>
    <t xml:space="preserve"> (94)Table</t>
  </si>
  <si>
    <t>Toz Khormato education</t>
  </si>
  <si>
    <t xml:space="preserve"> (94 )تابع جدول  </t>
  </si>
  <si>
    <t>Table (94) cont.</t>
  </si>
  <si>
    <t>Basic education of shirkat</t>
  </si>
  <si>
    <t xml:space="preserve"> </t>
  </si>
  <si>
    <t xml:space="preserve">   عدد الطلبة المشتركين في الامتحان النهائي في التعليم الجامعي الاولي في جامعة تكريت  موزعين حسب الكلية والجنسية والجنس للعام الدراسي 2017/2016</t>
  </si>
  <si>
    <t>Number of participated students in final exam in academical  teaching of tikrit university  distributed by college ,nationality and gender for 2016/2017</t>
  </si>
  <si>
    <t xml:space="preserve"> (95 ) جدول  </t>
  </si>
  <si>
    <t>Table (95)</t>
  </si>
  <si>
    <t>التربية طوز خرماتو</t>
  </si>
  <si>
    <t>التربية بنات</t>
  </si>
  <si>
    <t xml:space="preserve">( 95 ) تابع جدول   </t>
  </si>
  <si>
    <t>Table (95) cont.</t>
  </si>
  <si>
    <t xml:space="preserve">     عدد الطلبة الناجحين في التعليم الجامعي الاولي في جامعة تكريت  موزعين حسب الكلية والجنسية والجنس للعام الدراسي 2017/2016</t>
  </si>
  <si>
    <t>Number of succeeded students in  academical  teaching of Tikrit  university distributed by college  and gender for 2016/2017</t>
  </si>
  <si>
    <t xml:space="preserve">(96 ) جدول  </t>
  </si>
  <si>
    <t>Table (96)</t>
  </si>
  <si>
    <t xml:space="preserve"> تابع جدول  ( 96 )</t>
  </si>
  <si>
    <t>Table (96) cont.</t>
  </si>
  <si>
    <t xml:space="preserve">     عدد الطلبة المقبولين في التعليم الجامعي الاولي في جامعة القادسية موزعين حسب الكلية والجنسية والجنس للعام الدراسي 2018/2017</t>
  </si>
  <si>
    <t xml:space="preserve">       Number of students admitted to  academical teaching of Qadisiya university distributed by college, nationality and gender for 2017/2018 </t>
  </si>
  <si>
    <t xml:space="preserve">(جدول (103 </t>
  </si>
  <si>
    <t>Table (103)</t>
  </si>
  <si>
    <t xml:space="preserve">التقانات الاحيائية </t>
  </si>
  <si>
    <t>Biological technologies</t>
  </si>
  <si>
    <t>Education for women</t>
  </si>
  <si>
    <t xml:space="preserve">الاثار </t>
  </si>
  <si>
    <t>Total Morning studies</t>
  </si>
  <si>
    <t xml:space="preserve">(تابع جدول (103 </t>
  </si>
  <si>
    <t>Table (103) cont.</t>
  </si>
  <si>
    <t>Total Evening studiess</t>
  </si>
  <si>
    <t xml:space="preserve">     عدد الطلبة الموجودين في التعليم الجامعي الاولي في جامعة القادسية موزعين حسب الكلية والجنسية والجنس للعام الدراسي 2018/2017</t>
  </si>
  <si>
    <t xml:space="preserve">      Number of existing  students in  academical teaching of  Qadisiya university distributed by college nationality and gender for 2017/2018 </t>
  </si>
  <si>
    <t>Table (104)</t>
  </si>
  <si>
    <t xml:space="preserve">Education </t>
  </si>
  <si>
    <t xml:space="preserve">Education for women </t>
  </si>
  <si>
    <t xml:space="preserve">(تابع جدول (104 </t>
  </si>
  <si>
    <t>عدد أعضاء الهيئة التدريسية  في التعليم الجامعي الاولي في جامعة القادسية موزعين حسب الكلية والجنسية والجنس للعام الدراسي 2018/2017</t>
  </si>
  <si>
    <t xml:space="preserve">       Number of teaching staff in  academical teaching of  Qadisiya university distributed by college nationality and gender for 2017/2018 </t>
  </si>
  <si>
    <t>Center of continual education</t>
  </si>
  <si>
    <t>مركز الحاسبة وخدمات الانترنيت</t>
  </si>
  <si>
    <t>Center of computer &amp; electronic service</t>
  </si>
  <si>
    <t>مركز الخيول العربية الاصيلة</t>
  </si>
  <si>
    <t>Center for horses arab original</t>
  </si>
  <si>
    <t xml:space="preserve">مركز التطوير وطرائق التدريس </t>
  </si>
  <si>
    <t>Development  of teaching methods Center</t>
  </si>
  <si>
    <t xml:space="preserve">         عدد الطلبة العراقيين الراسبين والمؤجلين والتاركين في التعليم الجامعي الاولي في جامعة القادسية موزعين حسب الكلية  والجنس للعام الدراسي 2017/2016</t>
  </si>
  <si>
    <t>Number of Iraqi failed ,postponed and leave-out students in  academical teaching of Qadisiya university distributed by college  and gender  for 2016/2017</t>
  </si>
  <si>
    <t xml:space="preserve">     عدد الطلبة المشتركين في الامتحان النهائي في التعليم الجامعي الاولي في جامعة القادسية موزعين حسب الكلية والجنسية والجنس للعام الدراسي 2017/2016</t>
  </si>
  <si>
    <t>Number of participated studentsin final exam of academical teaching of Qadisiya university distributed by college ,nationality and gender for 2016/2017</t>
  </si>
  <si>
    <t xml:space="preserve">       (107)  جدول  </t>
  </si>
  <si>
    <t>Biological techniques</t>
  </si>
  <si>
    <t>Archeology</t>
  </si>
  <si>
    <t xml:space="preserve">     عدد الطلبة الناجحين في التعليم الجامعي الاولي في جامعة القادسية موزعين حسب الكلية والجنسية والجنس للعام الدراسي 2017/2016</t>
  </si>
  <si>
    <t>Number of  succeeded students in academical teaching of qadisiya university distributed by college ,nationality and gender for 2016/2017</t>
  </si>
  <si>
    <t xml:space="preserve">(جدول (108 </t>
  </si>
  <si>
    <t>عدد الطلبة المقبولين في التعليم الجامعي الأولي في جامعة البصرة موزعين حسب الكلية والجنسية والجنس للعام الدراسي 2018/2017</t>
  </si>
  <si>
    <t xml:space="preserve">       Number of accepted students in academical teaching of Basrah university distributed by college nationality and gender for 2017/2018</t>
  </si>
  <si>
    <t xml:space="preserve">  (جدول  (67</t>
  </si>
  <si>
    <t>Tabel (67)</t>
  </si>
  <si>
    <t>طب الزهراء</t>
  </si>
  <si>
    <t>AL_Zahraa Medicine</t>
  </si>
  <si>
    <t xml:space="preserve">علوم البحار </t>
  </si>
  <si>
    <t xml:space="preserve"> sea Sciences </t>
  </si>
  <si>
    <t xml:space="preserve">التربية القرنة </t>
  </si>
  <si>
    <t>Kurna education</t>
  </si>
  <si>
    <t xml:space="preserve">Law </t>
  </si>
  <si>
    <t xml:space="preserve">  ( تابع جدول  (67</t>
  </si>
  <si>
    <t>Tabel (67)Cont</t>
  </si>
  <si>
    <t>محموع الجامعة</t>
  </si>
  <si>
    <t>عدد الطلبة الموجودين في التعليم الجامعي الأولي في جامعة البصرة موزعين حسب الكلية والجنسية والجنس للعام الدراسي 2018/2017</t>
  </si>
  <si>
    <t xml:space="preserve">       Number of existing  students in  academical teaching of Basrah university distributed by college nationality and gender for 2017/2018</t>
  </si>
  <si>
    <t xml:space="preserve">  (جدول  (68</t>
  </si>
  <si>
    <t>Tabel (68)</t>
  </si>
  <si>
    <t>علوم البحار</t>
  </si>
  <si>
    <t xml:space="preserve">sea Sciences </t>
  </si>
  <si>
    <t>Computer Sciences and InformationTechnology</t>
  </si>
  <si>
    <t xml:space="preserve">القانون  </t>
  </si>
  <si>
    <t>تابع جدول  (68)</t>
  </si>
  <si>
    <t>Table (68)Cont .</t>
  </si>
  <si>
    <t>عدد اعضاء الهيئة التدريسية في التعليم الجامعي الاولي في جامعة البصرة موزعين حسب الكلية والجنسية والجنس للعام الدراسي 2018/2017</t>
  </si>
  <si>
    <t xml:space="preserve">  (جدول  (69</t>
  </si>
  <si>
    <t>Tabel (69)</t>
  </si>
  <si>
    <t xml:space="preserve">  تابع جدول  (69)</t>
  </si>
  <si>
    <t>Tabel (69) Cont .</t>
  </si>
  <si>
    <t>مركز ابحاث البوليمر</t>
  </si>
  <si>
    <t>Polymer research centre</t>
  </si>
  <si>
    <t xml:space="preserve">مركز دراسات البصره والخليج العربي </t>
  </si>
  <si>
    <t>Basrah studies centre</t>
  </si>
  <si>
    <t>مركز ابحاث النخيل</t>
  </si>
  <si>
    <t>Palm research centre</t>
  </si>
  <si>
    <t>مركز علوم البحار</t>
  </si>
  <si>
    <t>Seas sciences centre</t>
  </si>
  <si>
    <t xml:space="preserve">مركز الارشاد التربوي </t>
  </si>
  <si>
    <t>Center of guidance of education</t>
  </si>
  <si>
    <t>Centerl library</t>
  </si>
  <si>
    <t>متحف التاريخ الطبيعي</t>
  </si>
  <si>
    <t xml:space="preserve">The natural history museum </t>
  </si>
  <si>
    <t>عدد الطلبة العراقيين الراسبين والمؤجلين والتاركين في التعليم الجامعي الاولي في جامعة البصرة موزعين حسب الكلية والجنس للعام الدراسي 2016 / 2017</t>
  </si>
  <si>
    <t xml:space="preserve">(جدول  (70 </t>
  </si>
  <si>
    <t>Tabel (70)</t>
  </si>
  <si>
    <t>تابع جدول  (70)</t>
  </si>
  <si>
    <t>Table (70)Cont .</t>
  </si>
  <si>
    <t>عدد الطلبة المشتركين في الامتحان النهائي في التعليم الجامعي الأولي في جامعة البصرة موزعين حسب الكلية والجنسية والجنس للعام الدراسي 2016 / 2017</t>
  </si>
  <si>
    <t>Number of participated students in final exam of academical teaching of Basrah university distributed by college ,nationality and gender for 2016 / 2017</t>
  </si>
  <si>
    <t xml:space="preserve">(جدول  (71 </t>
  </si>
  <si>
    <t>Tabel (71)</t>
  </si>
  <si>
    <t>تابع جدول  (71)</t>
  </si>
  <si>
    <t>Table (71) Cont .</t>
  </si>
  <si>
    <t xml:space="preserve"> Total evening studies</t>
  </si>
  <si>
    <t>عدد الطلبة الناجحين في التعليم الجامعي الأولي في جامعة البصرة موزعين حسب الكلية والجنسية والجنس للعام الدراسي 2016 / 2017</t>
  </si>
  <si>
    <t>Number of  succeeded students in  academical  teaching of Basrah university distributed by college ,nationality and gender for  2016/2017</t>
  </si>
  <si>
    <t xml:space="preserve">جدول  ( 72 ) </t>
  </si>
  <si>
    <t>Tabel (72 )</t>
  </si>
  <si>
    <t>تابع جدول  (72 )</t>
  </si>
  <si>
    <t xml:space="preserve">. Table (72 ) Cont </t>
  </si>
  <si>
    <t>عدد الطلبة المقبولين في التعليم الجامعي الاولي في جامعة ميسان موزعين حسب الكلية والجنسية والجنس للعام الدراسي 2018/2017</t>
  </si>
  <si>
    <t xml:space="preserve">       Number of accepted  students in  academical  teaching of Missan university distributed by college ,nationality and gender for 2017/2018</t>
  </si>
  <si>
    <t>جدول  (169)</t>
  </si>
  <si>
    <t xml:space="preserve">(169)Table </t>
  </si>
  <si>
    <t>Pharmaceuitics</t>
  </si>
  <si>
    <t>Basic Education</t>
  </si>
  <si>
    <t xml:space="preserve">العلوم السياسية </t>
  </si>
  <si>
    <t>عدد الطلبة الموجودين في التعليم الجامعي الاولي في جامعة ميسان موزعين حسب الكلية والجنسية والجنس للعام الدراسي 2018/2017</t>
  </si>
  <si>
    <t xml:space="preserve">       Number of existing students in  academical teaching of Missan university distributed by college ,nationality and gender for2017/2018</t>
  </si>
  <si>
    <t xml:space="preserve">جدول  (170) </t>
  </si>
  <si>
    <t xml:space="preserve">(170)Table </t>
  </si>
  <si>
    <t xml:space="preserve"> Education</t>
  </si>
  <si>
    <t>عدد اعضاء الهيئة التدريسية في التعليم الجامعي الاولي في جامعة ميسان موزعين حسب الكلية والجنسية والجنس  للعام الدراسي 2018/2017</t>
  </si>
  <si>
    <t xml:space="preserve">       Number of teaching staff in  academical  teaching of Missan university distributed by college ,nationality and gender for 2017/2018</t>
  </si>
  <si>
    <t xml:space="preserve">(جدول (171 </t>
  </si>
  <si>
    <t xml:space="preserve">(171)Table </t>
  </si>
  <si>
    <t xml:space="preserve"> university persidency </t>
  </si>
  <si>
    <t>عدد الطلبة العراقيين الراسبين والمؤجلين والتاركين في التعليم الجامعي الاولي في جامعة ميسان موزعين حسب الكلية والجنس للعام الدراسي 2017/2016</t>
  </si>
  <si>
    <t>Number of Iraqi failures ,postponed and leaving students in  academical  teaching of Missan  university distributed by college  and gender for 2016/2017</t>
  </si>
  <si>
    <t xml:space="preserve">جدول  (172) </t>
  </si>
  <si>
    <t>(172)Table</t>
  </si>
  <si>
    <t xml:space="preserve"> Total Evening studies</t>
  </si>
  <si>
    <t>عدد الطلبة المشتركين في الامتحان النهائي في التعليم الجامعي الاولي في جامعة ميسان موزعين حسب الكلية والجنسية والجنس للعام الدراسي 2016 /2017</t>
  </si>
  <si>
    <t>Number of participated students in final exam in academical  teaching of Missan  university   distributed by college ,nationality and gender for 2016/2017</t>
  </si>
  <si>
    <t xml:space="preserve">(جدول  (173 </t>
  </si>
  <si>
    <t>(173)Table</t>
  </si>
  <si>
    <t>عدد الطلبة الناجحين في التعليم الجامعي الاولي في جامعة ميسان موزعين حسب الكلية والجنسية والجنس للعام الدراسي 2017/2016</t>
  </si>
  <si>
    <t>Number of succeedded students in final exam  in academical  teaching of Missan  university distributed by college ,nationality and gender for 2016/2017</t>
  </si>
  <si>
    <t xml:space="preserve">(جدول (174 </t>
  </si>
  <si>
    <t>(174)Table</t>
  </si>
  <si>
    <t>عدد الطلبة المقبولين في التعليم الجامعي الاولي في جامعة المثنى موزعين حسب الكلية والجنسية والجنس للعام الدراسي 2018/2017</t>
  </si>
  <si>
    <t xml:space="preserve">       Number of accepted  students in  academical  teaching of Al-muthanna university distributed by college ,nationality and gender for 2017/2018</t>
  </si>
  <si>
    <t xml:space="preserve">(جدول  (175 </t>
  </si>
  <si>
    <t>(175)Table</t>
  </si>
  <si>
    <t>Veterinary Medicine</t>
  </si>
  <si>
    <t>Education for human sciences</t>
  </si>
  <si>
    <t xml:space="preserve"> Athletic education </t>
  </si>
  <si>
    <t>عدد الطلبة الموجودين في التعليم الجامعي الاولي في جامعة المثنى موزعين حسب الكلية والجنسية والجنس للعام الدراسي 2018/2017</t>
  </si>
  <si>
    <t xml:space="preserve">       Number of existing  students in  academical  teaching of Al-muthanna university distributed by college ,nationality and gender for 2017/2018</t>
  </si>
  <si>
    <t xml:space="preserve">(جدول (176 </t>
  </si>
  <si>
    <t>(176)Table</t>
  </si>
  <si>
    <t>عدد اعضاء الهيئة التدريسية في التعليم الجامعي الاولي في جامعة المثنى موزعين حسب الكلية والجنسية والجنس  للعام الدراسي 2018/2017</t>
  </si>
  <si>
    <t xml:space="preserve">       Number of teaching staff in  academical  teaching of Al-muthanna university distributed by college ,nationality and gender for 2017/2018</t>
  </si>
  <si>
    <t xml:space="preserve">(جدول (177 </t>
  </si>
  <si>
    <t>(177)Table</t>
  </si>
  <si>
    <t>مركز دراسات البادية وبحيرة ساوة</t>
  </si>
  <si>
    <t>عدد الطلبة العراقيين الراسبين والمؤجلين والتاركين في التعليم الجامعي الاولي في جامعة المثنى موزعين حسب الكلية والجنس للعام الدراسي2017/2016</t>
  </si>
  <si>
    <t>Number of Iraqi failures ,postponed and leaving students in  academical  teaching of Al-muthanna  university distributed by college  and gender for 2016/2017</t>
  </si>
  <si>
    <t xml:space="preserve">(جدول  (178 </t>
  </si>
  <si>
    <t>(178)Table</t>
  </si>
  <si>
    <t>عدد الطلبة المشتركين في الامتحان النهائي في التعليم الجامعي الاولي في جامعة المثنى موزعين حسب الكلية والجنسية والجنس للعام الدراسي 2017/2016</t>
  </si>
  <si>
    <t>Number of participated students in final exam  in academical  teaching of Al-muthanna university  distributed by college ,nationality and gender for 2016/2017</t>
  </si>
  <si>
    <t xml:space="preserve">(جدول (179 </t>
  </si>
  <si>
    <t>(179)Table</t>
  </si>
  <si>
    <t>عدد الطلبة الناجحين في التعليم الجامعي الاولي في جامعة المثنى موزعين حسب الكلية والجنسية والجنس للعام الدراسي 2017/2016</t>
  </si>
  <si>
    <t>Number of succeedded students in final exam  in academical  teaching of Al-muthanna university  distributed by college ,nationality and gender for 2016/2017</t>
  </si>
  <si>
    <t xml:space="preserve">(جدول  (180 </t>
  </si>
  <si>
    <t>(180)Table</t>
  </si>
  <si>
    <t>عدد الطلبة المقبولين في التعليم الجامعي الاولي في جامعة سامراء  موزعين حسب الكلية والجنسية والجنس للعام الدراسي 2018/2017</t>
  </si>
  <si>
    <t xml:space="preserve">       Number of accepted  students in  academical teaching of Samara'a university distributed by college nationality and gender for 2017/2018 </t>
  </si>
  <si>
    <t xml:space="preserve">(جدول  (97 </t>
  </si>
  <si>
    <t>(97)Table</t>
  </si>
  <si>
    <t xml:space="preserve">العلوم التطبيقية </t>
  </si>
  <si>
    <t>Antiques</t>
  </si>
  <si>
    <t>عدد الطلبة الموجودين في التعليم الجامعي الاولي في جامعة سامراء  موزعين حسب الكلية والجنسية والجنس للعام الدراسي 2018/2017</t>
  </si>
  <si>
    <t xml:space="preserve">       Number of existing  students in  academical teaching of Samara'a university distributed by college nationality and gender for 2017/2018 </t>
  </si>
  <si>
    <t xml:space="preserve">(جدول  (98 </t>
  </si>
  <si>
    <t>(98)Table</t>
  </si>
  <si>
    <t xml:space="preserve">2018/2017 عدد أعضاء الهيئة التدريسية  في التعليم الجامعي الاولي في جامعة سامراء  موزعين حسب الكلية والجنسية والجنس للعام الدراسي </t>
  </si>
  <si>
    <t xml:space="preserve">       Number of teaching staff in  academical teaching of Samara'a university distributed by college nationality and gender for 2017/2018 </t>
  </si>
  <si>
    <t>جدول  (99)</t>
  </si>
  <si>
    <t>(99)Table</t>
  </si>
  <si>
    <t xml:space="preserve">   2017/2016 عدد الطلبة العراقيين الراسبين والمؤجلين والتاركين في التعليم الجامعي الاولي في جامعة سامراء  موزعين حسب الكلية  والجنس للعام الدراسي </t>
  </si>
  <si>
    <t>Number of Iraqi failures ,postponed and leaving students in  academical teaching of Samara'a university distributed by college  and gender for 2016/2017</t>
  </si>
  <si>
    <t>(جدول  ( 100</t>
  </si>
  <si>
    <t>(100)Table</t>
  </si>
  <si>
    <t xml:space="preserve">     عدد الطلبة المشتركين في الامتحان النهائي في التعليم الجامعي الاولي في جامعة سامراء موزعين حسب الكلية والجنسية والجنس للعام الدراسي 2017/2016</t>
  </si>
  <si>
    <t>Number of participated students in final exam of academical teaching of Samara'a university distributed by college ,nationality and gender for 2016/2017</t>
  </si>
  <si>
    <t>جدول ( 101)</t>
  </si>
  <si>
    <t>(101)Table</t>
  </si>
  <si>
    <t xml:space="preserve"> عدد الطلبة الناجحين في التعليم الجامعي الاولي في جامعة سامراء موزعين حسب الكلية والجنسية والجنس للعام الدراسي 2017/2016</t>
  </si>
  <si>
    <t>Number of  succeeded students in academical teaching of Samara'a university distributed by college ,nationality and gender for 2016/2017</t>
  </si>
  <si>
    <t>جدول  (102)</t>
  </si>
  <si>
    <t>(102)Table</t>
  </si>
  <si>
    <t>عدد الطلبة المقبولين في التعليم الجامعي الاولي في جامعة  القاسم الخضراء  موزعين حسب الكلية والجنسية والجنس للعام الدراسي2018/2017</t>
  </si>
  <si>
    <t xml:space="preserve">       Number of accepted  students in  academical  teaching of Al -Qasim Al-khadraa university distributed by college ,nationality and gender for 2017/2018</t>
  </si>
  <si>
    <t xml:space="preserve">(127) جدول </t>
  </si>
  <si>
    <t>Tabel(127)</t>
  </si>
  <si>
    <t>هندسة الموارد المائية</t>
  </si>
  <si>
    <t>Water resources engineering</t>
  </si>
  <si>
    <t>Biology accuracy</t>
  </si>
  <si>
    <t xml:space="preserve">علوم الاغذية </t>
  </si>
  <si>
    <t>Nutrition sciences</t>
  </si>
  <si>
    <t>علوم البيئة</t>
  </si>
  <si>
    <t xml:space="preserve"> Environment scienes</t>
  </si>
  <si>
    <t>عدد الطلبة الموجودين في التعليم الجامعي الاولي في جامعة القاسم الخضراء  موزعين حسب الكلية والجنسية والجنس للعام الدراسي2018/2017</t>
  </si>
  <si>
    <t xml:space="preserve">       Number of eisting students in  academical  teaching of Al -Qasim Al-khadraa university distributed by college ,nationality and gender for 2017/2018</t>
  </si>
  <si>
    <t>(جدول ( 128</t>
  </si>
  <si>
    <t>Tabel(128)</t>
  </si>
  <si>
    <t>عدد اعضاء الهيئة التدريسية في  التعليم الجامعي الاولي  في جامعة القاسم الخضراء  موزعين حسب الكلية والجنسية والجنس  للعام الدراسي2018/2017</t>
  </si>
  <si>
    <t xml:space="preserve">       Number of teaching staff in  academical  teaching of Al-Qasim Al-khadraa university distributed by college  nationality and gender for2017/2018  </t>
  </si>
  <si>
    <t>جدول (129 )</t>
  </si>
  <si>
    <t>Tabel(129)</t>
  </si>
  <si>
    <t xml:space="preserve">دراسات  صباحية </t>
  </si>
  <si>
    <t xml:space="preserve">عدد الطلبة العراقيين الراسبين والمؤجلين والتاركين في التعليم الجامعي الاولي في جامعة  القاسم الخضراء موزعين حسب الكلية والجنس للعام الدراسي 2017/2016  </t>
  </si>
  <si>
    <t>Number of failures ,postponed and leaving students in academical teaching of Al-Qasim Al-khadraa universitydistibted by college gendef  for 2016/2017</t>
  </si>
  <si>
    <t xml:space="preserve">(جدول (130   </t>
  </si>
  <si>
    <t>Tabel((130)</t>
  </si>
  <si>
    <t>عدد الطلبة المشتركين في الامتحان النهائي في الامتحان النهائي في التعليم الجامعي الاولي في جامعة  القاسم الخضراء موزعين حسب الكلية والجنسية والجنس للعام الدراسي 2017/2016</t>
  </si>
  <si>
    <t>Number of participated students in final exam  in academical  teaching of Al-Qasim Al-khadraa university   distributed by college ,nationality and gender for 2016 /2017</t>
  </si>
  <si>
    <t xml:space="preserve">(جدول (131 </t>
  </si>
  <si>
    <t>Tabel (131)</t>
  </si>
  <si>
    <t>عدد الطلبة الناجحين في التعليم الجامعي الاولي في جامعة القاسم الخضراء موزعين حسب الكلية والجنسية والجنس للعام الدراسي 2017/2016</t>
  </si>
  <si>
    <t>Number of succeedded students in final exam  in academical  teaching of Al-Qasim Al-khadraa  university distributed by college ,nationality and gender for 2016/2017</t>
  </si>
  <si>
    <t>(جدول  (132</t>
  </si>
  <si>
    <t>Tabel (132)</t>
  </si>
  <si>
    <t>عدد الطلبة المقبولين في التعليم الجامعي الاولي في جامعة سومر  موزعين حسب الكلية والجنسية والجنس للعام الدراسي2018/2017</t>
  </si>
  <si>
    <t xml:space="preserve">       Number of accepted  students in  academical teaching of Sumar university distributed by college, nationality and gender for 2017/2018</t>
  </si>
  <si>
    <t xml:space="preserve">(جدول (151 </t>
  </si>
  <si>
    <t xml:space="preserve">(151)Table  </t>
  </si>
  <si>
    <t>العاوم</t>
  </si>
  <si>
    <t>Information Technology&amp; computer science</t>
  </si>
  <si>
    <t>عدد الطلبة الموجودين في التعليم الجامعي الاولي في جامعة سومر  موزعين حسب الكلية والجنسية والجنس للعام الدراسي2018/2017</t>
  </si>
  <si>
    <t>Number of existing  students in  academical teaching of Sumar  university distributed by college ,nationality and gender forr 2017/2018</t>
  </si>
  <si>
    <t xml:space="preserve">(جدول (152 </t>
  </si>
  <si>
    <t>(152)Table</t>
  </si>
  <si>
    <t>Information Technology&amp; computer Science</t>
  </si>
  <si>
    <t>عدد اعضاء الهيئة التدريسية في التعليم الجامعي الاولي في جامعة سومر موزعين حسب الكلية والجنسية والجنس  للعام الدراسي2018/2017</t>
  </si>
  <si>
    <t>Number of teaching staff in  academical teaching of Sumar  university distributed by college nationality and gender for 2017/2018</t>
  </si>
  <si>
    <t xml:space="preserve">(جدول (153 </t>
  </si>
  <si>
    <t>(153)Table</t>
  </si>
  <si>
    <t>عدد الطلبة العراقيين الراسبين والمؤجلين والتاركين في التعليم الجامعي الاولي في جامعة سومر  موزعين حسب الكلية والجنس للعام الدراسي 2017/2016</t>
  </si>
  <si>
    <t>Number of Iraqi failures ,postponed and leaving students in  academical teaching of Sumar university distributed by college  and gender for 2016/2017</t>
  </si>
  <si>
    <t>(جدول  ( 154</t>
  </si>
  <si>
    <t>(154)Table</t>
  </si>
  <si>
    <t xml:space="preserve">
القانون</t>
  </si>
  <si>
    <t xml:space="preserve">المجموع الدراسات المسائية </t>
  </si>
  <si>
    <t>عدد الطلبة المشتركين في الامتحان النهائي في التعليم الجامعي الاولي في جامعة سومر موزعين حسب الكلية والجنسية والجنس للعام الدراسي 2017/2016</t>
  </si>
  <si>
    <t>Number of participated students in final exam of academical teaching of Sumar university distributed by college ,nationality and gender for 2016/2017</t>
  </si>
  <si>
    <t xml:space="preserve">(جدول  (155 </t>
  </si>
  <si>
    <t>(155)Table</t>
  </si>
  <si>
    <t xml:space="preserve">مجموع الدراسات  الصباحية </t>
  </si>
  <si>
    <t>عدد الطلبة الناجحين في التعليم الجامعي الاولي في جامعة سومر موزعين حسب الكلية والجنسية والجنس للعام الدراسي 2017/2016</t>
  </si>
  <si>
    <t>Number of  succeeded students in academical teaching of Sumar university distributed by college ,nationality and gender for 2016/2017</t>
  </si>
  <si>
    <t>(جدول  (156</t>
  </si>
  <si>
    <t>(156)Table</t>
  </si>
  <si>
    <t xml:space="preserve">مجموع الدراسات  المسائية </t>
  </si>
  <si>
    <t>مركز التعليم المستمر وتقنيات المعلومات</t>
  </si>
  <si>
    <t>Institute of higher the diagnosis of infertility and techniquse help on reproductive</t>
  </si>
  <si>
    <t xml:space="preserve">المعهد العالي لتشخيص العقم والتقنيات المساعدة على الانجاب </t>
  </si>
  <si>
    <t>AL-Nahreen reseach center for renewable energy</t>
  </si>
  <si>
    <t xml:space="preserve">مركز بحوث النهرين للطاقة المتجددة </t>
  </si>
  <si>
    <t xml:space="preserve">Neutrophilic center of DNA for researech and train </t>
  </si>
  <si>
    <t xml:space="preserve">مركز الـ DNA العدلي للبحث والتدريب </t>
  </si>
  <si>
    <t>Biology centre</t>
  </si>
  <si>
    <t>مركز بحوث التقنيات الاحيائية</t>
  </si>
  <si>
    <t>Business economic</t>
  </si>
  <si>
    <t xml:space="preserve">اقتصاديات الاعمال </t>
  </si>
  <si>
    <t>Applied vitality technics</t>
  </si>
  <si>
    <t xml:space="preserve">التقنيات الحيوية التطبيقية </t>
  </si>
  <si>
    <t>Information technolgy</t>
  </si>
  <si>
    <t>هندسة المعلومات</t>
  </si>
  <si>
    <t>Tabel (32)</t>
  </si>
  <si>
    <t xml:space="preserve">(جدول (32 </t>
  </si>
  <si>
    <t xml:space="preserve">       Number of teaching staff in  academical  education of Nahrain university distributed by college ,nationality and gender for 2017/2018 </t>
  </si>
  <si>
    <t>عدد اعضاء الهيئة التدريسية  في التعليم الجامعي الاولي في جامعة النهرين  موزعين حسب الكلية والجنسية والجنس  للعام الدراسي 2018/2017</t>
  </si>
  <si>
    <t>Tabel (31)</t>
  </si>
  <si>
    <t xml:space="preserve">(جدول (31 </t>
  </si>
  <si>
    <t xml:space="preserve">       Number of existing  students in  academical  education of Nahrain university distributed by college ,nationality and gender for 2017/2018 </t>
  </si>
  <si>
    <t>عدد الطلبة الموجودين في التعليم الجامعي الاولي في  جامعة النهرين  موزعين حسب الكلية والجنسية والجنس للعام الدراسي 2018/2017</t>
  </si>
  <si>
    <t>Tabel (30)</t>
  </si>
  <si>
    <t>جدول ( 30 )</t>
  </si>
  <si>
    <t xml:space="preserve">       Number of accepted  students in  academical  education of Nahrain university distributed by college ,nationality and gender for 2017/2018</t>
  </si>
  <si>
    <t>عدد الطلبة المقبولين في التعليم الجامعي الاولي في جامعة النهرين موزعين حسب الكلية والجنسية والجنس للعام الدراسي 2018/2017</t>
  </si>
  <si>
    <t>Tabel (33)</t>
  </si>
  <si>
    <t xml:space="preserve">(جدول (33 </t>
  </si>
  <si>
    <t>Number of Iraqi failures ,postponed and leaving students in academical education of Nahrain  university distributed by college  and gender for 2016/2017</t>
  </si>
  <si>
    <t>عدد الطلبة العراقيين الراسبين والمؤجلين والتاركين في التعليم الجامعي الاولي في  جامعة النهرين موزعين حسب الكلية والجنس للعام الدراسي 2017/2016</t>
  </si>
  <si>
    <t>Tabel (35)</t>
  </si>
  <si>
    <t>(جدول (35</t>
  </si>
  <si>
    <t>Number of succeedded students in final exam  in academical education of Nahrain  university distributed by college ,nationality and gender for 2016/2017</t>
  </si>
  <si>
    <t>عدد الطلبة الناجحين في التعليم الجامعي الاولي في  جامعة النهرين  موزعين حسب الكلية والجنسية والجنس للعام الدراسي 2017/2016</t>
  </si>
  <si>
    <t>Tabel (34)</t>
  </si>
  <si>
    <t>(جدول  (34</t>
  </si>
  <si>
    <t>Number of participated students in final exam in academical  education of Nahrain university   distributed by college ,nationality and gender for 2016/2017</t>
  </si>
  <si>
    <t>عدد الطلبة المشتركين في الامتحان النهائي في التعليم الجامعي الاولي في  جامعة النهرين  موزعين حسب الكلية والجنسية والجنس للعام الدراسي 2017/2016</t>
  </si>
  <si>
    <t>Higher Alfurat development</t>
  </si>
  <si>
    <t xml:space="preserve">مركز تنمية حوض اعالي الفرات </t>
  </si>
  <si>
    <t>Methods teaching centre</t>
  </si>
  <si>
    <t xml:space="preserve">مركز طرائق التدريس والتعليم المستمر </t>
  </si>
  <si>
    <t>Information Technology  centre</t>
  </si>
  <si>
    <t>Energy research centre renewed</t>
  </si>
  <si>
    <t>مركز بحوث الطاقة المتجددة</t>
  </si>
  <si>
    <t>Strategic studies</t>
  </si>
  <si>
    <t>مركز الدراسات الستراتيجية</t>
  </si>
  <si>
    <t xml:space="preserve"> Desert studies centre</t>
  </si>
  <si>
    <t>مركز دراسات الصحراء</t>
  </si>
  <si>
    <t>Center Ibn Sina education _mail</t>
  </si>
  <si>
    <t>مركز ابن سينا للتعليم الالكتروني</t>
  </si>
  <si>
    <t>Basic education hadetha</t>
  </si>
  <si>
    <t xml:space="preserve">التربية الاساسية حديثة </t>
  </si>
  <si>
    <t>Education alqa'em</t>
  </si>
  <si>
    <t>التربية القائم</t>
  </si>
  <si>
    <t>التربيه للعلوم الصرفة</t>
  </si>
  <si>
    <t>التربيه للعلوم الانسانية</t>
  </si>
  <si>
    <t>Heet applicable sciences</t>
  </si>
  <si>
    <t>العلوم التطبيقية هيت</t>
  </si>
  <si>
    <t xml:space="preserve">صيدلة </t>
  </si>
  <si>
    <t>Table (111)</t>
  </si>
  <si>
    <t xml:space="preserve">(جدول (111 </t>
  </si>
  <si>
    <t xml:space="preserve">       Number of teaching staff in  academical  teaching of Al-anbar university distributed by college ,nationality and gender for 2017/2018 </t>
  </si>
  <si>
    <t>عدد أعضاء الهيئة التدريسية في التعليم الجامعي الأولي في جامعة الانبار موزعين حسب الكلية والجنسية والجنس للعام الدراسي 2018/2017</t>
  </si>
  <si>
    <t>Table (110)</t>
  </si>
  <si>
    <t>(جدول (110</t>
  </si>
  <si>
    <t xml:space="preserve">       Number of existing  students in  academical  teaching of Al-anbar university distributed by college ,nationality and gender for 2017/2018 </t>
  </si>
  <si>
    <t>عدد الطلبة الموجودين في التعليم الجامعي الاولي في جامعة الانبار موزعين حسب الكلية والجنسية والجنس  للعام الدراسي 2018/2017</t>
  </si>
  <si>
    <t>Table (109 )</t>
  </si>
  <si>
    <t>جدول  (109 )</t>
  </si>
  <si>
    <t xml:space="preserve">       Number of accepted  students in  academical  teaching of Al-anbar university distributed by college ,nationality and gender for 2017/2018 </t>
  </si>
  <si>
    <t>عدد الطلبة المقبولين في التعليم الجامعي الاولي في جامعة الانبار موزعين حسب الكلية والجنسية والجنس للعام الدراسي 2018/2017</t>
  </si>
  <si>
    <t>Computer sciences and information technology</t>
  </si>
  <si>
    <t>التربية الاساسية حديثة</t>
  </si>
  <si>
    <t xml:space="preserve">مؤجلون </t>
  </si>
  <si>
    <t>Table (112)</t>
  </si>
  <si>
    <t>جدول (112)</t>
  </si>
  <si>
    <t>Number of Iraqi failures ,postponed and leaving students in  academical  teaching of Al-anbar  university distributed by college  and gender for 2016/2017</t>
  </si>
  <si>
    <t>عدد الطلبة العراقيين الراسبين والمؤجلين والتاركين في التعليم الجامعي الاولي في جامعة الانبار موزعين حسب الكلية والجنس للعام الدراسي  2017/2016</t>
  </si>
  <si>
    <t>Table (114)</t>
  </si>
  <si>
    <t>جدول  ( 114 )</t>
  </si>
  <si>
    <t>Number of succeedded students in final exam  in academical  teaching of Al-anbar  university distributed by college  and gender for 2016/2017</t>
  </si>
  <si>
    <t>عدد الطلبة الناجحين في التعليم الجامعي الاولي في جامعة الانبار موزعين حسب الكلية والجنسية والجنس للعام الدراسي 2017/2016</t>
  </si>
  <si>
    <t>Table (113 )</t>
  </si>
  <si>
    <t>(جدول ( 113</t>
  </si>
  <si>
    <t>Number of participated students in final exam  in academical  teaching of Al-anbar university   distributed by college nationality and gender for 2016/2017</t>
  </si>
  <si>
    <t>عدد الطلبة المشتركين في الامتحان النهائي في التعليم الجامعي الاولي في جامعة الانبار موزعين حسب الكلية والجنسية والجنس للعام الدراسي   2017/2016</t>
  </si>
  <si>
    <t xml:space="preserve">Computer Centre </t>
  </si>
  <si>
    <t>Centre of local environmental researches</t>
  </si>
  <si>
    <t xml:space="preserve">مركز بحوث البيئية المحلية </t>
  </si>
  <si>
    <t xml:space="preserve">مركز أبحاث الحمض النووي DNA </t>
  </si>
  <si>
    <t>Babylon Centre for civilization and history studies</t>
  </si>
  <si>
    <t>مركز بابل للدراسات الحضارية والتاريخية</t>
  </si>
  <si>
    <t>Table (123) cont.</t>
  </si>
  <si>
    <t xml:space="preserve">(تابع جدول (123 </t>
  </si>
  <si>
    <t xml:space="preserve"> Qura'an</t>
  </si>
  <si>
    <t>الدراسات القرآنية</t>
  </si>
  <si>
    <t xml:space="preserve">التربية  للعلوم الانسانية </t>
  </si>
  <si>
    <t>Information technology</t>
  </si>
  <si>
    <t>تكنولوجيا المعلومات</t>
  </si>
  <si>
    <t xml:space="preserve"> Material Engineering </t>
  </si>
  <si>
    <t xml:space="preserve">AL-Museib Engineering </t>
  </si>
  <si>
    <t>هندسة المسيب</t>
  </si>
  <si>
    <t>Hamorabi Medicine</t>
  </si>
  <si>
    <t>طب حمورابي</t>
  </si>
  <si>
    <t>Table (123)</t>
  </si>
  <si>
    <t xml:space="preserve">(جدول  (123 </t>
  </si>
  <si>
    <t xml:space="preserve">       Number of teaching staff in  academical  teaching of Babylon university distributed by college ,nationality and gender for 2017/2018 </t>
  </si>
  <si>
    <t>عدد اعضاء الهيئة التدريسية في التعليم الجامعي الاولي في جامعة بابل موزعين حسب الكلية والجنسية والجنس للعام الدراسي 2018/2017</t>
  </si>
  <si>
    <t xml:space="preserve">Material Engineering </t>
  </si>
  <si>
    <t>Table (122 ) cont.</t>
  </si>
  <si>
    <t xml:space="preserve">تابع جدول ( 122 ) </t>
  </si>
  <si>
    <t>Qura'an</t>
  </si>
  <si>
    <t xml:space="preserve"> Information technology</t>
  </si>
  <si>
    <t>Table (122)</t>
  </si>
  <si>
    <t xml:space="preserve">جدول ( 122 ) </t>
  </si>
  <si>
    <t xml:space="preserve">       Number of existing  students in  academical  teaching of Babylon university distributed by college ,nationality and gender for 2017/2018 </t>
  </si>
  <si>
    <t>عدد الطلبة الموجودين في التعليم الجامعي الاولي في جامعة بابل موزعين حسب الكلية والجنسية والجنس للعام الدراسي 2018/2017</t>
  </si>
  <si>
    <t xml:space="preserve"> تكنولوجيا المعلومات</t>
  </si>
  <si>
    <t>Table (121) cont.</t>
  </si>
  <si>
    <t>تابع جدول (121)</t>
  </si>
  <si>
    <t>Table (121)</t>
  </si>
  <si>
    <t xml:space="preserve">جدول ( 121 ) </t>
  </si>
  <si>
    <t xml:space="preserve">Number of accepted  students in  academical  teaching of Babylon university distributed by college ,nationality and gender for 2017/2018     </t>
  </si>
  <si>
    <t>عدد الطلبة المقبولين في التعليم الجامعي الاولي في جامعة بابل موزعين حسب الكلية والجنسية والجنس للعام الدراسي 2018/2017</t>
  </si>
  <si>
    <t>Table (124) conT.</t>
  </si>
  <si>
    <t xml:space="preserve">(تابع جدول  (124 </t>
  </si>
  <si>
    <t>Table (124)</t>
  </si>
  <si>
    <t xml:space="preserve">(جدول (124 </t>
  </si>
  <si>
    <t>Number of Iraqi failures ,postponed and leaving students in cademical  teaching of Babylon university distributed by college  and gender for 2016/2017</t>
  </si>
  <si>
    <t xml:space="preserve">      عدد الطلبة  العراقيين الراسبين والمؤجلين والتاركين في التعليم الجامعي الاولي في جامعة بابل موزعين حسب الكلية والجنس للعام الدراسي 2017/2016 </t>
  </si>
  <si>
    <t>الادارة  والاقتصاد</t>
  </si>
  <si>
    <t>Table (126 ) cont.</t>
  </si>
  <si>
    <t>(تابع جدول (126</t>
  </si>
  <si>
    <t>هندسة مواد</t>
  </si>
  <si>
    <t>Table (126)</t>
  </si>
  <si>
    <t>(جدول (126</t>
  </si>
  <si>
    <t>Number of succeedded students in final exam in academical teaching of Babylon university distributed by college ,nationality and gender for 2016/2017</t>
  </si>
  <si>
    <t xml:space="preserve">عدد الطلبة الناجحين في التعليم الجامعي الاولي في جامعة بابل موزعين حسب الكلية والجنسية والجنس للعام الدراسي 2017/2016 </t>
  </si>
  <si>
    <t>Table (125) cont.</t>
  </si>
  <si>
    <t>(تابع جدول (125</t>
  </si>
  <si>
    <t xml:space="preserve">       Qura'an</t>
  </si>
  <si>
    <t>Table (125)</t>
  </si>
  <si>
    <t xml:space="preserve">(جدول (125 </t>
  </si>
  <si>
    <t>Number of participated students in final exam  in academical  teaching of babylon university  distributed by college ,nationality and gender for 2016/2017</t>
  </si>
  <si>
    <t>عدد الطلبة المشتركين في الامتحان النهائي في التعليم الجامعي الاولي في جامعة بابل موزعين حسب الكلية والجنسية والجنس للعام الدراسي 2017/2016</t>
  </si>
  <si>
    <t>Research center of childhood and motherhood</t>
  </si>
  <si>
    <t xml:space="preserve">مركز ابحاث الطفولة والأمومة </t>
  </si>
  <si>
    <t>AL nawfel center</t>
  </si>
  <si>
    <t>مركز التوفل</t>
  </si>
  <si>
    <t>القانون والعلوم السياسية</t>
  </si>
  <si>
    <t>AL-Mekdad education</t>
  </si>
  <si>
    <t>التربية المقداد</t>
  </si>
  <si>
    <t>Table(135)</t>
  </si>
  <si>
    <t xml:space="preserve">(جدول (135 </t>
  </si>
  <si>
    <t xml:space="preserve">       Number of teaching staff in  academical teaching of Dyala university distributed by college ,nationality and gender for 2017/2018 </t>
  </si>
  <si>
    <t>عدد اعضاء الهيئة التدريسية في التعليم الجامعي الاولي في جامعة ديالى موزعين حسب الكلية والجنسية والجنس للعام الدراسي 2018/2017</t>
  </si>
  <si>
    <t>Table(134)</t>
  </si>
  <si>
    <t xml:space="preserve">(جدول (134 </t>
  </si>
  <si>
    <t xml:space="preserve">       Number of existing  students in  academical teaching of Dyala university distributed by college ,nationality and gender for 2017/2018 </t>
  </si>
  <si>
    <t>عدد الطلبة الموجودين في التعليم الجامعي الاولي في جامعة ديالى موزعين حسب الكلية والجنسية والجنس للعام الدراسي 2018/2017</t>
  </si>
  <si>
    <t>Table(133)</t>
  </si>
  <si>
    <t xml:space="preserve">(جدول (133 </t>
  </si>
  <si>
    <t xml:space="preserve">       Number of accepted  students in  academical teaching of Dyala university distributed by college nationality and gender for 2017/2018 </t>
  </si>
  <si>
    <t>عدد الطلبة المقبولين في التعليم الجامعي الاولي في جامعة ديالى موزعين حسب الكلية والجنسية والجنس للعام الدراسي 2018/2017</t>
  </si>
  <si>
    <t>Table(136)</t>
  </si>
  <si>
    <t xml:space="preserve">(جدول (136 </t>
  </si>
  <si>
    <t>Number of Iraqi failures ,postponed and leaving students in  academical teaching of dyala university distributed by college  and gender for 2016/2017</t>
  </si>
  <si>
    <t xml:space="preserve"> عدد الطلبة العراقيين الراسبين  والمؤجلين والتاركين في التعليم الجامعي الاولي في جامعة ديالى موزعين حسب الكلية والجنس للعام الدراسي 2016/ 2017</t>
  </si>
  <si>
    <t>Table(138 )</t>
  </si>
  <si>
    <t>جدول (138 )</t>
  </si>
  <si>
    <t>Number of  succeeded students in academical teaching of dyala university distributed by college ,nationality and gender for 2016 /2017</t>
  </si>
  <si>
    <t>عدد الطلبة الناجحين في التعليم الجامعي الاولي في جامعة ديالى موزعين حسب الكلية والجنسية والجنس للعام الدراسي 2016 /2017</t>
  </si>
  <si>
    <t>Table(137)</t>
  </si>
  <si>
    <t xml:space="preserve">(جدول  (137 </t>
  </si>
  <si>
    <t>Number of participated students in final exam of academical teaching of dyala university distributed by college ,nationality and gender for 2016/2017</t>
  </si>
  <si>
    <t xml:space="preserve">   عدد الطلبة المشتركين في الامتحان النهائي في التعليم الجامعي الاولي في جامعة ديالى موزعين حسب الكلية والجنسية والجنس للعام الدراسي 2016 / 2017 </t>
  </si>
  <si>
    <t xml:space="preserve"> University  presidency</t>
  </si>
  <si>
    <t>Table (87)</t>
  </si>
  <si>
    <t xml:space="preserve">(جدول  (87 </t>
  </si>
  <si>
    <t xml:space="preserve">       Number of teaching staff in academic teaching of Jabir bin Hayan medical university distributed by college,nationality and gender for 2017/2018</t>
  </si>
  <si>
    <t>عدد أعضاء الهيئة التدريسية في التعليم الجامعي الاولي في جامعة جابر بن حيان الطبية  موزعين حسب الكلية والجنسية والجنس للعام الدراسي 2018/2017</t>
  </si>
  <si>
    <t>Table (86)</t>
  </si>
  <si>
    <t xml:space="preserve">(جدول  (86 </t>
  </si>
  <si>
    <t xml:space="preserve">      Number of students enrolled in academic teaching of Jabir bin Hayan medical university distributed by college ,nationality and gender for 2017/2018</t>
  </si>
  <si>
    <t>عدد الطلبة الموجودين في التعليم الجامعي الاولي في جامعة جابر بن حيان الطبية موزعين حسب الكلية والجنسية والجنس للعام الدراسي 2017 /2018</t>
  </si>
  <si>
    <t>Table (85)</t>
  </si>
  <si>
    <t xml:space="preserve">(جدول  (85 </t>
  </si>
  <si>
    <t xml:space="preserve">       Number of accepted  students in academic teaching of Jabir bin Hayan medical university distributed by college ,nationality and gender for 2017/2018 </t>
  </si>
  <si>
    <t>عدد الطلبة المقبولين في التعليم الجامعي الاولي في جامعة جابر بن حيان الطبية موزعين حسب الكلية والجنسية والجنس للعام الدراسي 2018/2017</t>
  </si>
  <si>
    <t>Table (88)</t>
  </si>
  <si>
    <t>(جدول  (88</t>
  </si>
  <si>
    <t xml:space="preserve">Number of students failures, postponed and leaving in academic teaching of Jabir bin Hayan medical university distributed by college  and gender for 2016/2017 </t>
  </si>
  <si>
    <t>عدد الطلبة العراقيين الراسبين والمؤجلين والتاركين في التعليم الجامعي الاولي في جامعة جابر بن حيان الطبية موزعين حسب الكلية والجنس للعام الدراسي 2017/2016</t>
  </si>
  <si>
    <t>Table (90)</t>
  </si>
  <si>
    <t xml:space="preserve">(جدول  (90 </t>
  </si>
  <si>
    <t xml:space="preserve">      Number of students who passed the final exam in academic teaching of Jabir bin Hayan medical university distributed by college ,nationality and gender for 2016/2017 </t>
  </si>
  <si>
    <t>عدد الطلبة الناجحين في التعليم الجامعي الاولي في جامعة جابر بن حيان الطبية موزعين حسب الكلية والجنسية والجنس للعام الدراسي 2017/2016</t>
  </si>
  <si>
    <t>Table (89)</t>
  </si>
  <si>
    <t xml:space="preserve">(جدول  (89 </t>
  </si>
  <si>
    <t xml:space="preserve">      Number of students participated in the final exam in academic teaching of Jabir bin Hayan medical university distributed by college ,nationality and gender for 2016/2017 </t>
  </si>
  <si>
    <t xml:space="preserve">عدد الطلبة المشتركين في الامتحان النهائي في التعليم الجامعي الاولي في جامعة جابر بن حيان الطبية موزعين حسب الكلية والجنسية والجنس للعام الدراسي 2017/2016 </t>
  </si>
  <si>
    <t>Business informatics</t>
  </si>
  <si>
    <t xml:space="preserve">معلوماتية الاعمال </t>
  </si>
  <si>
    <t xml:space="preserve">(جدول  (183 </t>
  </si>
  <si>
    <t xml:space="preserve">       Number of teaching staff in  academical  teaching in Information and communications technology   university distributed by college nationality and gender for 2017/2018 </t>
  </si>
  <si>
    <t>عدد أعضاء الهيئة التدريسية في جامعة تكنولوجيا المعلومات والاتصالات موزعين حسب الكلية والجنسية والجنس للعام الدراسي 2018/2017</t>
  </si>
  <si>
    <t xml:space="preserve"> مجموع الدراسات المسائية</t>
  </si>
  <si>
    <t xml:space="preserve">(جدول (182 </t>
  </si>
  <si>
    <t xml:space="preserve">       Number of enrolled  students in  academic teaching of Information and communications technology  university distributed by college ,nationality and gender for 2017/2018 </t>
  </si>
  <si>
    <t>عدد الطلبة الموجودين في التعليم الجامعي الاولي في جامعة تكنولوجيا المعلومات والاتصالات موزعين حسب الكلية والجنسية والجنس للعام الدراسي 2017 /2018</t>
  </si>
  <si>
    <t xml:space="preserve">(جدول  (181 </t>
  </si>
  <si>
    <t xml:space="preserve">       Number of accepted  students in  academic teaching of Information and communications technology  university distributed by college ,nationality and gender for 2017/2018 </t>
  </si>
  <si>
    <t>عدد الطلبة المقبولين في التعليم الجامعي الاولي في جامعة  تكنولوجيا المعلومات والاتصالات موزعين حسب الكلية والجنسية والجنس للعام الدراسي 2018/2017</t>
  </si>
  <si>
    <t>(جدول  (184</t>
  </si>
  <si>
    <t xml:space="preserve">Number of Iraqi failed , postponed and leaving students in  academic teaching of Information and communication technology  university distributed by college  and gender for 2016/2017 </t>
  </si>
  <si>
    <t>عدد الطلبة  العراقيين الراسبين والمؤجلين والتاركين في التعليم الجامعي الاولي  في جامعة  تكنولوجيا المعلومات والاتصالات موزعين حسب الكلية والجنس للعام الدراسي 2017/2016</t>
  </si>
  <si>
    <t xml:space="preserve">(186)Table </t>
  </si>
  <si>
    <t xml:space="preserve"> Number of students Succeded in  academic teaching of Information and communications technology  university distributed by college  and gender for 2016/2017 </t>
  </si>
  <si>
    <t xml:space="preserve">عدد الطلبة  الناجحين  في التعليم الجامعي الاولي في جامعة تكنولوجيا المعلومات والاتصالات موزعين حسب الكلية  والجنسية والجنس للعام الدراسي  2017/2016 </t>
  </si>
  <si>
    <t xml:space="preserve"> (185)Table</t>
  </si>
  <si>
    <t xml:space="preserve"> Number of  students in final exam participated in  academic teaching of Information and communications technology  university distributed by college  and gender for 2016/2017 </t>
  </si>
  <si>
    <t>عدد الطلبة المشتركين في الامتحان النهائي في التعليم الجامعي الاولي في جامعة تكنولوجيا المعلومات والاتصالات موزعين حسب الكلية والجنسية والجنس للعام الدراسي 2017/2016</t>
  </si>
  <si>
    <t>Tabel (189)</t>
  </si>
  <si>
    <t>( جدول  (189</t>
  </si>
  <si>
    <t xml:space="preserve">       Number of teaching staff in  academical  teaching in of Ibn Sina for Medical and Pharmaceutics  university distributed by college ,nationality and gender for 2017/2018 </t>
  </si>
  <si>
    <t>عدد أعضاء الهيئة التدريسية  في التعليم الجامعي الاولي  في جامعة ابن سينا   للعلوم الطبية والصيدلانية  موزعين حسب الكلية والجنسية والجنس للعام الدراسي 2018/2017</t>
  </si>
  <si>
    <t>Tabel (188 )</t>
  </si>
  <si>
    <t xml:space="preserve">(188) جدول </t>
  </si>
  <si>
    <t xml:space="preserve"> Number of existing  students in  academical  teaching of Ibn Sina for Medical and Pharmaceutics university distributed by college ,nationality and gender for 2017/2018 </t>
  </si>
  <si>
    <t>عدد الطلبة الموجودين في التعليم الجامعي الاولي في جامعة ابن سينا للعلوم الطبية والصيدلانية موزعين حسب الكلية والجنسية والجنس للعام الدراسي 2018/2017</t>
  </si>
  <si>
    <t>Tabel (187 )</t>
  </si>
  <si>
    <t>( جدول  (187</t>
  </si>
  <si>
    <t xml:space="preserve">       Number of accepted  students in  academical  teaching of Ibn Sina for Medical and Pharmaceutics university distributed by college ,nationality and gender for 2017/2018 </t>
  </si>
  <si>
    <t>عدد الطلبة المقبولين في التعليم الجامعي الاولي في جامعة ابن سينا للعلوم الطبية والصيدلانية موزعين حسب الكلية والجنسية والجنس للعام الدراسي 2018/2017</t>
  </si>
  <si>
    <t>Tabel (190 )</t>
  </si>
  <si>
    <t xml:space="preserve">(جدول  ( 190 </t>
  </si>
  <si>
    <t xml:space="preserve">      Number of Iraqi failures, postponed and leaving students in  academic teaching of Information and communication of Ibn Sina for Medical and Pharmaceutics university distributed by college ,nationality and gender for 2016/2017 </t>
  </si>
  <si>
    <t>عدد الطلبة الراسبين والمؤجلين والتاركين في التعليم الجامعي الاولي في التعليم الجامعي الاولي في جامعة ابن سينا للعلوم الطبية والصيدلانية موزعين حسب الكلية والجنسية والجنس للعام الدراسي 2017/2016</t>
  </si>
  <si>
    <t>Tabel (192)</t>
  </si>
  <si>
    <t xml:space="preserve">(192) جدول </t>
  </si>
  <si>
    <t xml:space="preserve">Number of students Succeded in  academic teaching of Information and communications of Ibn Sina for Medical and Pharmaceutics university distributed by college ,nationality and gender for 2016/2017 </t>
  </si>
  <si>
    <t>عدد الطلبة الناجحين في التعليم الجامعي الاولي في جامعة ابن سينا للعلوم الطبية والصيدلانية موزعين حسب الكلية والجنسية والجنس للعام الدراسي 2017/2016</t>
  </si>
  <si>
    <t>Tabel (191)</t>
  </si>
  <si>
    <t xml:space="preserve">(191) جدول </t>
  </si>
  <si>
    <t xml:space="preserve"> Number of  students in final exam participated in  academic teaching of Information and communications of Ibn Sina for Medical and Pharmaceutics university distributed by college ,nationality and gender for 2016/2017 </t>
  </si>
  <si>
    <t>عدد الطلبة المشتركين في الامتحان النهائي في التعليم الجامعي الاولي في جامعة ابن سينا للعلوم الطبية والصيدلانية موزعين حسب الكلية والجنسية والجنس للعام الدراسي 2017/2016</t>
  </si>
  <si>
    <t xml:space="preserve">(جدول  (49 </t>
  </si>
  <si>
    <t>Table (49)</t>
  </si>
  <si>
    <t xml:space="preserve">(جدول  (50 </t>
  </si>
  <si>
    <t>Table (50)</t>
  </si>
  <si>
    <t xml:space="preserve">(جدول  (51 </t>
  </si>
  <si>
    <t>Table (51)</t>
  </si>
  <si>
    <t>(جدول  (52</t>
  </si>
  <si>
    <t>Table (52)</t>
  </si>
  <si>
    <t xml:space="preserve">(جدول  (53 </t>
  </si>
  <si>
    <t>Table (53)</t>
  </si>
  <si>
    <t xml:space="preserve">(جدول  (54 </t>
  </si>
  <si>
    <t>Table (54)</t>
  </si>
  <si>
    <t xml:space="preserve">       Number of accepted  students in academic teaching of Nieveh university distributed by college ,nationality and gender for 2017/2018 </t>
  </si>
  <si>
    <t xml:space="preserve">(55) جدول </t>
  </si>
  <si>
    <t>Tabel (55)</t>
  </si>
  <si>
    <t>(جدول (56</t>
  </si>
  <si>
    <t>Tabel (56)</t>
  </si>
  <si>
    <t>(جدول (57</t>
  </si>
  <si>
    <t>Tabel (57)</t>
  </si>
  <si>
    <t xml:space="preserve">(جدول (58   </t>
  </si>
  <si>
    <t>Tabel (58)</t>
  </si>
  <si>
    <t xml:space="preserve">(جدول (59 </t>
  </si>
  <si>
    <t>Tabel (59)</t>
  </si>
  <si>
    <t>(جدول  (60</t>
  </si>
  <si>
    <t>Tabel(60)</t>
  </si>
  <si>
    <t xml:space="preserve">(61) جدول </t>
  </si>
  <si>
    <t>Tabel(61)</t>
  </si>
  <si>
    <t xml:space="preserve">(62) جدول </t>
  </si>
  <si>
    <t>Tabel (62)</t>
  </si>
  <si>
    <t xml:space="preserve">(63) جدول </t>
  </si>
  <si>
    <t>Tabel (63)</t>
  </si>
  <si>
    <t xml:space="preserve">(64) جدول </t>
  </si>
  <si>
    <t>Tabel (64)</t>
  </si>
  <si>
    <t xml:space="preserve">(65) جدول </t>
  </si>
  <si>
    <t>Tabel (65)</t>
  </si>
  <si>
    <t xml:space="preserve">(66) جدول </t>
  </si>
  <si>
    <t>Tabel (66)</t>
  </si>
  <si>
    <t>Number of Iraqi failures ,postponed and leaving students in  academical teaching of Basrah university distributed by college  and gender for  2016 / 2017</t>
  </si>
  <si>
    <t>جدول ( 73 )</t>
  </si>
  <si>
    <t>(73) Tabel</t>
  </si>
  <si>
    <t>جدول( 74 )</t>
  </si>
  <si>
    <t>(74) Tabel</t>
  </si>
  <si>
    <t>جدول( 75 )</t>
  </si>
  <si>
    <t>Tabel(75)</t>
  </si>
  <si>
    <t xml:space="preserve">(جدول(76   </t>
  </si>
  <si>
    <t>(76) Tabel</t>
  </si>
  <si>
    <t xml:space="preserve">(جدول (77 </t>
  </si>
  <si>
    <t>(77) Tabel</t>
  </si>
  <si>
    <t xml:space="preserve">(جدول (78 </t>
  </si>
  <si>
    <t>(78) Tabel</t>
  </si>
  <si>
    <t xml:space="preserve"> * ملاحظة : يوجد طالب اجنبي واحد في كلية التربية في الدراسات المسائية لذلك يصبح المجموع النهائي ( 1516 ) والمجموع الكلي للجامعة (7247).</t>
  </si>
  <si>
    <t xml:space="preserve"> (91 ) جدول   </t>
  </si>
  <si>
    <t>تابع جدول  ( 91 )</t>
  </si>
  <si>
    <t xml:space="preserve">(جدول (104 </t>
  </si>
  <si>
    <t>Total (115)</t>
  </si>
  <si>
    <t>(تابع جدول (115</t>
  </si>
  <si>
    <t>Total (115) cont.</t>
  </si>
  <si>
    <t xml:space="preserve">(جدول  (116 </t>
  </si>
  <si>
    <t xml:space="preserve">Table (116) </t>
  </si>
  <si>
    <t xml:space="preserve">( تابع جدول (116 </t>
  </si>
  <si>
    <t>Table (116) cont.</t>
  </si>
  <si>
    <t xml:space="preserve">(جدول (117 </t>
  </si>
  <si>
    <t>Table (117)</t>
  </si>
  <si>
    <t>(جدول  (118</t>
  </si>
  <si>
    <t>Table (118)</t>
  </si>
  <si>
    <t>(تابع جدول (118</t>
  </si>
  <si>
    <t>Table (118) cont.</t>
  </si>
  <si>
    <t xml:space="preserve">(جدول  (119 </t>
  </si>
  <si>
    <t>Table (119)</t>
  </si>
  <si>
    <t>تابع جدول (119 )</t>
  </si>
  <si>
    <t xml:space="preserve">(جدول  (120 </t>
  </si>
  <si>
    <t>Table (120)</t>
  </si>
  <si>
    <t>تابع جدول (120)</t>
  </si>
  <si>
    <t>عدد الطلبة المشتركين في الامتحان النهائي في التعليم الجامعي الاولي في جامعة كربلاء موزعين حسب الكلية والجنسية والجنس للعام الدراسي 2017/2016</t>
  </si>
  <si>
    <t>جدول ( 163)</t>
  </si>
  <si>
    <t>Tabel ( 163 )</t>
  </si>
  <si>
    <t>تابع جدول ( 163 )</t>
  </si>
  <si>
    <t>Table (163) cont.</t>
  </si>
  <si>
    <t>جدول  ( 164 )</t>
  </si>
  <si>
    <t>Tabel ( 164 )</t>
  </si>
  <si>
    <t>جدول  ( 165 )</t>
  </si>
  <si>
    <t xml:space="preserve">  Table (165)</t>
  </si>
  <si>
    <t>جدول  ( 166 )</t>
  </si>
  <si>
    <t>Tabel ( 166 )</t>
  </si>
  <si>
    <t xml:space="preserve">(166)تابع جدول  </t>
  </si>
  <si>
    <t>Table (166) cont.</t>
  </si>
  <si>
    <t>جدول  ( 167 )</t>
  </si>
  <si>
    <t>Tabel ( 167 )</t>
  </si>
  <si>
    <t xml:space="preserve">تابع جدول ( 167 )      </t>
  </si>
  <si>
    <t>Table (167) cont.</t>
  </si>
  <si>
    <t>جدول  ( 168 )</t>
  </si>
  <si>
    <t>Tabel ( 168 )</t>
  </si>
  <si>
    <t xml:space="preserve">(168)تابع جدول  </t>
  </si>
  <si>
    <t>Table (168) cont.</t>
  </si>
  <si>
    <t>( جدول  (193</t>
  </si>
  <si>
    <t>Tabel (193 )</t>
  </si>
  <si>
    <t>( جدول  (194</t>
  </si>
  <si>
    <t>Tabel (194 )</t>
  </si>
  <si>
    <t>( جدول  (195</t>
  </si>
  <si>
    <t>Tabel (195 )</t>
  </si>
  <si>
    <t xml:space="preserve">(جدول(196   </t>
  </si>
  <si>
    <t>(196) Tabel</t>
  </si>
  <si>
    <t>(197) Tabel</t>
  </si>
  <si>
    <t xml:space="preserve">(جدول (198 </t>
  </si>
  <si>
    <t>(198) Tabel</t>
  </si>
  <si>
    <t>جدول  (199 )</t>
  </si>
  <si>
    <t>Table (199)</t>
  </si>
  <si>
    <t>جدول  (200 )</t>
  </si>
  <si>
    <t>Table (200)</t>
  </si>
  <si>
    <t>Table (201)</t>
  </si>
  <si>
    <t>(جدول (202</t>
  </si>
  <si>
    <t>Table (202)</t>
  </si>
  <si>
    <t>جدول (203)</t>
  </si>
  <si>
    <t>Table (203)</t>
  </si>
  <si>
    <t>جدول (204)</t>
  </si>
  <si>
    <t>Table (204)</t>
  </si>
  <si>
    <t>تابع جدول (205)</t>
  </si>
  <si>
    <t>Table (205) cont .</t>
  </si>
  <si>
    <t>جدول (206)</t>
  </si>
  <si>
    <t xml:space="preserve">(جدول (207 </t>
  </si>
  <si>
    <t>تابع جدول (207 )</t>
  </si>
  <si>
    <t xml:space="preserve">(جدول (208 </t>
  </si>
  <si>
    <t>Table(208)</t>
  </si>
  <si>
    <t xml:space="preserve">(209) جدول   </t>
  </si>
  <si>
    <t>Table(209)</t>
  </si>
  <si>
    <t xml:space="preserve">تابع جدول (209) </t>
  </si>
  <si>
    <t>Table (209) cont .</t>
  </si>
  <si>
    <t xml:space="preserve"> جدول  (210 )</t>
  </si>
  <si>
    <t>Table(210)</t>
  </si>
  <si>
    <t>جدول  (211)</t>
  </si>
  <si>
    <t>Table(211)</t>
  </si>
  <si>
    <t>تابع جدول (211)</t>
  </si>
  <si>
    <t>Table (211) cont.</t>
  </si>
  <si>
    <t>جدول  (212)</t>
  </si>
  <si>
    <t>Table(212)</t>
  </si>
  <si>
    <t>تابع جدول (212)</t>
  </si>
  <si>
    <t>Table (212) cont .</t>
  </si>
  <si>
    <t xml:space="preserve">(جدول (213 </t>
  </si>
  <si>
    <t>Table (213)</t>
  </si>
  <si>
    <t xml:space="preserve">(تابع جدول (213 </t>
  </si>
  <si>
    <t>Table (213) cont.</t>
  </si>
  <si>
    <t xml:space="preserve">(جدول (214 </t>
  </si>
  <si>
    <t>Table(214)</t>
  </si>
  <si>
    <t>تابع جدول (214)</t>
  </si>
  <si>
    <t>Table (214) cont .</t>
  </si>
  <si>
    <t xml:space="preserve">(جدول (215 </t>
  </si>
  <si>
    <t>Table(215)</t>
  </si>
  <si>
    <t xml:space="preserve">(216) جدول   </t>
  </si>
  <si>
    <t>Table(216)</t>
  </si>
  <si>
    <t>تابع جدول (216)</t>
  </si>
  <si>
    <t>Table (216) cont .</t>
  </si>
  <si>
    <t>جدول  (217)</t>
  </si>
  <si>
    <t>Table(217)</t>
  </si>
  <si>
    <t>تابع جدول (217)</t>
  </si>
  <si>
    <t>Table (217) cont .</t>
  </si>
  <si>
    <t>جدول (218)</t>
  </si>
  <si>
    <t>Table(218)</t>
  </si>
  <si>
    <t>تابع جدول (218)</t>
  </si>
  <si>
    <t>Table (218) cont .</t>
  </si>
  <si>
    <t xml:space="preserve">(جدول (219 </t>
  </si>
  <si>
    <t>Table(219)</t>
  </si>
  <si>
    <t xml:space="preserve">(جدول (220 </t>
  </si>
  <si>
    <t>Table(220)</t>
  </si>
  <si>
    <t xml:space="preserve">(جدول (221 </t>
  </si>
  <si>
    <t>Table(221)</t>
  </si>
  <si>
    <t xml:space="preserve">(جدول (222 </t>
  </si>
  <si>
    <t>Table(222)</t>
  </si>
  <si>
    <t xml:space="preserve">(جدول (223 </t>
  </si>
  <si>
    <t>Table(223)</t>
  </si>
  <si>
    <t>جدول  (224)</t>
  </si>
  <si>
    <t>Table(224)</t>
  </si>
  <si>
    <t>تابع جدول (224)</t>
  </si>
  <si>
    <t>Table (224) cont .</t>
  </si>
  <si>
    <t>جدول (225)</t>
  </si>
  <si>
    <t>Table(225)</t>
  </si>
  <si>
    <t>تابع جدول (225)</t>
  </si>
  <si>
    <t>Table (225) cont .</t>
  </si>
  <si>
    <t xml:space="preserve">عدد الطلبة المقبولين في التعليم الجامعي الاولي في الكليات الاهلية  موزعين حسب الكلية والجنسية والجنس للعام الدراسي  2018/2017 </t>
  </si>
  <si>
    <t xml:space="preserve">       Number of accepted  students in  academical  teaching of private colleges distributed by college ,nationality and gender for 2017/2018 </t>
  </si>
  <si>
    <t xml:space="preserve">جدول  (226) </t>
  </si>
  <si>
    <t xml:space="preserve">  (226)  Table </t>
  </si>
  <si>
    <t>كلية المنصورالجامعة</t>
  </si>
  <si>
    <t>Al-mansor University College</t>
  </si>
  <si>
    <t>كلية التراث الجامعة</t>
  </si>
  <si>
    <t>Al-turath University College</t>
  </si>
  <si>
    <t>كلية الرافدين الجامعة</t>
  </si>
  <si>
    <t>Al-rafidain University College</t>
  </si>
  <si>
    <t>كلية المامون  الجامعة</t>
  </si>
  <si>
    <t>Al-ma'amon University College</t>
  </si>
  <si>
    <t>كلية بغداد للعلوم الاقتصادية</t>
  </si>
  <si>
    <t>Baghdad college of economic science</t>
  </si>
  <si>
    <t>كلية بغداد للعلوم الطبية</t>
  </si>
  <si>
    <t>Baghdad college of medical science</t>
  </si>
  <si>
    <t>كلية الحدباء الجامعة</t>
  </si>
  <si>
    <t>Al-Hadbaa University College</t>
  </si>
  <si>
    <t>كلية شط العرب الجامعة</t>
  </si>
  <si>
    <t>Shat Al-arab University College</t>
  </si>
  <si>
    <t>كلية اليرموك الجامعة</t>
  </si>
  <si>
    <t>Al-yarmook University College</t>
  </si>
  <si>
    <t>كلية المعارف  الجامعة</t>
  </si>
  <si>
    <t>Al-ma'aref University College</t>
  </si>
  <si>
    <t>كلية دجلة الجامعة</t>
  </si>
  <si>
    <t>Dejla  University College</t>
  </si>
  <si>
    <t>الجامعة الاسلامية</t>
  </si>
  <si>
    <t>Islamic University College</t>
  </si>
  <si>
    <t xml:space="preserve">كلية التقنيات الطبية </t>
  </si>
  <si>
    <t>Medical Tenchical College</t>
  </si>
  <si>
    <t xml:space="preserve">كلية الهندسة التقنية </t>
  </si>
  <si>
    <t>Engineering Tenchical College</t>
  </si>
  <si>
    <t xml:space="preserve">كلية التربية </t>
  </si>
  <si>
    <t>Education College</t>
  </si>
  <si>
    <t xml:space="preserve">كلية الاعلام </t>
  </si>
  <si>
    <t>Media College</t>
  </si>
  <si>
    <t xml:space="preserve">كلية القانون والعلوم السياسية </t>
  </si>
  <si>
    <t>Faculty of law and political science</t>
  </si>
  <si>
    <t>كلية العلوم الإسلامية</t>
  </si>
  <si>
    <t>Islamic  University College</t>
  </si>
  <si>
    <t xml:space="preserve">مجموع الجامعة الاسلامية </t>
  </si>
  <si>
    <t xml:space="preserve">كلية السلام الجامعة </t>
  </si>
  <si>
    <t>Al-salam University College</t>
  </si>
  <si>
    <t>كلية مدينة العلم الجامعة</t>
  </si>
  <si>
    <t>Madena't al elim University College</t>
  </si>
  <si>
    <t>كلية الكفيل الجامعة</t>
  </si>
  <si>
    <t>Al-Kafeel University College</t>
  </si>
  <si>
    <t xml:space="preserve"> جامعة اهل البيت الاهلية</t>
  </si>
  <si>
    <t xml:space="preserve">Ahal-albait University </t>
  </si>
  <si>
    <t>كلية الاداب</t>
  </si>
  <si>
    <t>Literature  College</t>
  </si>
  <si>
    <t>كلية الشريعة الاسلامية</t>
  </si>
  <si>
    <t>Al-share'aa  College</t>
  </si>
  <si>
    <t>كلية القانون</t>
  </si>
  <si>
    <t>Law  College</t>
  </si>
  <si>
    <t>كلية الصيدلة</t>
  </si>
  <si>
    <t>Pharmacentics  College</t>
  </si>
  <si>
    <t xml:space="preserve">كلية طب الاسنان </t>
  </si>
  <si>
    <t>Dentistry College</t>
  </si>
  <si>
    <t>كلية تقنيات الطبية والصحية</t>
  </si>
  <si>
    <t>Medical &amp; Healthy Tenchical College</t>
  </si>
  <si>
    <t>مجموع جامعة اهل البيت الاهلية</t>
  </si>
  <si>
    <t xml:space="preserve">Total Ahal-albait University </t>
  </si>
  <si>
    <t>كلية الشيخ الطوسي</t>
  </si>
  <si>
    <t>Altoosy College</t>
  </si>
  <si>
    <t>تابع جدول  (226)</t>
  </si>
  <si>
    <t>Table (226) cont .</t>
  </si>
  <si>
    <t>(جامعة الامام جعفر الصادق (ع) (فرع بغداد</t>
  </si>
  <si>
    <t>Gafar al-sadeq University</t>
  </si>
  <si>
    <t xml:space="preserve">تكنولوجيا المعلومات </t>
  </si>
  <si>
    <t xml:space="preserve">العلوم الإدارية والمالية </t>
  </si>
  <si>
    <t>Financial administrational</t>
  </si>
  <si>
    <t xml:space="preserve">(ع)مجموع جامعة الامام جعفر الصادق </t>
  </si>
  <si>
    <t xml:space="preserve">Total Gafar al-sadeq University </t>
  </si>
  <si>
    <t>جامعة الامام جعفر الصادق(ع) (فرع ديالى)</t>
  </si>
  <si>
    <t>Gafar al-sadeq University (Daila)</t>
  </si>
  <si>
    <t>مجموع جامعة الامام جعفر الصادق(ع)</t>
  </si>
  <si>
    <t>جامعة الامام جعفر الصادق(ع) (فرع الدجيل)</t>
  </si>
  <si>
    <t>Gafar al-sadeq University (Dejeel)</t>
  </si>
  <si>
    <t xml:space="preserve">Gafar al-sadeq University </t>
  </si>
  <si>
    <t xml:space="preserve">(فرع النجف)جامعة الامام جعفر الصادق </t>
  </si>
  <si>
    <t>Gafar al-sadeq University (Al-Najaf)</t>
  </si>
  <si>
    <t xml:space="preserve">(فرع ذي قار)جامعة الامام جعفر الصادق </t>
  </si>
  <si>
    <t>Gafar al-sadeq University (Thi qar)</t>
  </si>
  <si>
    <t>جامعة الامام جعفر الصادق (ع) (فرع كركوك)</t>
  </si>
  <si>
    <t>Gafar al-sadeq University(Karkuk)</t>
  </si>
  <si>
    <t xml:space="preserve">(فرع ميسان)جامعة الامام جعفر الصادق </t>
  </si>
  <si>
    <t>Gafar al-sadeq University (Missan)</t>
  </si>
  <si>
    <t>جامعة الامام جعفر الصادق (ع) (فرع المثنى)</t>
  </si>
  <si>
    <t>Gafar al-sadeq University (Muthana)</t>
  </si>
  <si>
    <t xml:space="preserve"> جامعة الامام جعفر الصادق الاجمالي</t>
  </si>
  <si>
    <t>Gafar al-sadeq University Total</t>
  </si>
  <si>
    <t>كلية الرشيد الجامعة</t>
  </si>
  <si>
    <t>Al-rasheed University College</t>
  </si>
  <si>
    <t>كلية العراق الجامعة</t>
  </si>
  <si>
    <t>Al-iraq University College</t>
  </si>
  <si>
    <t>كلية صدر العراق الجامعة</t>
  </si>
  <si>
    <t>Sader al-iraq University College</t>
  </si>
  <si>
    <t>كلية القلم الجامعة</t>
  </si>
  <si>
    <t>Al-qalam University College</t>
  </si>
  <si>
    <t>كلية الحسين (ع) الهندسية</t>
  </si>
  <si>
    <t>Al-hussain  for engineering</t>
  </si>
  <si>
    <t>كلية الحكمة الجامعة</t>
  </si>
  <si>
    <t>Al-hekma University College</t>
  </si>
  <si>
    <t>كلية المستقبل الجامعة</t>
  </si>
  <si>
    <t>Al-mustakbal University College</t>
  </si>
  <si>
    <t>Al - Emam University</t>
  </si>
  <si>
    <t xml:space="preserve">كلية الحلة الجامعة </t>
  </si>
  <si>
    <t>Al-Hala University College</t>
  </si>
  <si>
    <t xml:space="preserve">كلية اصول الدين الجامعة </t>
  </si>
  <si>
    <t>Isool -al-deen University College</t>
  </si>
  <si>
    <t xml:space="preserve">كلية الاسراء الجامعة </t>
  </si>
  <si>
    <t>Al-isra'a University College</t>
  </si>
  <si>
    <t xml:space="preserve">كلية الصفوة الجامعة </t>
  </si>
  <si>
    <t>Al-safwa University College</t>
  </si>
  <si>
    <t>كلية الكتاب الجامعة</t>
  </si>
  <si>
    <t>Al-ketab University College</t>
  </si>
  <si>
    <t xml:space="preserve">كلية الكوت الجامعة </t>
  </si>
  <si>
    <t>Al-kut University College</t>
  </si>
  <si>
    <t xml:space="preserve">كلية المصطفى الجامعة </t>
  </si>
  <si>
    <t>Al-mustafa University College</t>
  </si>
  <si>
    <t xml:space="preserve">كلية مزايا الجامعة </t>
  </si>
  <si>
    <t>Mazaya University College</t>
  </si>
  <si>
    <t xml:space="preserve">كلية النور الجامعة </t>
  </si>
  <si>
    <t>Al-Noor University College</t>
  </si>
  <si>
    <t>كلية الفراهيدي الجامعة</t>
  </si>
  <si>
    <t>Al-farahidee University College</t>
  </si>
  <si>
    <t xml:space="preserve">كلية الكنوز الجامعة </t>
  </si>
  <si>
    <t xml:space="preserve">Al-Kunooz University College </t>
  </si>
  <si>
    <t xml:space="preserve">كلية الفارابي الجامعة </t>
  </si>
  <si>
    <t>Al-farabee University College</t>
  </si>
  <si>
    <t xml:space="preserve">كلية الباني الجامعة </t>
  </si>
  <si>
    <t>Al-Bani University College</t>
  </si>
  <si>
    <t xml:space="preserve">كلية الطف  الجامعة </t>
  </si>
  <si>
    <t>Al-Taff University College</t>
  </si>
  <si>
    <t xml:space="preserve">كلية ابن حيان  الجامعة </t>
  </si>
  <si>
    <t>Bin Hayan University College</t>
  </si>
  <si>
    <t xml:space="preserve">كلية النخبة  الجامعة </t>
  </si>
  <si>
    <t>Al-Nukhba University College</t>
  </si>
  <si>
    <t xml:space="preserve">كلية النسور الجامعة </t>
  </si>
  <si>
    <t>Al-Nusoor University College</t>
  </si>
  <si>
    <t>Al-Fiqh University College</t>
  </si>
  <si>
    <t xml:space="preserve">كلية بلاد الرافدين  الجامعة </t>
  </si>
  <si>
    <t>Bilad Al-Rafidain University College</t>
  </si>
  <si>
    <t>الجامعة الوطنية للعلوم والتكنولوجيا الاهلية</t>
  </si>
  <si>
    <t xml:space="preserve"> National university for sciences and Technology</t>
  </si>
  <si>
    <t>Al-Amal College</t>
  </si>
  <si>
    <t xml:space="preserve"> كلية البصرة للعلوم والتكنولوجية الاهلية</t>
  </si>
  <si>
    <t>Al-Basarah for sciences &amp;Technology</t>
  </si>
  <si>
    <t xml:space="preserve">Orok university </t>
  </si>
  <si>
    <t>التقنيات الطبية والصحية</t>
  </si>
  <si>
    <t>Medical Technic</t>
  </si>
  <si>
    <t>Management &amp; economic</t>
  </si>
  <si>
    <t xml:space="preserve">Total Orok university </t>
  </si>
  <si>
    <t>Al - Hadi university</t>
  </si>
  <si>
    <t>Al-Bai'n University</t>
  </si>
  <si>
    <t>Technology of pathologic anatomy</t>
  </si>
  <si>
    <t>Business management</t>
  </si>
  <si>
    <t>Total Al-Bai'n University</t>
  </si>
  <si>
    <t xml:space="preserve">جامعة وارث الانبياء </t>
  </si>
  <si>
    <t>Warth Al-Anbia'a College</t>
  </si>
  <si>
    <t xml:space="preserve">مجموع جامعة وارث الانبياء </t>
  </si>
  <si>
    <t>Warth Al-Anbia'a College Total</t>
  </si>
  <si>
    <t>جامعة مصطفى الامين</t>
  </si>
  <si>
    <t>Mustafa Al-Ameen College</t>
  </si>
  <si>
    <t>philology</t>
  </si>
  <si>
    <t>مجموع جامعة مصطفى الامين</t>
  </si>
  <si>
    <t xml:space="preserve">Total Mustafa Al-Ameen College </t>
  </si>
  <si>
    <t>كلية اشور الجامعة</t>
  </si>
  <si>
    <t>Ashor College University</t>
  </si>
  <si>
    <t>جامعة العميد</t>
  </si>
  <si>
    <t>Al-Ameed College</t>
  </si>
  <si>
    <t>مجموع جامعة العميد</t>
  </si>
  <si>
    <t>Al-Ameed College Total</t>
  </si>
  <si>
    <t>كلية المنارة للعلوم الطبية</t>
  </si>
  <si>
    <t>Total Al-Ameed College</t>
  </si>
  <si>
    <t>جامعة العين</t>
  </si>
  <si>
    <t>Al-Een University</t>
  </si>
  <si>
    <t>هندسة النفط</t>
  </si>
  <si>
    <t>Petroleum engineering</t>
  </si>
  <si>
    <t>مجموع جامعة العين</t>
  </si>
  <si>
    <t>Total Al-Een University</t>
  </si>
  <si>
    <t>كلية الشرق الاوسط الجامعة</t>
  </si>
  <si>
    <t>Al - Sharak Al-Awsat College University</t>
  </si>
  <si>
    <t>National university for sciences and Technology</t>
  </si>
  <si>
    <t>Al - Hadi University</t>
  </si>
  <si>
    <t xml:space="preserve">عدد الطلبة الموجودين في التعليم الجامعي الاولي في الكليات الاهلية  موزعين حسب الكلية والجنسية والجنس للعام الدراسي  2018/2017 </t>
  </si>
  <si>
    <t xml:space="preserve">       Number of enrolled  students in  academical  teaching of private colleges distributed by college ,nationality and gender for 2017/2018 </t>
  </si>
  <si>
    <t xml:space="preserve">جدول  (227) </t>
  </si>
  <si>
    <t xml:space="preserve">  (227)  Table </t>
  </si>
  <si>
    <t>Medical &amp; healthy Tenchical College</t>
  </si>
  <si>
    <t>تابع جدول  (227)</t>
  </si>
  <si>
    <t>Table (227) cont .</t>
  </si>
  <si>
    <t>جامعة الامام جعفر الصادق (ع) (فرع بغداد)</t>
  </si>
  <si>
    <t>Gafar al-sadeq University(Baghdad)</t>
  </si>
  <si>
    <t xml:space="preserve">مجموع الجامعة الوطنية للعلوم والتكنولوجيا الاهلية </t>
  </si>
  <si>
    <t xml:space="preserve">عدد اعضاء الهيئة التدريسية في التعليم الجامعي الاولي في الكليات الاهلية  موزعين حسب االكلية والجنسية والجنس للعام الدراسي  2018/2017 </t>
  </si>
  <si>
    <t xml:space="preserve">       Number of teaching staff in  academical  teaching of private colleges distributed by college ,nationality and gender for 2017/2018 </t>
  </si>
  <si>
    <t>جدول  (228)</t>
  </si>
  <si>
    <t xml:space="preserve"> (228)  Table </t>
  </si>
  <si>
    <t>تابع جدول  (228)</t>
  </si>
  <si>
    <t>Table (228) cont .</t>
  </si>
  <si>
    <t>(جامعة الامام جعفر الصادق(ع) (فرع بغداد</t>
  </si>
  <si>
    <t xml:space="preserve">Al-Hala University </t>
  </si>
  <si>
    <t>الرئاسة</t>
  </si>
  <si>
    <t>Presidency</t>
  </si>
  <si>
    <t xml:space="preserve">Al-Fiqh University </t>
  </si>
  <si>
    <t xml:space="preserve">Bilad Al-Rafidain University </t>
  </si>
  <si>
    <t>عدد الطلبة العراقيين الراسبين والمؤجلين والتاركين في التعليم الجامعي الاولي في الكليات الاهلية  موزعين حسب الكلية والجنس للعام الدراسي 2017/2016</t>
  </si>
  <si>
    <t>Number of Iraqi failures ,postponed and leaving students in  academical  teaching of private colleges distributed by college  and gender for 2016/2017</t>
  </si>
  <si>
    <t xml:space="preserve">جدول (229) </t>
  </si>
  <si>
    <t xml:space="preserve">  (229)  Table </t>
  </si>
  <si>
    <t>Al-mansor  University College</t>
  </si>
  <si>
    <t>Al-turath  University College</t>
  </si>
  <si>
    <t>Al-rafidain  University College</t>
  </si>
  <si>
    <t>Al-ma'amon  University College</t>
  </si>
  <si>
    <t>كلية بغداد للصيدلة الاهلية</t>
  </si>
  <si>
    <t>Baghdad college of pharmacy</t>
  </si>
  <si>
    <t>Shat Al-arab  University College</t>
  </si>
  <si>
    <t>Al-yarmook  University College</t>
  </si>
  <si>
    <t>Al-ma'aref  University College</t>
  </si>
  <si>
    <t xml:space="preserve">تابع جدول (229) </t>
  </si>
  <si>
    <t>Table (229) cont .</t>
  </si>
  <si>
    <t>جامعة الامام جعفر الصادق (ع)(فرع بغداد)</t>
  </si>
  <si>
    <t>Gafar al-sadeq  University (Baghdad)</t>
  </si>
  <si>
    <t>Financial administrational sciences</t>
  </si>
  <si>
    <t>مجموع جامعة الامام جعفر الصادق (ع)</t>
  </si>
  <si>
    <t>Total Gafar al-sadeq  University</t>
  </si>
  <si>
    <t>Al-rasheed  University College</t>
  </si>
  <si>
    <t>Al-iraq  University College</t>
  </si>
  <si>
    <t xml:space="preserve">كلية صدر العراق الجامعة </t>
  </si>
  <si>
    <t>Sader al-iraq  University College</t>
  </si>
  <si>
    <t xml:space="preserve">كلية القلم الجامعة </t>
  </si>
  <si>
    <t>Al-qalam  University College</t>
  </si>
  <si>
    <t>Al-hekma  University College</t>
  </si>
  <si>
    <t>Al-mustakbal  University College</t>
  </si>
  <si>
    <t xml:space="preserve">كلية الامام الجامعة </t>
  </si>
  <si>
    <t>Al-mustafa  University College</t>
  </si>
  <si>
    <t>Total National university for sciences and Technology</t>
  </si>
  <si>
    <t>Al- Hadi College University</t>
  </si>
  <si>
    <t xml:space="preserve">Gafar al-sadeq  University </t>
  </si>
  <si>
    <t>عدد الطلبة العرب الراسبين والمؤجلين والتاركين في التعليم الجامعي الاولي في الكليات الاهلية موزعين حسب الكلية والجنس للعام الدراسي 2017/2016</t>
  </si>
  <si>
    <t>جدول  (230 )</t>
  </si>
  <si>
    <t xml:space="preserve">  (230)  Table </t>
  </si>
  <si>
    <t>Al-Rafidain university College</t>
  </si>
  <si>
    <t>Baghdad College for Economic Sciences</t>
  </si>
  <si>
    <t>دراسات مسائيه</t>
  </si>
  <si>
    <t>Al-Ma'amon University College</t>
  </si>
  <si>
    <t>Dijla University College</t>
  </si>
  <si>
    <t>عدد الطلبة المشتركين في الامتحان النهائي في التعليم الجامعي الاولي في الكليات الاهلية  موزعين حسب الكلية و الجنسية والجنس للعام الدراسي 2017/2016</t>
  </si>
  <si>
    <t>Number of participated students in final exam  in academical  teaching of private college  distributed by college nationality and gender for 2016/2017</t>
  </si>
  <si>
    <t>جدول  (231 )</t>
  </si>
  <si>
    <t xml:space="preserve">  (231)  Table </t>
  </si>
  <si>
    <t>بغداد للعلوم الطبية</t>
  </si>
  <si>
    <t>baghdad medical sciences</t>
  </si>
  <si>
    <t>Al-hadbaaa  University College</t>
  </si>
  <si>
    <t>الكلية الاسلامية الجامعة</t>
  </si>
  <si>
    <t>كلية التقنيات الطبية</t>
  </si>
  <si>
    <t>Faclty of  medicaltechnology</t>
  </si>
  <si>
    <t>كلية الهندسة التقنية</t>
  </si>
  <si>
    <t>College of technical engineering</t>
  </si>
  <si>
    <t>كلية التربية</t>
  </si>
  <si>
    <t>Faclty of  Ebucation</t>
  </si>
  <si>
    <t>كلية الاعلام</t>
  </si>
  <si>
    <t>كلية القانون والعلوم السياسية</t>
  </si>
  <si>
    <t>faculty of law and political science</t>
  </si>
  <si>
    <t>كلية العلوم الاسلامية</t>
  </si>
  <si>
    <t>مجموع الجامعة الاسلامية</t>
  </si>
  <si>
    <t>Total Islamic  University College</t>
  </si>
  <si>
    <t>Al-salam  University College</t>
  </si>
  <si>
    <t>Madena't al elim  University College</t>
  </si>
  <si>
    <t>College of the sponsor of the university</t>
  </si>
  <si>
    <t>جامعة اهل البيت الاهلية</t>
  </si>
  <si>
    <t>Ahal-albait  University</t>
  </si>
  <si>
    <t>Literature college</t>
  </si>
  <si>
    <t>Al-share'aa college</t>
  </si>
  <si>
    <t>Law college</t>
  </si>
  <si>
    <t>Total Ahal-albait  University</t>
  </si>
  <si>
    <t>تابع جدول  (231)</t>
  </si>
  <si>
    <t>Table (231) cont .</t>
  </si>
  <si>
    <t>Altoosy college</t>
  </si>
  <si>
    <t xml:space="preserve">(ع)جامعة الامام جعفر الصادق </t>
  </si>
  <si>
    <t>Gafar al-sadeq  University</t>
  </si>
  <si>
    <t>العلوم الادارية والمالية</t>
  </si>
  <si>
    <t>Administrative and financial sciences</t>
  </si>
  <si>
    <t xml:space="preserve"> كلية الرشيد الجامعة </t>
  </si>
  <si>
    <t>كلية الحلة الجامعة</t>
  </si>
  <si>
    <t>Al-Hilla  University College</t>
  </si>
  <si>
    <t>كلية اصول الدين الجامعة</t>
  </si>
  <si>
    <t>Religion basics  University College</t>
  </si>
  <si>
    <t>Al-isra'a  University College</t>
  </si>
  <si>
    <t>Al-safwa  University College</t>
  </si>
  <si>
    <t xml:space="preserve">كلية الكتاب الجامعة </t>
  </si>
  <si>
    <t>Al-ketab  University College</t>
  </si>
  <si>
    <t>Al-kut  University College</t>
  </si>
  <si>
    <t>كاية النور الجامعة</t>
  </si>
  <si>
    <t>Al-noor University College</t>
  </si>
  <si>
    <t>Al-farahidee  University College</t>
  </si>
  <si>
    <t>كلية الكنوز الجامعة</t>
  </si>
  <si>
    <t>Al-kunoc university college</t>
  </si>
  <si>
    <t>Al-Farabi University College</t>
  </si>
  <si>
    <t xml:space="preserve"> Total National university for sciences and Technology</t>
  </si>
  <si>
    <t>كلية الامال الجامعة</t>
  </si>
  <si>
    <t>Al-amall University College</t>
  </si>
  <si>
    <t>كلية البصرة للعلوم والتكنولوجية الاهلية</t>
  </si>
  <si>
    <t xml:space="preserve">college of science and technology </t>
  </si>
  <si>
    <t>جامعة اوراك الاهلية</t>
  </si>
  <si>
    <t>Orak of university</t>
  </si>
  <si>
    <t>مجموع جامعه اوراك الاهلية</t>
  </si>
  <si>
    <t>Total Orak of university</t>
  </si>
  <si>
    <t>جامعة البيان</t>
  </si>
  <si>
    <t>Bayan of university</t>
  </si>
  <si>
    <t>Techniques for pathological analysis</t>
  </si>
  <si>
    <t>law</t>
  </si>
  <si>
    <t>ادارة الاعمال</t>
  </si>
  <si>
    <t>business management</t>
  </si>
  <si>
    <t>مجموع جامعة البيان</t>
  </si>
  <si>
    <t>Total Bayan of university</t>
  </si>
  <si>
    <t>Al-ma'amonUniversity College</t>
  </si>
  <si>
    <t>كلية الحدبااء الجامعة</t>
  </si>
  <si>
    <t>Dejla University College</t>
  </si>
  <si>
    <t>IslamicUniversity College</t>
  </si>
  <si>
    <t>Ahal-albait  University College</t>
  </si>
  <si>
    <t>كلية الآداب</t>
  </si>
  <si>
    <t>Law   College</t>
  </si>
  <si>
    <t>Altoosy   College</t>
  </si>
  <si>
    <t>جامعة الامام جعفر الصادق(ع) (فرع بغداد)</t>
  </si>
  <si>
    <t>Al-imam University College</t>
  </si>
  <si>
    <t>Al-hila University College</t>
  </si>
  <si>
    <t>كلية النور الجامعة</t>
  </si>
  <si>
    <t>كلية الباني الجامعة</t>
  </si>
  <si>
    <t>Al-hady University College</t>
  </si>
  <si>
    <t>جدول (232)</t>
  </si>
  <si>
    <t xml:space="preserve">  (232)  Table </t>
  </si>
  <si>
    <t>تابع جدول  (232)</t>
  </si>
  <si>
    <t>Table (232) cont .</t>
  </si>
  <si>
    <t>Al - Emam College University</t>
  </si>
  <si>
    <t>Al- Kafeel College university</t>
  </si>
  <si>
    <t>(ع)جامعة الامام جعفر الصادق (فرع بغداد</t>
  </si>
  <si>
    <t>Center  for the studies of Badia and lake Sawa</t>
  </si>
  <si>
    <t>الجامعة الشمالية</t>
  </si>
  <si>
    <t>معاهد صباحي</t>
  </si>
  <si>
    <t>ذ</t>
  </si>
  <si>
    <t>ا</t>
  </si>
  <si>
    <t>مج</t>
  </si>
  <si>
    <t>معاهد مسائي</t>
  </si>
  <si>
    <t>موصل +نينوى</t>
  </si>
  <si>
    <t xml:space="preserve">عدد الطلبة العراقيين الراسبين والمؤجلين والتاركين في التعليم الجامعي الأولي في الجامعات كافة  والكليات الأهلية  موزعين حسب الجامعة  والجنس للعام الدراسي 2017/2016                              </t>
  </si>
  <si>
    <t>عدد الطلبة العرب الراسبين والمؤجلين والتاركين في التعليم الجامعي الأولي في الجامعات كافة والكليات الأهلية موزعين حسب الجامعة والجنس للعام الدراسي 2017/2016</t>
  </si>
  <si>
    <t>تابع جدول (29)</t>
  </si>
  <si>
    <t xml:space="preserve">      Number of students who passed the final exam in academic teaching of Nieveh university distributed by college ,nationality and gender for 2016/2017 </t>
  </si>
  <si>
    <t xml:space="preserve">       Number of teaching staff in  academical teaching of basrah university distributed by college nationality and gender for 2017/2018 </t>
  </si>
  <si>
    <t xml:space="preserve">(جدول (115 </t>
  </si>
  <si>
    <t xml:space="preserve">       Number of students enrolled in Falluja university distributed by college ,nationality and gender for 2017/ 2018 </t>
  </si>
  <si>
    <t xml:space="preserve">عدد الطلبة المشتركين في الامتحان النهائي في التعليم الجامعي الاولي في جامعة الفلوجة موزعين حسب الكلية والجنسية والجنس للعام الدراسي 2017/2016 </t>
  </si>
  <si>
    <t xml:space="preserve">       Number of students  participated in the final exam in Falluja university distributed by college ,nationality and gender for 2016/2017 </t>
  </si>
  <si>
    <t>عدد الطلبة الناجحين في التعليم الجامعي الاولي في جامعة الفلوجة موزعين حسب الكلية والجنسية والجنس للعام الدراسي 2017/2016</t>
  </si>
  <si>
    <t xml:space="preserve"> Iraqi succeeded students in academical teaching in Falluja university distributed by college  and gender for 2016/2017 </t>
  </si>
  <si>
    <t>عدد الطلبة  العراقيين الراسبين والمؤجلين والتاركين في التعليم الجامعي الاولي  في الجامعة التقنية الشمالية  موزعين حسب المعهد (الكلية) والجنس للعام الدراسي 2017/2016</t>
  </si>
  <si>
    <t>Number of  Iraqi failed ,postponed and leaving students in  Nothern technical university distributed by institute  college and gender for school year 2016/2017</t>
  </si>
  <si>
    <t>Number of succeedded students in final exam  in academical  teaching of private colleges  distributed by college ,nationality and gender for 2016/2017</t>
  </si>
  <si>
    <t>عدد الطلبة الناجحين في التعليم الجامعي الاولي في الكليات الاهلية  موزعين حسب الكلية و الجنسية والجنس للعام الدراسي 2017/2016</t>
  </si>
  <si>
    <t xml:space="preserve">جدول (46 )  </t>
  </si>
  <si>
    <t>Number of arab students failures ,postponed and leaving  in  academical  teaching of private colleges  distributed by college  and gender for 2016/2017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</si>
</sst>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kr&quot;_-;\-* #,##0.00\ &quot;kr&quot;_-;_-* &quot;-&quot;??\ &quot;kr&quot;_-;_-@_-"/>
  </numFmts>
  <fonts count="23" x14ac:knownFonts="1">
    <font>
      <sz val="11"/>
      <name val="Arabic Transparent"/>
      <charset val="178"/>
    </font>
    <font>
      <sz val="11"/>
      <color theme="1"/>
      <name val="Calibri"/>
      <family val="2"/>
      <scheme val="minor"/>
    </font>
    <font>
      <b/>
      <sz val="14"/>
      <name val="Arial"/>
      <family val="2"/>
    </font>
    <font>
      <b/>
      <sz val="12"/>
      <name val="Arial"/>
      <family val="2"/>
    </font>
    <font>
      <sz val="11"/>
      <name val="Arabic Transparent"/>
      <charset val="178"/>
    </font>
    <font>
      <b/>
      <sz val="12"/>
      <color theme="1"/>
      <name val="Arial"/>
      <family val="2"/>
    </font>
    <font>
      <b/>
      <sz val="11"/>
      <name val="Arial"/>
      <family val="2"/>
    </font>
    <font>
      <b/>
      <sz val="12"/>
      <name val="Arabic Transparent"/>
    </font>
    <font>
      <b/>
      <sz val="11"/>
      <name val="Arabic Transparent"/>
    </font>
    <font>
      <b/>
      <sz val="12"/>
      <name val="Arial"/>
      <family val="2"/>
      <charset val="178"/>
    </font>
    <font>
      <b/>
      <sz val="16"/>
      <name val="Arial"/>
      <family val="2"/>
    </font>
    <font>
      <sz val="11"/>
      <name val="Arial"/>
      <family val="2"/>
    </font>
    <font>
      <b/>
      <sz val="11"/>
      <name val="Arabic Transparent"/>
      <charset val="178"/>
    </font>
    <font>
      <b/>
      <sz val="14"/>
      <name val="Arabic Transparent"/>
    </font>
    <font>
      <sz val="14"/>
      <name val="Arabic Transparent"/>
      <charset val="178"/>
    </font>
    <font>
      <sz val="12"/>
      <name val="Arabic Transparent"/>
      <charset val="178"/>
    </font>
    <font>
      <b/>
      <sz val="9"/>
      <color indexed="81"/>
      <name val="Tahoma"/>
      <family val="2"/>
    </font>
    <font>
      <sz val="9"/>
      <color indexed="81"/>
      <name val="Tahoma"/>
      <family val="2"/>
    </font>
    <font>
      <sz val="14"/>
      <name val="Arial"/>
      <family val="2"/>
    </font>
    <font>
      <b/>
      <sz val="12"/>
      <name val="Arabic Transparent"/>
      <charset val="178"/>
    </font>
    <font>
      <sz val="14"/>
      <color theme="1"/>
      <name val="Calibri"/>
      <family val="2"/>
      <scheme val="minor"/>
    </font>
    <font>
      <b/>
      <sz val="14"/>
      <name val="Arabic Transparent"/>
      <charset val="178"/>
    </font>
    <font>
      <sz val="12"/>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right/>
      <top/>
      <bottom style="double">
        <color auto="1"/>
      </bottom>
      <diagonal/>
    </border>
    <border>
      <left/>
      <right/>
      <top style="double">
        <color auto="1"/>
      </top>
      <bottom/>
      <diagonal/>
    </border>
    <border>
      <left/>
      <right/>
      <top/>
      <bottom style="medium">
        <color auto="1"/>
      </bottom>
      <diagonal/>
    </border>
    <border>
      <left/>
      <right/>
      <top style="hair">
        <color auto="1"/>
      </top>
      <bottom style="hair">
        <color auto="1"/>
      </bottom>
      <diagonal/>
    </border>
    <border>
      <left/>
      <right/>
      <top style="medium">
        <color auto="1"/>
      </top>
      <bottom style="double">
        <color auto="1"/>
      </bottom>
      <diagonal/>
    </border>
    <border>
      <left/>
      <right/>
      <top style="hair">
        <color auto="1"/>
      </top>
      <bottom/>
      <diagonal/>
    </border>
    <border>
      <left/>
      <right/>
      <top style="hair">
        <color auto="1"/>
      </top>
      <bottom style="double">
        <color auto="1"/>
      </bottom>
      <diagonal/>
    </border>
    <border>
      <left/>
      <right/>
      <top style="medium">
        <color auto="1"/>
      </top>
      <bottom style="hair">
        <color auto="1"/>
      </bottom>
      <diagonal/>
    </border>
    <border>
      <left/>
      <right/>
      <top style="hair">
        <color auto="1"/>
      </top>
      <bottom style="medium">
        <color auto="1"/>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right/>
      <top style="medium">
        <color auto="1"/>
      </top>
      <bottom/>
      <diagonal/>
    </border>
    <border>
      <left/>
      <right/>
      <top style="dotted">
        <color auto="1"/>
      </top>
      <bottom style="medium">
        <color auto="1"/>
      </bottom>
      <diagonal/>
    </border>
    <border>
      <left/>
      <right/>
      <top style="medium">
        <color auto="1"/>
      </top>
      <bottom style="medium">
        <color auto="1"/>
      </bottom>
      <diagonal/>
    </border>
    <border>
      <left/>
      <right/>
      <top style="dotted">
        <color auto="1"/>
      </top>
      <bottom/>
      <diagonal/>
    </border>
    <border>
      <left/>
      <right/>
      <top/>
      <bottom style="dotted">
        <color auto="1"/>
      </bottom>
      <diagonal/>
    </border>
    <border>
      <left/>
      <right/>
      <top style="medium">
        <color auto="1"/>
      </top>
      <bottom style="dotted">
        <color auto="1"/>
      </bottom>
      <diagonal/>
    </border>
  </borders>
  <cellStyleXfs count="14">
    <xf numFmtId="0" fontId="0" fillId="0" borderId="0"/>
    <xf numFmtId="164" fontId="4" fillId="0" borderId="0" applyFont="0" applyFill="0" applyBorder="0" applyAlignment="0" applyProtection="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472">
    <xf numFmtId="0" fontId="0" fillId="0" borderId="0" xfId="0"/>
    <xf numFmtId="0" fontId="3" fillId="0" borderId="1" xfId="0" applyFont="1" applyBorder="1" applyAlignment="1">
      <alignment horizontal="right" vertical="center"/>
    </xf>
    <xf numFmtId="0" fontId="3" fillId="0" borderId="1" xfId="0" applyFont="1" applyBorder="1" applyAlignment="1">
      <alignment horizontal="left" vertical="center"/>
    </xf>
    <xf numFmtId="0" fontId="3" fillId="0" borderId="0"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right"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5" xfId="0" applyFont="1" applyBorder="1" applyAlignment="1">
      <alignment horizontal="right" vertical="center"/>
    </xf>
    <xf numFmtId="0" fontId="3" fillId="0" borderId="5" xfId="0" applyFont="1" applyBorder="1" applyAlignment="1">
      <alignment horizontal="center" vertical="center"/>
    </xf>
    <xf numFmtId="0" fontId="3" fillId="0" borderId="5" xfId="0" applyFont="1" applyBorder="1" applyAlignment="1">
      <alignment horizontal="left" vertical="center"/>
    </xf>
    <xf numFmtId="0" fontId="3" fillId="0" borderId="6" xfId="0" applyFont="1" applyBorder="1" applyAlignment="1">
      <alignment horizontal="right" vertical="center"/>
    </xf>
    <xf numFmtId="0" fontId="3" fillId="0" borderId="6"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right" vertical="center"/>
    </xf>
    <xf numFmtId="0" fontId="3" fillId="0" borderId="7" xfId="0" applyFont="1" applyBorder="1" applyAlignment="1">
      <alignment horizontal="center" vertical="center"/>
    </xf>
    <xf numFmtId="0" fontId="3" fillId="0" borderId="7" xfId="0" applyFont="1" applyBorder="1" applyAlignment="1">
      <alignment horizontal="left" vertical="center"/>
    </xf>
    <xf numFmtId="0" fontId="3" fillId="0" borderId="4" xfId="0" applyFont="1" applyBorder="1" applyAlignment="1">
      <alignment horizontal="right" vertical="center" wrapText="1"/>
    </xf>
    <xf numFmtId="0" fontId="3" fillId="0" borderId="4" xfId="0" applyFont="1" applyBorder="1" applyAlignment="1">
      <alignment horizontal="left" vertical="center" wrapText="1"/>
    </xf>
    <xf numFmtId="0" fontId="0" fillId="0" borderId="1" xfId="0" applyBorder="1"/>
    <xf numFmtId="0" fontId="0" fillId="0" borderId="0" xfId="0" applyBorder="1"/>
    <xf numFmtId="0" fontId="3" fillId="0" borderId="1" xfId="0" applyFont="1" applyBorder="1" applyAlignment="1">
      <alignment horizontal="left" vertical="center" readingOrder="1"/>
    </xf>
    <xf numFmtId="0" fontId="3" fillId="0" borderId="0" xfId="0" applyFont="1" applyBorder="1" applyAlignment="1">
      <alignment horizontal="center" vertical="center"/>
    </xf>
    <xf numFmtId="0" fontId="3" fillId="0" borderId="0" xfId="0" applyFont="1" applyBorder="1" applyAlignment="1">
      <alignment horizontal="center"/>
    </xf>
    <xf numFmtId="0" fontId="3" fillId="0" borderId="4" xfId="0" applyFont="1" applyBorder="1" applyAlignment="1">
      <alignment vertical="center"/>
    </xf>
    <xf numFmtId="0" fontId="3" fillId="0" borderId="0" xfId="0" applyFont="1" applyBorder="1" applyAlignment="1">
      <alignment horizontal="righ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center"/>
    </xf>
    <xf numFmtId="0" fontId="3" fillId="0" borderId="0" xfId="0" applyFont="1" applyAlignment="1">
      <alignment horizontal="right"/>
    </xf>
    <xf numFmtId="0" fontId="3" fillId="0" borderId="0" xfId="0" applyFont="1" applyAlignment="1">
      <alignment horizontal="left" readingOrder="2"/>
    </xf>
    <xf numFmtId="0" fontId="3"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readingOrder="2"/>
    </xf>
    <xf numFmtId="0" fontId="3" fillId="0" borderId="0" xfId="0" applyFont="1"/>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xf>
    <xf numFmtId="0" fontId="3" fillId="0" borderId="0" xfId="0" applyFont="1" applyAlignment="1">
      <alignment horizontal="left"/>
    </xf>
    <xf numFmtId="0" fontId="3" fillId="0" borderId="8" xfId="0" applyFont="1" applyBorder="1" applyAlignment="1">
      <alignment horizontal="center" vertical="center"/>
    </xf>
    <xf numFmtId="0" fontId="6" fillId="0" borderId="4" xfId="0" applyFont="1" applyBorder="1" applyAlignment="1">
      <alignment horizontal="center" readingOrder="1"/>
    </xf>
    <xf numFmtId="0" fontId="3" fillId="0" borderId="8" xfId="0" applyFont="1" applyBorder="1" applyAlignment="1">
      <alignment horizontal="right" vertical="center"/>
    </xf>
    <xf numFmtId="0" fontId="3" fillId="0" borderId="8" xfId="0" applyFont="1" applyBorder="1" applyAlignment="1">
      <alignment horizontal="left" vertical="center"/>
    </xf>
    <xf numFmtId="0" fontId="3" fillId="0" borderId="9" xfId="0" applyFont="1" applyBorder="1" applyAlignment="1">
      <alignment horizontal="right" vertical="center"/>
    </xf>
    <xf numFmtId="0" fontId="3" fillId="0" borderId="9" xfId="0" applyFont="1" applyBorder="1" applyAlignment="1">
      <alignment horizontal="center" vertical="center"/>
    </xf>
    <xf numFmtId="0" fontId="3" fillId="0" borderId="9" xfId="0" applyFont="1" applyBorder="1" applyAlignment="1">
      <alignment horizontal="left" vertical="center"/>
    </xf>
    <xf numFmtId="0" fontId="6" fillId="0" borderId="9" xfId="0" applyFont="1" applyBorder="1" applyAlignment="1">
      <alignment horizontal="center" readingOrder="1"/>
    </xf>
    <xf numFmtId="0" fontId="3" fillId="0" borderId="4" xfId="0" applyFont="1" applyBorder="1" applyAlignment="1">
      <alignment horizontal="center" readingOrder="1"/>
    </xf>
    <xf numFmtId="0" fontId="6" fillId="0" borderId="7" xfId="0" applyFont="1" applyBorder="1" applyAlignment="1">
      <alignment horizontal="center" readingOrder="1"/>
    </xf>
    <xf numFmtId="0" fontId="7" fillId="0" borderId="4" xfId="0" applyFont="1" applyBorder="1" applyAlignment="1">
      <alignment horizontal="center"/>
    </xf>
    <xf numFmtId="0" fontId="3" fillId="0" borderId="9" xfId="0" applyFont="1" applyBorder="1" applyAlignment="1">
      <alignment horizontal="center" readingOrder="1"/>
    </xf>
    <xf numFmtId="0" fontId="7" fillId="0" borderId="9" xfId="0" applyFont="1" applyBorder="1" applyAlignment="1">
      <alignment horizontal="center"/>
    </xf>
    <xf numFmtId="0" fontId="3" fillId="0" borderId="1" xfId="0" applyFont="1" applyBorder="1" applyAlignment="1">
      <alignment horizontal="center" readingOrder="1"/>
    </xf>
    <xf numFmtId="0" fontId="7" fillId="0" borderId="4" xfId="0" applyFont="1" applyBorder="1" applyAlignment="1">
      <alignment horizontal="center" readingOrder="1"/>
    </xf>
    <xf numFmtId="0" fontId="8" fillId="0" borderId="4" xfId="0" applyFont="1" applyBorder="1" applyAlignment="1">
      <alignment horizontal="center" readingOrder="1"/>
    </xf>
    <xf numFmtId="0" fontId="6" fillId="0" borderId="6" xfId="0" applyFont="1" applyBorder="1" applyAlignment="1">
      <alignment horizontal="center" readingOrder="1"/>
    </xf>
    <xf numFmtId="0" fontId="3" fillId="0" borderId="0" xfId="0" applyFont="1" applyAlignment="1">
      <alignment horizontal="left" readingOrder="1"/>
    </xf>
    <xf numFmtId="0" fontId="0" fillId="0" borderId="10" xfId="0" applyBorder="1"/>
    <xf numFmtId="0" fontId="3" fillId="0" borderId="0" xfId="0" applyFont="1" applyAlignment="1">
      <alignment readingOrder="1"/>
    </xf>
    <xf numFmtId="0" fontId="9" fillId="0" borderId="4" xfId="0" applyFont="1" applyFill="1" applyBorder="1" applyAlignment="1">
      <alignment horizontal="center" vertical="center" readingOrder="1"/>
    </xf>
    <xf numFmtId="0" fontId="9" fillId="0" borderId="9" xfId="0" applyFont="1" applyFill="1" applyBorder="1" applyAlignment="1">
      <alignment horizontal="center" vertical="center" readingOrder="1"/>
    </xf>
    <xf numFmtId="0" fontId="0" fillId="0" borderId="0" xfId="0"/>
    <xf numFmtId="0" fontId="6" fillId="0" borderId="4" xfId="0" applyNumberFormat="1" applyFont="1" applyFill="1" applyBorder="1" applyAlignment="1">
      <alignment horizontal="center" vertical="distributed" readingOrder="1"/>
    </xf>
    <xf numFmtId="0" fontId="3" fillId="0" borderId="2" xfId="0" applyFont="1" applyBorder="1" applyAlignment="1">
      <alignment horizontal="right" vertical="center"/>
    </xf>
    <xf numFmtId="0" fontId="3" fillId="0" borderId="2" xfId="0" applyFont="1" applyBorder="1" applyAlignment="1">
      <alignment horizontal="left" vertical="center"/>
    </xf>
    <xf numFmtId="0" fontId="6" fillId="0" borderId="11" xfId="0" applyNumberFormat="1" applyFont="1" applyFill="1" applyBorder="1" applyAlignment="1">
      <alignment horizontal="center" vertical="distributed" readingOrder="1"/>
    </xf>
    <xf numFmtId="0" fontId="3" fillId="0" borderId="4" xfId="0" applyNumberFormat="1" applyFont="1" applyFill="1" applyBorder="1" applyAlignment="1">
      <alignment horizontal="center" vertical="distributed" readingOrder="1"/>
    </xf>
    <xf numFmtId="0" fontId="3" fillId="0" borderId="4"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5" xfId="0" applyFont="1" applyFill="1" applyBorder="1" applyAlignment="1">
      <alignment horizontal="center" vertical="center"/>
    </xf>
    <xf numFmtId="0" fontId="2" fillId="0" borderId="0" xfId="0" applyFont="1" applyAlignment="1">
      <alignment horizontal="center" wrapText="1"/>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center"/>
    </xf>
    <xf numFmtId="0" fontId="0" fillId="0" borderId="0" xfId="0"/>
    <xf numFmtId="0" fontId="2" fillId="0" borderId="0" xfId="0" applyFont="1" applyBorder="1" applyAlignment="1">
      <alignment horizontal="center" vertical="center"/>
    </xf>
    <xf numFmtId="0" fontId="6" fillId="0" borderId="4" xfId="0" applyFont="1" applyBorder="1" applyAlignment="1">
      <alignment horizontal="center" vertical="center" readingOrder="1"/>
    </xf>
    <xf numFmtId="0" fontId="3" fillId="0" borderId="12" xfId="0" applyFont="1" applyBorder="1" applyAlignment="1">
      <alignment horizontal="right" vertical="center"/>
    </xf>
    <xf numFmtId="0" fontId="3" fillId="0" borderId="12" xfId="0" applyFont="1" applyBorder="1" applyAlignment="1">
      <alignment horizontal="center" vertical="center"/>
    </xf>
    <xf numFmtId="0" fontId="3" fillId="0" borderId="12" xfId="0" applyFont="1" applyBorder="1" applyAlignment="1">
      <alignment horizontal="left" vertical="center"/>
    </xf>
    <xf numFmtId="0" fontId="11" fillId="0" borderId="0" xfId="0" applyFont="1"/>
    <xf numFmtId="0" fontId="3" fillId="0" borderId="1" xfId="0" applyFont="1" applyBorder="1" applyAlignment="1">
      <alignment horizontal="center" vertical="center"/>
    </xf>
    <xf numFmtId="0" fontId="3" fillId="0" borderId="4" xfId="0" applyFont="1" applyBorder="1" applyAlignment="1">
      <alignment horizontal="center" vertical="center" wrapText="1"/>
    </xf>
    <xf numFmtId="0" fontId="3" fillId="0" borderId="6"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Border="1" applyAlignment="1">
      <alignment horizontal="left" vertical="center" wrapText="1"/>
    </xf>
    <xf numFmtId="0" fontId="3" fillId="0" borderId="13" xfId="0" applyFont="1" applyBorder="1" applyAlignment="1">
      <alignment horizontal="left" vertical="center"/>
    </xf>
    <xf numFmtId="0" fontId="12" fillId="0" borderId="6" xfId="0" applyFont="1" applyBorder="1" applyAlignment="1">
      <alignment horizontal="right" vertical="center"/>
    </xf>
    <xf numFmtId="0" fontId="12" fillId="0" borderId="6" xfId="0" applyFont="1" applyBorder="1" applyAlignment="1">
      <alignment horizontal="center" vertical="center"/>
    </xf>
    <xf numFmtId="0" fontId="12" fillId="0" borderId="6" xfId="0" applyFont="1" applyBorder="1" applyAlignment="1">
      <alignment horizontal="left" vertical="center"/>
    </xf>
    <xf numFmtId="0" fontId="12" fillId="0" borderId="6" xfId="0" applyFont="1" applyBorder="1" applyAlignment="1">
      <alignment horizontal="left" vertical="center" wrapText="1"/>
    </xf>
    <xf numFmtId="0" fontId="12" fillId="0" borderId="0" xfId="0" applyFont="1" applyAlignment="1">
      <alignment horizontal="left"/>
    </xf>
    <xf numFmtId="0" fontId="3" fillId="0" borderId="14" xfId="0" applyFont="1" applyBorder="1" applyAlignment="1">
      <alignment horizontal="right" vertical="center"/>
    </xf>
    <xf numFmtId="0" fontId="3" fillId="0" borderId="14" xfId="0" applyFont="1" applyBorder="1" applyAlignment="1">
      <alignment horizontal="center" vertical="center"/>
    </xf>
    <xf numFmtId="0" fontId="13" fillId="0" borderId="0" xfId="0" applyFont="1"/>
    <xf numFmtId="0" fontId="3" fillId="0" borderId="4" xfId="0" applyFont="1" applyBorder="1" applyAlignment="1">
      <alignment horizontal="center"/>
    </xf>
    <xf numFmtId="0" fontId="3" fillId="0" borderId="5" xfId="0" applyFont="1" applyBorder="1" applyAlignment="1">
      <alignment horizontal="center"/>
    </xf>
    <xf numFmtId="0" fontId="0" fillId="0" borderId="2" xfId="0" applyBorder="1" applyAlignment="1">
      <alignment wrapText="1"/>
    </xf>
    <xf numFmtId="0" fontId="3" fillId="0" borderId="6" xfId="0" applyFont="1" applyBorder="1" applyAlignment="1">
      <alignment vertical="center"/>
    </xf>
    <xf numFmtId="0" fontId="3" fillId="0" borderId="5" xfId="0" applyFont="1" applyBorder="1" applyAlignment="1">
      <alignment vertical="center"/>
    </xf>
    <xf numFmtId="0" fontId="2" fillId="0" borderId="0" xfId="0" applyFont="1" applyAlignment="1">
      <alignment horizontal="right"/>
    </xf>
    <xf numFmtId="0" fontId="2" fillId="0" borderId="0" xfId="0" applyFont="1"/>
    <xf numFmtId="0" fontId="2" fillId="0" borderId="0" xfId="0" applyFont="1" applyBorder="1" applyAlignment="1">
      <alignment horizontal="center"/>
    </xf>
    <xf numFmtId="0" fontId="2" fillId="0" borderId="3" xfId="0" applyFont="1" applyBorder="1" applyAlignment="1">
      <alignment horizontal="center"/>
    </xf>
    <xf numFmtId="0" fontId="14" fillId="0" borderId="0" xfId="0" applyFont="1"/>
    <xf numFmtId="0" fontId="15" fillId="0" borderId="0" xfId="0" applyFont="1"/>
    <xf numFmtId="0" fontId="3" fillId="0" borderId="4" xfId="0" applyFont="1" applyBorder="1" applyAlignment="1">
      <alignment horizontal="right" vertical="center" readingOrder="1"/>
    </xf>
    <xf numFmtId="0" fontId="3" fillId="0" borderId="4" xfId="0" applyFont="1" applyBorder="1" applyAlignment="1">
      <alignment horizontal="right" vertical="center" shrinkToFit="1" readingOrder="1"/>
    </xf>
    <xf numFmtId="0" fontId="3" fillId="2" borderId="6" xfId="0" applyFont="1" applyFill="1" applyBorder="1" applyAlignment="1">
      <alignment horizontal="right" vertical="center" readingOrder="2"/>
    </xf>
    <xf numFmtId="0" fontId="3" fillId="2" borderId="0" xfId="0" applyFont="1" applyFill="1" applyBorder="1" applyAlignment="1">
      <alignment horizontal="right" vertical="center" readingOrder="2"/>
    </xf>
    <xf numFmtId="0" fontId="3" fillId="0" borderId="0" xfId="0" applyFont="1" applyBorder="1" applyAlignment="1">
      <alignment horizontal="right" vertical="center" indent="1"/>
    </xf>
    <xf numFmtId="0" fontId="3" fillId="2" borderId="9" xfId="0" applyFont="1" applyFill="1" applyBorder="1" applyAlignment="1">
      <alignment horizontal="right" vertical="center" readingOrder="2"/>
    </xf>
    <xf numFmtId="0" fontId="3" fillId="2" borderId="5" xfId="0" applyFont="1" applyFill="1" applyBorder="1" applyAlignment="1">
      <alignment horizontal="right" vertical="center" readingOrder="2"/>
    </xf>
    <xf numFmtId="0" fontId="3" fillId="0" borderId="5" xfId="0" applyFont="1" applyFill="1" applyBorder="1" applyAlignment="1">
      <alignment horizontal="left" vertical="center"/>
    </xf>
    <xf numFmtId="0" fontId="3" fillId="0" borderId="6" xfId="0" applyFont="1" applyBorder="1" applyAlignment="1">
      <alignment horizontal="right"/>
    </xf>
    <xf numFmtId="0" fontId="3" fillId="0" borderId="4" xfId="0" applyFont="1" applyBorder="1" applyAlignment="1">
      <alignment horizontal="left"/>
    </xf>
    <xf numFmtId="0" fontId="3" fillId="2" borderId="4" xfId="0" applyFont="1" applyFill="1" applyBorder="1" applyAlignment="1">
      <alignment horizontal="right" vertical="center" readingOrder="2"/>
    </xf>
    <xf numFmtId="0" fontId="3" fillId="0" borderId="4" xfId="0" applyFont="1" applyBorder="1" applyAlignment="1">
      <alignment horizontal="right" vertical="center" readingOrder="2"/>
    </xf>
    <xf numFmtId="0" fontId="3" fillId="2" borderId="6" xfId="0" applyFont="1" applyFill="1" applyBorder="1" applyAlignment="1">
      <alignment horizontal="right" vertical="center" shrinkToFit="1" readingOrder="2"/>
    </xf>
    <xf numFmtId="0" fontId="0" fillId="0" borderId="0" xfId="0" applyAlignment="1">
      <alignment vertical="center"/>
    </xf>
    <xf numFmtId="0" fontId="3" fillId="0" borderId="0" xfId="0" applyFont="1" applyAlignment="1"/>
    <xf numFmtId="0" fontId="7" fillId="0" borderId="5" xfId="0" applyFont="1" applyBorder="1"/>
    <xf numFmtId="0" fontId="3" fillId="0" borderId="4" xfId="0" applyFont="1" applyBorder="1" applyAlignment="1">
      <alignment readingOrder="2"/>
    </xf>
    <xf numFmtId="0" fontId="3" fillId="2" borderId="4" xfId="0" applyFont="1" applyFill="1" applyBorder="1" applyAlignment="1">
      <alignment horizontal="right" vertical="center"/>
    </xf>
    <xf numFmtId="0" fontId="7" fillId="0" borderId="0" xfId="0" applyFont="1"/>
    <xf numFmtId="0" fontId="7" fillId="0" borderId="0" xfId="0" applyFont="1" applyBorder="1" applyAlignment="1">
      <alignment horizontal="right" vertical="center" indent="1"/>
    </xf>
    <xf numFmtId="0" fontId="3" fillId="0" borderId="0" xfId="0" applyFont="1" applyFill="1" applyBorder="1" applyAlignment="1">
      <alignment horizontal="left" vertical="center"/>
    </xf>
    <xf numFmtId="0" fontId="7" fillId="0" borderId="6" xfId="0" applyFont="1" applyBorder="1" applyAlignment="1">
      <alignment horizontal="center"/>
    </xf>
    <xf numFmtId="0" fontId="7" fillId="0" borderId="5" xfId="0" applyFont="1" applyBorder="1" applyAlignment="1">
      <alignment horizont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3" fillId="0" borderId="4" xfId="0" applyFont="1" applyFill="1" applyBorder="1" applyAlignment="1">
      <alignment horizontal="center" vertical="center" readingOrder="1"/>
    </xf>
    <xf numFmtId="0" fontId="7" fillId="0" borderId="9" xfId="0" applyFont="1" applyBorder="1" applyAlignment="1">
      <alignment horizontal="center"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readingOrder="2"/>
    </xf>
    <xf numFmtId="0" fontId="7" fillId="0" borderId="4" xfId="0" applyFont="1" applyBorder="1" applyAlignment="1">
      <alignment vertical="center"/>
    </xf>
    <xf numFmtId="0" fontId="0" fillId="0" borderId="15" xfId="0" applyBorder="1"/>
    <xf numFmtId="0" fontId="0" fillId="0" borderId="4" xfId="0" applyBorder="1"/>
    <xf numFmtId="0" fontId="7" fillId="0" borderId="12" xfId="0" applyFont="1" applyBorder="1" applyAlignment="1">
      <alignment vertical="center"/>
    </xf>
    <xf numFmtId="0" fontId="7" fillId="0" borderId="9" xfId="0" applyFont="1" applyBorder="1" applyAlignment="1">
      <alignment vertical="center"/>
    </xf>
    <xf numFmtId="0" fontId="7" fillId="0" borderId="5" xfId="0" applyFont="1" applyBorder="1" applyAlignment="1">
      <alignment vertical="center"/>
    </xf>
    <xf numFmtId="0" fontId="7" fillId="0" borderId="0" xfId="0" applyFont="1" applyBorder="1" applyAlignment="1">
      <alignment vertical="center"/>
    </xf>
    <xf numFmtId="0" fontId="8" fillId="0" borderId="0" xfId="0" applyFont="1"/>
    <xf numFmtId="0" fontId="2" fillId="0" borderId="0" xfId="0" applyFont="1" applyBorder="1" applyAlignment="1">
      <alignment horizontal="left" vertical="center"/>
    </xf>
    <xf numFmtId="0" fontId="7" fillId="0" borderId="0" xfId="0" applyFont="1" applyBorder="1"/>
    <xf numFmtId="0" fontId="7" fillId="0" borderId="4" xfId="0" applyFont="1" applyBorder="1"/>
    <xf numFmtId="0" fontId="7" fillId="0" borderId="9" xfId="0" applyFont="1" applyBorder="1"/>
    <xf numFmtId="0" fontId="12" fillId="0" borderId="0" xfId="0" applyFont="1"/>
    <xf numFmtId="0" fontId="7" fillId="0" borderId="0" xfId="0" applyFont="1" applyBorder="1" applyAlignment="1">
      <alignment horizontal="center" vertical="center"/>
    </xf>
    <xf numFmtId="0" fontId="7" fillId="0" borderId="0" xfId="0" applyFont="1" applyAlignment="1">
      <alignment vertical="center"/>
    </xf>
    <xf numFmtId="0" fontId="19" fillId="0" borderId="5" xfId="0" applyFont="1" applyBorder="1" applyAlignment="1">
      <alignment vertical="center"/>
    </xf>
    <xf numFmtId="0" fontId="3" fillId="0" borderId="5" xfId="0" applyFont="1" applyFill="1" applyBorder="1" applyAlignment="1">
      <alignment horizontal="right" vertical="center"/>
    </xf>
    <xf numFmtId="0" fontId="3" fillId="0" borderId="0" xfId="0" applyFont="1" applyFill="1" applyBorder="1" applyAlignment="1">
      <alignment horizontal="right" vertical="center"/>
    </xf>
    <xf numFmtId="0" fontId="2" fillId="0" borderId="0" xfId="0" applyFont="1" applyFill="1" applyBorder="1" applyAlignment="1">
      <alignment horizontal="right"/>
    </xf>
    <xf numFmtId="0" fontId="2" fillId="0" borderId="0" xfId="0" applyFont="1" applyBorder="1" applyAlignment="1">
      <alignment horizontal="left"/>
    </xf>
    <xf numFmtId="0" fontId="3" fillId="0" borderId="4" xfId="0" applyFont="1" applyFill="1" applyBorder="1" applyAlignment="1">
      <alignment horizontal="right" vertical="center"/>
    </xf>
    <xf numFmtId="0" fontId="3" fillId="0" borderId="9" xfId="0" applyFont="1" applyFill="1" applyBorder="1" applyAlignment="1">
      <alignment horizontal="right" vertical="center"/>
    </xf>
    <xf numFmtId="0" fontId="3" fillId="0" borderId="1" xfId="0" applyFont="1" applyFill="1" applyBorder="1" applyAlignment="1">
      <alignment horizontal="right" vertical="center"/>
    </xf>
    <xf numFmtId="0" fontId="2" fillId="0" borderId="0" xfId="0" applyFont="1" applyFill="1" applyBorder="1" applyAlignment="1">
      <alignment horizontal="right" vertical="center"/>
    </xf>
    <xf numFmtId="0" fontId="3" fillId="0" borderId="6" xfId="0" applyFont="1" applyFill="1" applyBorder="1" applyAlignment="1">
      <alignment horizontal="right" vertical="center"/>
    </xf>
    <xf numFmtId="0" fontId="12" fillId="0" borderId="0" xfId="0" applyFont="1" applyAlignment="1">
      <alignment horizontal="left" vertical="center"/>
    </xf>
    <xf numFmtId="0" fontId="2" fillId="0" borderId="0" xfId="0" applyFont="1" applyAlignment="1">
      <alignment horizontal="left"/>
    </xf>
    <xf numFmtId="0" fontId="18" fillId="0" borderId="0" xfId="0" applyFont="1"/>
    <xf numFmtId="0" fontId="2" fillId="0" borderId="3" xfId="0" applyFont="1" applyBorder="1" applyAlignment="1">
      <alignment horizontal="center" vertical="center"/>
    </xf>
    <xf numFmtId="0" fontId="3" fillId="0" borderId="13" xfId="0" applyFont="1" applyBorder="1" applyAlignment="1">
      <alignment horizontal="center"/>
    </xf>
    <xf numFmtId="0" fontId="3" fillId="0" borderId="0" xfId="0" applyFont="1" applyBorder="1" applyAlignment="1">
      <alignment horizontal="right" vertical="center" readingOrder="2"/>
    </xf>
    <xf numFmtId="0" fontId="3" fillId="0" borderId="13" xfId="0" applyFont="1" applyBorder="1" applyAlignment="1">
      <alignment horizontal="right" vertical="center"/>
    </xf>
    <xf numFmtId="0" fontId="3" fillId="0" borderId="3" xfId="0" applyFont="1" applyBorder="1" applyAlignment="1">
      <alignment horizontal="right" vertical="center"/>
    </xf>
    <xf numFmtId="0" fontId="3" fillId="0" borderId="16" xfId="0" applyFont="1" applyBorder="1" applyAlignment="1">
      <alignment horizontal="right" vertical="center" shrinkToFit="1" readingOrder="2"/>
    </xf>
    <xf numFmtId="0" fontId="3" fillId="0" borderId="3" xfId="0" applyFont="1" applyBorder="1" applyAlignment="1">
      <alignment horizontal="right" vertical="center" readingOrder="2"/>
    </xf>
    <xf numFmtId="0" fontId="12" fillId="0" borderId="0" xfId="0" applyFont="1" applyAlignment="1">
      <alignment readingOrder="2"/>
    </xf>
    <xf numFmtId="0" fontId="3" fillId="0" borderId="5" xfId="0" applyFont="1" applyBorder="1" applyAlignment="1">
      <alignment horizontal="left" vertical="center" wrapText="1"/>
    </xf>
    <xf numFmtId="0" fontId="3" fillId="0" borderId="16" xfId="0" applyFont="1" applyBorder="1" applyAlignment="1">
      <alignment horizontal="center" vertical="center"/>
    </xf>
    <xf numFmtId="0" fontId="0" fillId="0" borderId="0" xfId="0" applyAlignment="1">
      <alignment horizontal="center"/>
    </xf>
    <xf numFmtId="0" fontId="3" fillId="0" borderId="17" xfId="0" applyFont="1" applyBorder="1" applyAlignment="1">
      <alignment horizontal="center" vertical="center"/>
    </xf>
    <xf numFmtId="0" fontId="1" fillId="0" borderId="0" xfId="3"/>
    <xf numFmtId="0" fontId="2" fillId="0" borderId="0" xfId="2" applyFont="1" applyAlignment="1">
      <alignment horizontal="right" vertical="center"/>
    </xf>
    <xf numFmtId="0" fontId="14" fillId="0" borderId="0" xfId="2" applyFont="1" applyAlignment="1">
      <alignment vertical="center"/>
    </xf>
    <xf numFmtId="0" fontId="2" fillId="0" borderId="0" xfId="2" applyFont="1" applyAlignment="1">
      <alignment horizontal="left" vertical="center"/>
    </xf>
    <xf numFmtId="0" fontId="20" fillId="0" borderId="0" xfId="3" applyFont="1" applyAlignment="1">
      <alignment vertical="center"/>
    </xf>
    <xf numFmtId="0" fontId="3" fillId="0" borderId="0" xfId="2" applyFont="1" applyBorder="1" applyAlignment="1">
      <alignment horizontal="center"/>
    </xf>
    <xf numFmtId="0" fontId="3" fillId="0" borderId="3" xfId="2" applyFont="1" applyBorder="1" applyAlignment="1">
      <alignment horizontal="center"/>
    </xf>
    <xf numFmtId="0" fontId="3" fillId="0" borderId="4" xfId="2" applyFont="1" applyBorder="1" applyAlignment="1">
      <alignment horizontal="right" vertical="center"/>
    </xf>
    <xf numFmtId="0" fontId="3" fillId="0" borderId="4" xfId="2" applyFont="1" applyBorder="1" applyAlignment="1">
      <alignment horizontal="center" vertical="center"/>
    </xf>
    <xf numFmtId="0" fontId="3" fillId="0" borderId="4" xfId="2" applyFont="1" applyBorder="1" applyAlignment="1">
      <alignment horizontal="left" vertical="center"/>
    </xf>
    <xf numFmtId="0" fontId="3" fillId="0" borderId="4" xfId="2" applyFont="1" applyFill="1" applyBorder="1" applyAlignment="1">
      <alignment horizontal="right" vertical="center"/>
    </xf>
    <xf numFmtId="0" fontId="3" fillId="0" borderId="4" xfId="2" applyFont="1" applyBorder="1" applyAlignment="1">
      <alignment horizontal="left" vertical="center" wrapText="1"/>
    </xf>
    <xf numFmtId="0" fontId="3" fillId="0" borderId="7" xfId="2" applyFont="1" applyBorder="1" applyAlignment="1">
      <alignment horizontal="right" vertical="center"/>
    </xf>
    <xf numFmtId="0" fontId="3" fillId="0" borderId="7" xfId="2" applyFont="1" applyBorder="1" applyAlignment="1">
      <alignment horizontal="center" vertical="center"/>
    </xf>
    <xf numFmtId="0" fontId="3" fillId="0" borderId="7" xfId="2" applyFont="1" applyBorder="1" applyAlignment="1">
      <alignment horizontal="left" vertical="center"/>
    </xf>
    <xf numFmtId="0" fontId="3" fillId="0" borderId="0" xfId="2" applyFont="1" applyBorder="1" applyAlignment="1">
      <alignment horizontal="right" vertical="center"/>
    </xf>
    <xf numFmtId="0" fontId="3" fillId="0" borderId="0" xfId="2" applyFont="1" applyBorder="1" applyAlignment="1">
      <alignment horizontal="center" vertical="center"/>
    </xf>
    <xf numFmtId="0" fontId="3" fillId="0" borderId="0" xfId="2" applyFont="1" applyBorder="1" applyAlignment="1">
      <alignment horizontal="left" vertical="center"/>
    </xf>
    <xf numFmtId="0" fontId="2" fillId="0" borderId="0" xfId="2" applyFont="1" applyAlignment="1">
      <alignment horizontal="right"/>
    </xf>
    <xf numFmtId="0" fontId="14" fillId="0" borderId="0" xfId="2" applyFont="1"/>
    <xf numFmtId="0" fontId="2" fillId="0" borderId="0" xfId="2" applyFont="1" applyAlignment="1">
      <alignment horizontal="left"/>
    </xf>
    <xf numFmtId="0" fontId="20" fillId="0" borderId="0" xfId="3" applyFont="1"/>
    <xf numFmtId="0" fontId="3" fillId="0" borderId="6" xfId="2" applyFont="1" applyBorder="1" applyAlignment="1">
      <alignment horizontal="right" vertical="center"/>
    </xf>
    <xf numFmtId="0" fontId="3" fillId="0" borderId="6" xfId="2" applyFont="1" applyBorder="1" applyAlignment="1">
      <alignment horizontal="center" vertical="center"/>
    </xf>
    <xf numFmtId="0" fontId="3" fillId="0" borderId="6" xfId="2" applyFont="1" applyBorder="1" applyAlignment="1">
      <alignment horizontal="left" vertical="center"/>
    </xf>
    <xf numFmtId="0" fontId="3" fillId="0" borderId="5" xfId="2" applyFont="1" applyBorder="1" applyAlignment="1">
      <alignment horizontal="right" vertical="center"/>
    </xf>
    <xf numFmtId="0" fontId="3" fillId="0" borderId="5" xfId="2" applyFont="1" applyBorder="1" applyAlignment="1">
      <alignment horizontal="center" vertical="center"/>
    </xf>
    <xf numFmtId="0" fontId="3" fillId="0" borderId="5" xfId="2" applyFont="1" applyBorder="1" applyAlignment="1">
      <alignment horizontal="left" vertical="center"/>
    </xf>
    <xf numFmtId="0" fontId="4" fillId="0" borderId="0" xfId="2"/>
    <xf numFmtId="0" fontId="14" fillId="0" borderId="0" xfId="2" applyFont="1" applyFill="1"/>
    <xf numFmtId="0" fontId="3" fillId="0" borderId="4" xfId="2" applyFont="1" applyBorder="1" applyAlignment="1">
      <alignment horizontal="left" vertical="center" indent="1" readingOrder="1"/>
    </xf>
    <xf numFmtId="0" fontId="3" fillId="0" borderId="0" xfId="2" applyFont="1" applyAlignment="1">
      <alignment horizontal="right"/>
    </xf>
    <xf numFmtId="0" fontId="3" fillId="0" borderId="0" xfId="2" applyFont="1" applyAlignment="1">
      <alignment horizontal="left"/>
    </xf>
    <xf numFmtId="0" fontId="3" fillId="0" borderId="4" xfId="2" applyFont="1" applyBorder="1" applyAlignment="1">
      <alignment vertical="center"/>
    </xf>
    <xf numFmtId="0" fontId="2" fillId="0" borderId="0" xfId="4" applyFont="1" applyAlignment="1">
      <alignment horizontal="right"/>
    </xf>
    <xf numFmtId="0" fontId="14" fillId="0" borderId="0" xfId="4" applyFont="1"/>
    <xf numFmtId="0" fontId="2" fillId="0" borderId="0" xfId="4" applyFont="1" applyAlignment="1">
      <alignment horizontal="left"/>
    </xf>
    <xf numFmtId="0" fontId="3" fillId="0" borderId="0" xfId="4" applyFont="1" applyBorder="1" applyAlignment="1">
      <alignment horizontal="center"/>
    </xf>
    <xf numFmtId="0" fontId="3" fillId="0" borderId="3" xfId="4" applyFont="1" applyBorder="1" applyAlignment="1">
      <alignment horizontal="center"/>
    </xf>
    <xf numFmtId="0" fontId="3" fillId="0" borderId="4" xfId="4" applyFont="1" applyBorder="1" applyAlignment="1">
      <alignment horizontal="right" vertical="center"/>
    </xf>
    <xf numFmtId="0" fontId="3" fillId="0" borderId="4" xfId="4" applyFont="1" applyBorder="1" applyAlignment="1">
      <alignment horizontal="left" vertical="center"/>
    </xf>
    <xf numFmtId="0" fontId="3" fillId="0" borderId="4" xfId="5" applyFont="1" applyBorder="1" applyAlignment="1">
      <alignment horizontal="center" vertical="center"/>
    </xf>
    <xf numFmtId="0" fontId="3" fillId="0" borderId="4" xfId="4" applyFont="1" applyBorder="1" applyAlignment="1">
      <alignment horizontal="center" vertical="center"/>
    </xf>
    <xf numFmtId="0" fontId="3" fillId="0" borderId="4" xfId="2" applyFont="1" applyBorder="1" applyAlignment="1">
      <alignment vertical="center" readingOrder="1"/>
    </xf>
    <xf numFmtId="0" fontId="3" fillId="0" borderId="4" xfId="4" applyFont="1" applyBorder="1" applyAlignment="1">
      <alignment horizontal="left" vertical="center" wrapText="1"/>
    </xf>
    <xf numFmtId="0" fontId="3" fillId="0" borderId="7" xfId="4" applyFont="1" applyBorder="1" applyAlignment="1">
      <alignment horizontal="right" vertical="center"/>
    </xf>
    <xf numFmtId="0" fontId="3" fillId="0" borderId="7" xfId="5" applyFont="1" applyBorder="1" applyAlignment="1">
      <alignment horizontal="center" vertical="center"/>
    </xf>
    <xf numFmtId="0" fontId="3" fillId="0" borderId="7" xfId="4" applyFont="1" applyBorder="1" applyAlignment="1">
      <alignment horizontal="center" vertical="center"/>
    </xf>
    <xf numFmtId="0" fontId="3" fillId="0" borderId="7" xfId="4" applyFont="1" applyBorder="1" applyAlignment="1">
      <alignment horizontal="left" vertical="center"/>
    </xf>
    <xf numFmtId="0" fontId="4" fillId="0" borderId="0" xfId="4"/>
    <xf numFmtId="0" fontId="3" fillId="0" borderId="0" xfId="4" applyFont="1" applyAlignment="1">
      <alignment horizontal="right"/>
    </xf>
    <xf numFmtId="0" fontId="3" fillId="0" borderId="0" xfId="4" applyFont="1" applyAlignment="1">
      <alignment horizontal="left"/>
    </xf>
    <xf numFmtId="0" fontId="3" fillId="0" borderId="8" xfId="6" applyFont="1" applyBorder="1" applyAlignment="1">
      <alignment horizontal="center" vertical="center"/>
    </xf>
    <xf numFmtId="0" fontId="3" fillId="0" borderId="8" xfId="4" applyFont="1" applyBorder="1" applyAlignment="1">
      <alignment horizontal="center" vertical="center"/>
    </xf>
    <xf numFmtId="0" fontId="3" fillId="0" borderId="6" xfId="4" applyFont="1" applyBorder="1" applyAlignment="1">
      <alignment horizontal="right" vertical="center"/>
    </xf>
    <xf numFmtId="0" fontId="3" fillId="0" borderId="4" xfId="6" applyFont="1" applyBorder="1" applyAlignment="1">
      <alignment horizontal="center" vertical="center"/>
    </xf>
    <xf numFmtId="0" fontId="3" fillId="0" borderId="12" xfId="4" applyFont="1" applyBorder="1" applyAlignment="1">
      <alignment horizontal="center" vertical="center"/>
    </xf>
    <xf numFmtId="0" fontId="3" fillId="0" borderId="6" xfId="4" applyFont="1" applyBorder="1" applyAlignment="1">
      <alignment horizontal="left" vertical="center"/>
    </xf>
    <xf numFmtId="0" fontId="3" fillId="0" borderId="12" xfId="4" applyFont="1" applyBorder="1" applyAlignment="1">
      <alignment horizontal="right" vertical="center"/>
    </xf>
    <xf numFmtId="0" fontId="3" fillId="0" borderId="12" xfId="4" applyFont="1" applyBorder="1" applyAlignment="1">
      <alignment horizontal="left" vertical="center"/>
    </xf>
    <xf numFmtId="0" fontId="3" fillId="0" borderId="4" xfId="7" applyFont="1" applyBorder="1" applyAlignment="1">
      <alignment horizontal="center" vertical="center"/>
    </xf>
    <xf numFmtId="0" fontId="3" fillId="0" borderId="4" xfId="8" applyFont="1" applyBorder="1" applyAlignment="1">
      <alignment horizontal="center" vertical="center"/>
    </xf>
    <xf numFmtId="0" fontId="3" fillId="0" borderId="0" xfId="4" applyFont="1" applyBorder="1" applyAlignment="1">
      <alignment horizontal="center" vertical="center"/>
    </xf>
    <xf numFmtId="0" fontId="3" fillId="0" borderId="5" xfId="4" applyFont="1" applyBorder="1" applyAlignment="1">
      <alignment horizontal="right" vertical="center"/>
    </xf>
    <xf numFmtId="0" fontId="3" fillId="0" borderId="5" xfId="4" applyFont="1" applyBorder="1" applyAlignment="1">
      <alignment horizontal="center" vertical="center"/>
    </xf>
    <xf numFmtId="0" fontId="3" fillId="0" borderId="5" xfId="4" applyFont="1" applyBorder="1" applyAlignment="1">
      <alignment horizontal="left" vertical="center"/>
    </xf>
    <xf numFmtId="0" fontId="2" fillId="0" borderId="0" xfId="9" applyFont="1" applyAlignment="1">
      <alignment horizontal="right"/>
    </xf>
    <xf numFmtId="0" fontId="14" fillId="0" borderId="0" xfId="9" applyFont="1"/>
    <xf numFmtId="0" fontId="2" fillId="0" borderId="0" xfId="9" applyFont="1" applyAlignment="1">
      <alignment horizontal="left"/>
    </xf>
    <xf numFmtId="0" fontId="3" fillId="0" borderId="0" xfId="9" applyFont="1" applyBorder="1" applyAlignment="1">
      <alignment horizontal="center"/>
    </xf>
    <xf numFmtId="0" fontId="3" fillId="0" borderId="3" xfId="9" applyFont="1" applyBorder="1" applyAlignment="1">
      <alignment horizontal="center"/>
    </xf>
    <xf numFmtId="0" fontId="3" fillId="0" borderId="4" xfId="9" applyFont="1" applyBorder="1" applyAlignment="1">
      <alignment horizontal="right" vertical="center"/>
    </xf>
    <xf numFmtId="0" fontId="3" fillId="0" borderId="6" xfId="9" applyFont="1" applyBorder="1" applyAlignment="1">
      <alignment horizontal="center" vertical="center"/>
    </xf>
    <xf numFmtId="0" fontId="3" fillId="0" borderId="4" xfId="9" applyFont="1" applyBorder="1" applyAlignment="1">
      <alignment horizontal="center" vertical="center"/>
    </xf>
    <xf numFmtId="0" fontId="3" fillId="0" borderId="4" xfId="9" applyFont="1" applyBorder="1" applyAlignment="1">
      <alignment horizontal="left" vertical="center"/>
    </xf>
    <xf numFmtId="0" fontId="3" fillId="0" borderId="4" xfId="10" applyFont="1" applyBorder="1" applyAlignment="1">
      <alignment horizontal="center" vertical="center"/>
    </xf>
    <xf numFmtId="0" fontId="3" fillId="0" borderId="4" xfId="9" applyFont="1" applyBorder="1" applyAlignment="1">
      <alignment horizontal="right" vertical="center" wrapText="1"/>
    </xf>
    <xf numFmtId="0" fontId="3" fillId="0" borderId="4" xfId="9" applyFont="1" applyBorder="1" applyAlignment="1">
      <alignment horizontal="center" vertical="center" wrapText="1"/>
    </xf>
    <xf numFmtId="0" fontId="3" fillId="0" borderId="4" xfId="9" applyFont="1" applyBorder="1" applyAlignment="1">
      <alignment horizontal="left" vertical="center" wrapText="1"/>
    </xf>
    <xf numFmtId="0" fontId="3" fillId="0" borderId="6" xfId="10" applyFont="1" applyBorder="1" applyAlignment="1">
      <alignment horizontal="center" vertical="center"/>
    </xf>
    <xf numFmtId="0" fontId="3" fillId="0" borderId="7" xfId="9" applyFont="1" applyBorder="1" applyAlignment="1">
      <alignment horizontal="right" vertical="center"/>
    </xf>
    <xf numFmtId="0" fontId="3" fillId="0" borderId="7" xfId="10" applyFont="1" applyBorder="1" applyAlignment="1">
      <alignment horizontal="center" vertical="center"/>
    </xf>
    <xf numFmtId="0" fontId="3" fillId="0" borderId="7" xfId="9" applyFont="1" applyBorder="1" applyAlignment="1">
      <alignment horizontal="left" vertical="center"/>
    </xf>
    <xf numFmtId="0" fontId="4" fillId="0" borderId="0" xfId="9"/>
    <xf numFmtId="0" fontId="3" fillId="0" borderId="0" xfId="9" applyFont="1" applyAlignment="1">
      <alignment horizontal="right"/>
    </xf>
    <xf numFmtId="0" fontId="3" fillId="0" borderId="0" xfId="9" applyFont="1" applyAlignment="1">
      <alignment horizontal="left"/>
    </xf>
    <xf numFmtId="0" fontId="2" fillId="0" borderId="0" xfId="9" applyFont="1" applyAlignment="1">
      <alignment horizontal="right" vertical="center"/>
    </xf>
    <xf numFmtId="0" fontId="14" fillId="0" borderId="0" xfId="9" applyFont="1" applyAlignment="1">
      <alignment vertical="center"/>
    </xf>
    <xf numFmtId="0" fontId="2" fillId="0" borderId="0" xfId="9" applyFont="1" applyAlignment="1">
      <alignment horizontal="left" vertical="center"/>
    </xf>
    <xf numFmtId="0" fontId="3" fillId="0" borderId="4" xfId="11" applyFont="1" applyBorder="1" applyAlignment="1">
      <alignment horizontal="center" vertical="center"/>
    </xf>
    <xf numFmtId="0" fontId="3" fillId="0" borderId="12" xfId="9" applyFont="1" applyBorder="1" applyAlignment="1">
      <alignment horizontal="center" vertical="center"/>
    </xf>
    <xf numFmtId="0" fontId="3" fillId="0" borderId="5" xfId="9" applyFont="1" applyBorder="1" applyAlignment="1">
      <alignment horizontal="right" vertical="center"/>
    </xf>
    <xf numFmtId="0" fontId="3" fillId="0" borderId="5" xfId="9" applyFont="1" applyBorder="1" applyAlignment="1">
      <alignment horizontal="center" vertical="center"/>
    </xf>
    <xf numFmtId="0" fontId="3" fillId="0" borderId="5" xfId="9" applyFont="1" applyBorder="1" applyAlignment="1">
      <alignment horizontal="left" vertical="center"/>
    </xf>
    <xf numFmtId="0" fontId="2" fillId="0" borderId="0" xfId="9" applyFont="1" applyAlignment="1">
      <alignment horizontal="right" readingOrder="2"/>
    </xf>
    <xf numFmtId="0" fontId="3" fillId="0" borderId="4" xfId="12" applyFont="1" applyBorder="1" applyAlignment="1">
      <alignment horizontal="center" vertical="center"/>
    </xf>
    <xf numFmtId="0" fontId="3" fillId="0" borderId="1" xfId="9" applyFont="1" applyBorder="1" applyAlignment="1">
      <alignment horizontal="center" vertical="center"/>
    </xf>
    <xf numFmtId="0" fontId="2" fillId="0" borderId="0" xfId="9" applyFont="1" applyAlignment="1">
      <alignment horizontal="left" readingOrder="2"/>
    </xf>
    <xf numFmtId="0" fontId="3" fillId="0" borderId="4" xfId="13" applyFont="1" applyBorder="1" applyAlignment="1">
      <alignment horizontal="center" vertical="center"/>
    </xf>
    <xf numFmtId="0" fontId="2" fillId="0" borderId="1" xfId="9" applyFont="1" applyBorder="1" applyAlignment="1">
      <alignment horizontal="right" vertical="center"/>
    </xf>
    <xf numFmtId="0" fontId="2" fillId="0" borderId="0" xfId="9" applyFont="1" applyAlignment="1">
      <alignment readingOrder="2"/>
    </xf>
    <xf numFmtId="0" fontId="3" fillId="0" borderId="4" xfId="9" applyFont="1" applyBorder="1" applyAlignment="1">
      <alignment horizontal="left" vertical="center" readingOrder="1"/>
    </xf>
    <xf numFmtId="0" fontId="21" fillId="0" borderId="0" xfId="9" applyFont="1"/>
    <xf numFmtId="0" fontId="3" fillId="0" borderId="0" xfId="9" applyFont="1" applyBorder="1" applyAlignment="1">
      <alignment horizontal="right" vertical="center"/>
    </xf>
    <xf numFmtId="0" fontId="3" fillId="0" borderId="0" xfId="9" applyFont="1" applyBorder="1" applyAlignment="1">
      <alignment horizontal="center" vertical="center"/>
    </xf>
    <xf numFmtId="0" fontId="3" fillId="0" borderId="0" xfId="9" applyFont="1" applyBorder="1" applyAlignment="1">
      <alignment horizontal="left" vertical="center"/>
    </xf>
    <xf numFmtId="0" fontId="3" fillId="0" borderId="9" xfId="9" applyFont="1" applyBorder="1" applyAlignment="1">
      <alignment horizontal="center" vertical="center"/>
    </xf>
    <xf numFmtId="0" fontId="3" fillId="0" borderId="1" xfId="9" applyFont="1" applyBorder="1" applyAlignment="1">
      <alignment horizontal="right" vertical="center"/>
    </xf>
    <xf numFmtId="0" fontId="3" fillId="0" borderId="1" xfId="9" applyFont="1" applyBorder="1" applyAlignment="1">
      <alignment horizontal="left" vertical="center" readingOrder="2"/>
    </xf>
    <xf numFmtId="0" fontId="4" fillId="0" borderId="0" xfId="9" applyAlignment="1">
      <alignment vertical="center"/>
    </xf>
    <xf numFmtId="0" fontId="2" fillId="0" borderId="1" xfId="9" applyFont="1" applyBorder="1" applyAlignment="1">
      <alignment horizontal="left" vertical="center" readingOrder="2"/>
    </xf>
    <xf numFmtId="0" fontId="3" fillId="0" borderId="3" xfId="9" applyFont="1" applyBorder="1" applyAlignment="1">
      <alignment horizontal="center" vertical="center"/>
    </xf>
    <xf numFmtId="0" fontId="2" fillId="0" borderId="0" xfId="9" applyFont="1" applyAlignment="1">
      <alignment horizontal="left" vertical="center" readingOrder="2"/>
    </xf>
    <xf numFmtId="0" fontId="3" fillId="0" borderId="6" xfId="9" applyFont="1" applyBorder="1" applyAlignment="1">
      <alignment horizontal="right" vertical="center"/>
    </xf>
    <xf numFmtId="0" fontId="3" fillId="0" borderId="6" xfId="9" applyFont="1" applyBorder="1" applyAlignment="1">
      <alignment horizontal="left" vertical="center"/>
    </xf>
    <xf numFmtId="0" fontId="4" fillId="0" borderId="0" xfId="9" applyAlignment="1"/>
    <xf numFmtId="0" fontId="3" fillId="0" borderId="0" xfId="9" applyFont="1" applyAlignment="1">
      <alignment horizontal="right" vertical="center"/>
    </xf>
    <xf numFmtId="0" fontId="3" fillId="0" borderId="0" xfId="9" applyFont="1" applyAlignment="1">
      <alignment horizontal="left" vertical="center"/>
    </xf>
    <xf numFmtId="0" fontId="22" fillId="0" borderId="0" xfId="9" applyFont="1" applyAlignment="1">
      <alignment vertical="center"/>
    </xf>
    <xf numFmtId="0" fontId="18" fillId="0" borderId="0" xfId="9" applyFont="1" applyAlignment="1">
      <alignment vertical="center"/>
    </xf>
    <xf numFmtId="0" fontId="13" fillId="0" borderId="0" xfId="9" applyFont="1" applyAlignment="1">
      <alignment vertical="center"/>
    </xf>
    <xf numFmtId="0" fontId="3" fillId="0" borderId="4" xfId="9" applyFont="1" applyFill="1" applyBorder="1" applyAlignment="1">
      <alignment horizontal="center" vertical="center"/>
    </xf>
    <xf numFmtId="0" fontId="3" fillId="0" borderId="0" xfId="0" applyFont="1" applyAlignment="1">
      <alignment horizontal="right" vertical="center" readingOrder="2"/>
    </xf>
    <xf numFmtId="0" fontId="3" fillId="0" borderId="4" xfId="0" applyFont="1" applyFill="1" applyBorder="1" applyAlignment="1">
      <alignment horizontal="left" vertical="center"/>
    </xf>
    <xf numFmtId="0" fontId="3" fillId="0" borderId="4" xfId="0" applyFont="1" applyBorder="1" applyAlignment="1">
      <alignment horizontal="left" vertical="center" readingOrder="1"/>
    </xf>
    <xf numFmtId="0" fontId="8" fillId="0" borderId="0" xfId="0" applyFont="1" applyAlignment="1">
      <alignment vertical="center"/>
    </xf>
    <xf numFmtId="0" fontId="3" fillId="0" borderId="1" xfId="0" applyFont="1" applyBorder="1" applyAlignment="1">
      <alignment horizontal="left" vertical="center" readingOrder="2"/>
    </xf>
    <xf numFmtId="0" fontId="7" fillId="0" borderId="12" xfId="0" applyFont="1" applyBorder="1" applyAlignment="1">
      <alignment horizontal="center" vertical="center"/>
    </xf>
    <xf numFmtId="0" fontId="0" fillId="0" borderId="4" xfId="0" applyBorder="1" applyAlignment="1">
      <alignment horizontal="center" vertical="center"/>
    </xf>
    <xf numFmtId="0" fontId="3" fillId="0" borderId="0" xfId="0" applyFont="1" applyFill="1" applyBorder="1" applyAlignment="1">
      <alignment horizontal="right" vertical="center" readingOrder="2"/>
    </xf>
    <xf numFmtId="0" fontId="0" fillId="0" borderId="0" xfId="0" applyAlignment="1">
      <alignment horizontal="right" readingOrder="2"/>
    </xf>
    <xf numFmtId="0" fontId="7" fillId="0" borderId="0" xfId="0" applyFont="1" applyAlignment="1">
      <alignment horizontal="center" vertical="center"/>
    </xf>
    <xf numFmtId="0" fontId="7" fillId="0" borderId="0" xfId="0" applyFont="1" applyAlignment="1">
      <alignment horizontal="right"/>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left" vertical="center"/>
    </xf>
    <xf numFmtId="0" fontId="3" fillId="0" borderId="5" xfId="0" applyFont="1" applyBorder="1" applyAlignment="1">
      <alignment horizontal="left" vertical="center"/>
    </xf>
    <xf numFmtId="0" fontId="7" fillId="0" borderId="0" xfId="0" applyFont="1" applyBorder="1" applyAlignment="1">
      <alignment horizontal="center" vertical="center"/>
    </xf>
    <xf numFmtId="0" fontId="7" fillId="0" borderId="3" xfId="0" applyFont="1" applyBorder="1" applyAlignment="1">
      <alignment horizontal="center" vertical="center"/>
    </xf>
    <xf numFmtId="0" fontId="19" fillId="0" borderId="5" xfId="0" applyFont="1" applyBorder="1" applyAlignment="1">
      <alignment horizontal="center" vertical="center"/>
    </xf>
    <xf numFmtId="0" fontId="7" fillId="0" borderId="0" xfId="0" applyFont="1" applyAlignment="1"/>
    <xf numFmtId="0" fontId="19" fillId="0" borderId="4" xfId="0" applyFont="1" applyBorder="1" applyAlignment="1">
      <alignment vertical="center"/>
    </xf>
    <xf numFmtId="0" fontId="2" fillId="0" borderId="0" xfId="0" applyFont="1" applyBorder="1" applyAlignment="1">
      <alignment horizont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0" fillId="0" borderId="0" xfId="0"/>
    <xf numFmtId="0" fontId="3" fillId="0" borderId="0" xfId="0" applyFont="1" applyBorder="1" applyAlignment="1">
      <alignment horizontal="left" vertical="center"/>
    </xf>
    <xf numFmtId="0" fontId="3" fillId="0" borderId="5" xfId="0" applyFont="1" applyBorder="1" applyAlignment="1">
      <alignment horizontal="left" vertical="center"/>
    </xf>
    <xf numFmtId="0" fontId="3" fillId="0" borderId="1" xfId="0" applyFont="1" applyBorder="1" applyAlignment="1">
      <alignment horizontal="center" vertical="center"/>
    </xf>
    <xf numFmtId="0" fontId="2" fillId="0" borderId="0" xfId="0" applyFont="1" applyAlignment="1">
      <alignment horizontal="center" vertical="center"/>
    </xf>
    <xf numFmtId="0" fontId="0" fillId="0" borderId="0" xfId="0"/>
    <xf numFmtId="0" fontId="3" fillId="0" borderId="0" xfId="9" applyFont="1" applyBorder="1" applyAlignment="1">
      <alignment horizontal="center" vertical="center"/>
    </xf>
    <xf numFmtId="0" fontId="3" fillId="0" borderId="3" xfId="9" applyFont="1" applyBorder="1" applyAlignment="1">
      <alignment horizontal="center"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center"/>
    </xf>
    <xf numFmtId="0" fontId="3" fillId="0" borderId="4" xfId="0" applyFont="1" applyBorder="1" applyAlignment="1">
      <alignment horizontal="center"/>
    </xf>
    <xf numFmtId="0" fontId="0" fillId="0" borderId="0" xfId="0"/>
    <xf numFmtId="0" fontId="4" fillId="0" borderId="0" xfId="4"/>
    <xf numFmtId="0" fontId="3" fillId="0" borderId="5" xfId="0" applyFont="1" applyBorder="1" applyAlignment="1">
      <alignment horizontal="left" vertical="center"/>
    </xf>
    <xf numFmtId="0" fontId="3" fillId="0" borderId="0" xfId="0" applyFont="1" applyBorder="1" applyAlignment="1">
      <alignment horizontal="left" vertical="center"/>
    </xf>
    <xf numFmtId="0" fontId="4" fillId="0" borderId="0" xfId="9" applyAlignment="1">
      <alignment vertical="center"/>
    </xf>
    <xf numFmtId="0" fontId="8" fillId="0" borderId="4" xfId="0" applyFont="1" applyBorder="1" applyAlignment="1">
      <alignment horizontal="center" vertical="center" readingOrder="1"/>
    </xf>
    <xf numFmtId="0" fontId="3" fillId="0" borderId="0" xfId="0" applyFont="1" applyBorder="1" applyAlignment="1">
      <alignment horizontal="center" vertical="center"/>
    </xf>
    <xf numFmtId="0" fontId="3" fillId="0" borderId="1" xfId="0" applyFont="1" applyBorder="1" applyAlignment="1">
      <alignment vertical="center"/>
    </xf>
    <xf numFmtId="0" fontId="3" fillId="0" borderId="12" xfId="0" applyFont="1" applyBorder="1" applyAlignment="1">
      <alignment horizontal="right" vertical="center" readingOrder="2"/>
    </xf>
    <xf numFmtId="0" fontId="3" fillId="0" borderId="4" xfId="0" applyFont="1" applyFill="1" applyBorder="1" applyAlignment="1">
      <alignment horizontal="right" vertical="center" wrapText="1"/>
    </xf>
    <xf numFmtId="0" fontId="3" fillId="0" borderId="4" xfId="0" applyFont="1" applyFill="1" applyBorder="1" applyAlignment="1">
      <alignment vertical="center"/>
    </xf>
    <xf numFmtId="0" fontId="3" fillId="0" borderId="6" xfId="0" applyFont="1" applyFill="1" applyBorder="1" applyAlignment="1">
      <alignment horizontal="left" vertical="center"/>
    </xf>
    <xf numFmtId="0" fontId="3" fillId="0" borderId="2" xfId="0" applyFont="1" applyFill="1" applyBorder="1" applyAlignment="1">
      <alignment horizontal="right" vertical="center"/>
    </xf>
    <xf numFmtId="0" fontId="3" fillId="0" borderId="2" xfId="0" applyFont="1" applyFill="1" applyBorder="1" applyAlignment="1">
      <alignment horizontal="left" vertical="center"/>
    </xf>
    <xf numFmtId="0" fontId="0" fillId="0" borderId="0" xfId="0" applyFill="1"/>
    <xf numFmtId="0" fontId="3" fillId="2" borderId="4" xfId="0" applyFont="1" applyFill="1" applyBorder="1" applyAlignment="1">
      <alignment horizontal="left" vertical="center"/>
    </xf>
    <xf numFmtId="0" fontId="3" fillId="2" borderId="4" xfId="0" applyFont="1" applyFill="1" applyBorder="1" applyAlignment="1">
      <alignment horizontal="left" vertical="center" wrapText="1"/>
    </xf>
    <xf numFmtId="0" fontId="3" fillId="0" borderId="6" xfId="0" applyFont="1" applyFill="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right" vertical="center" shrinkToFit="1" readingOrder="2"/>
    </xf>
    <xf numFmtId="0" fontId="3" fillId="0" borderId="4" xfId="0" applyFont="1" applyBorder="1" applyAlignment="1">
      <alignment horizontal="right" vertical="center" shrinkToFit="1" readingOrder="2"/>
    </xf>
    <xf numFmtId="0" fontId="3" fillId="0" borderId="16" xfId="0" applyFont="1" applyBorder="1" applyAlignment="1">
      <alignment horizontal="left" vertical="center"/>
    </xf>
    <xf numFmtId="0" fontId="3" fillId="0" borderId="4" xfId="0" applyFont="1" applyBorder="1" applyAlignment="1">
      <alignment horizontal="left" vertical="center" shrinkToFit="1" readingOrder="2"/>
    </xf>
    <xf numFmtId="0" fontId="3" fillId="0" borderId="4" xfId="0" applyFont="1" applyBorder="1" applyAlignment="1">
      <alignment horizontal="left" vertical="center" wrapText="1" readingOrder="2"/>
    </xf>
    <xf numFmtId="0" fontId="3" fillId="0" borderId="4" xfId="0" applyFont="1" applyBorder="1" applyAlignment="1">
      <alignment horizontal="right" shrinkToFit="1" readingOrder="2"/>
    </xf>
    <xf numFmtId="0" fontId="3" fillId="0" borderId="3" xfId="0" applyFont="1" applyBorder="1" applyAlignment="1">
      <alignment horizontal="left" vertical="center"/>
    </xf>
    <xf numFmtId="0" fontId="3" fillId="0" borderId="0" xfId="0" applyFont="1" applyBorder="1" applyAlignment="1">
      <alignment readingOrder="1"/>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0" fillId="0" borderId="0" xfId="0"/>
    <xf numFmtId="0" fontId="3" fillId="0" borderId="0"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xf>
    <xf numFmtId="0" fontId="0" fillId="0" borderId="0" xfId="0"/>
    <xf numFmtId="0" fontId="3" fillId="0" borderId="5" xfId="0" applyFont="1" applyBorder="1" applyAlignment="1">
      <alignment horizontal="left" vertical="center"/>
    </xf>
    <xf numFmtId="0" fontId="3" fillId="0" borderId="0" xfId="0" applyFont="1" applyBorder="1" applyAlignment="1">
      <alignment horizontal="left" vertical="center"/>
    </xf>
    <xf numFmtId="0" fontId="3" fillId="0" borderId="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Border="1" applyAlignment="1">
      <alignment horizontal="right" vertical="center" indent="1"/>
    </xf>
    <xf numFmtId="0" fontId="3" fillId="0" borderId="5" xfId="0" applyFont="1" applyFill="1" applyBorder="1" applyAlignment="1">
      <alignment vertical="center"/>
    </xf>
    <xf numFmtId="0" fontId="3" fillId="0" borderId="0" xfId="0" applyFont="1" applyBorder="1" applyAlignment="1">
      <alignment horizontal="center" vertical="center"/>
    </xf>
    <xf numFmtId="0" fontId="0" fillId="0" borderId="0" xfId="0"/>
    <xf numFmtId="0" fontId="3" fillId="0" borderId="0" xfId="0" applyFont="1" applyBorder="1" applyAlignment="1">
      <alignment horizontal="left" vertical="center"/>
    </xf>
    <xf numFmtId="0" fontId="0" fillId="0" borderId="0" xfId="0"/>
    <xf numFmtId="0" fontId="3" fillId="0" borderId="0" xfId="0" applyFont="1" applyBorder="1" applyAlignment="1">
      <alignment horizontal="center" vertical="center"/>
    </xf>
    <xf numFmtId="0" fontId="0" fillId="0" borderId="0" xfId="0"/>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center"/>
    </xf>
    <xf numFmtId="0" fontId="0" fillId="0" borderId="0" xfId="0"/>
    <xf numFmtId="0" fontId="3" fillId="0" borderId="0" xfId="0" applyFont="1" applyBorder="1" applyAlignment="1">
      <alignment horizontal="left" vertical="center"/>
    </xf>
    <xf numFmtId="0" fontId="0" fillId="0" borderId="1" xfId="0" applyBorder="1" applyAlignment="1">
      <alignment horizontal="center"/>
    </xf>
    <xf numFmtId="0" fontId="2" fillId="0" borderId="0" xfId="0" applyFont="1" applyAlignment="1">
      <alignment horizontal="center"/>
    </xf>
    <xf numFmtId="0" fontId="0" fillId="0" borderId="0" xfId="0"/>
    <xf numFmtId="0" fontId="2" fillId="0" borderId="0" xfId="0" applyFont="1" applyAlignment="1">
      <alignment vertical="center" wrapText="1"/>
    </xf>
    <xf numFmtId="0" fontId="10" fillId="0" borderId="0" xfId="0" applyFont="1" applyAlignment="1">
      <alignment horizontal="center"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0" borderId="0" xfId="0" applyFont="1" applyBorder="1" applyAlignment="1">
      <alignment horizontal="center" vertical="center"/>
    </xf>
    <xf numFmtId="0" fontId="0" fillId="0" borderId="0" xfId="0"/>
    <xf numFmtId="0" fontId="3" fillId="0" borderId="0"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0" fillId="0" borderId="0" xfId="0"/>
    <xf numFmtId="0" fontId="2" fillId="0" borderId="0" xfId="0" applyFont="1" applyAlignment="1">
      <alignment horizontal="right" readingOrder="2"/>
    </xf>
    <xf numFmtId="0" fontId="3" fillId="0" borderId="0" xfId="0" applyFont="1" applyFill="1" applyBorder="1" applyAlignment="1">
      <alignment horizontal="center" vertical="center"/>
    </xf>
    <xf numFmtId="0" fontId="2" fillId="0" borderId="0" xfId="0" applyFont="1" applyAlignment="1">
      <alignment horizontal="center" vertical="center" wrapText="1"/>
    </xf>
    <xf numFmtId="0" fontId="10" fillId="0" borderId="0" xfId="0" applyFont="1" applyAlignment="1">
      <alignment horizontal="center" vertical="center"/>
    </xf>
    <xf numFmtId="0" fontId="2" fillId="0" borderId="0" xfId="0" applyFont="1" applyAlignment="1">
      <alignment horizontal="center"/>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xf>
    <xf numFmtId="0" fontId="3" fillId="0" borderId="0" xfId="0" applyFont="1" applyBorder="1" applyAlignment="1">
      <alignment horizontal="center"/>
    </xf>
    <xf numFmtId="0" fontId="3" fillId="0" borderId="0" xfId="0" applyFont="1" applyBorder="1" applyAlignment="1">
      <alignment horizontal="center" wrapText="1"/>
    </xf>
    <xf numFmtId="0" fontId="10" fillId="0" borderId="0" xfId="0" applyFont="1"/>
    <xf numFmtId="0" fontId="2" fillId="0" borderId="0" xfId="0" applyFont="1" applyAlignment="1">
      <alignment horizontal="center" wrapText="1"/>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xf>
    <xf numFmtId="0" fontId="2" fillId="0" borderId="0" xfId="0" applyFont="1" applyBorder="1" applyAlignment="1">
      <alignment horizontal="center"/>
    </xf>
    <xf numFmtId="0" fontId="2" fillId="0" borderId="1" xfId="0" applyFont="1" applyBorder="1" applyAlignment="1">
      <alignment horizontal="left"/>
    </xf>
    <xf numFmtId="0" fontId="2" fillId="0" borderId="0" xfId="0" applyFont="1" applyAlignment="1">
      <alignment horizontal="center" vertical="center"/>
    </xf>
    <xf numFmtId="0" fontId="3" fillId="0" borderId="4" xfId="0" applyFont="1" applyBorder="1" applyAlignment="1">
      <alignment horizontal="center"/>
    </xf>
    <xf numFmtId="0" fontId="0" fillId="0" borderId="0" xfId="0"/>
    <xf numFmtId="0" fontId="2" fillId="0" borderId="0" xfId="2" applyFont="1" applyAlignment="1">
      <alignment horizontal="center" vertical="center"/>
    </xf>
    <xf numFmtId="0" fontId="2" fillId="0" borderId="0" xfId="2" applyFont="1" applyAlignment="1">
      <alignment horizontal="center" vertical="center" wrapText="1"/>
    </xf>
    <xf numFmtId="0" fontId="3" fillId="0" borderId="2" xfId="2" applyFont="1" applyBorder="1" applyAlignment="1">
      <alignment horizontal="center" vertical="center"/>
    </xf>
    <xf numFmtId="0" fontId="3" fillId="0" borderId="0" xfId="2" applyFont="1" applyBorder="1" applyAlignment="1">
      <alignment horizontal="center" vertical="center"/>
    </xf>
    <xf numFmtId="0" fontId="3" fillId="0" borderId="3" xfId="2" applyFont="1" applyBorder="1" applyAlignment="1">
      <alignment horizontal="center" vertical="center"/>
    </xf>
    <xf numFmtId="0" fontId="3" fillId="0" borderId="2" xfId="2" applyFont="1" applyBorder="1" applyAlignment="1">
      <alignment horizontal="center"/>
    </xf>
    <xf numFmtId="0" fontId="3" fillId="0" borderId="0" xfId="2" applyFont="1" applyBorder="1" applyAlignment="1">
      <alignment horizontal="center"/>
    </xf>
    <xf numFmtId="0" fontId="2" fillId="0" borderId="0" xfId="2" applyFont="1" applyAlignment="1">
      <alignment horizontal="center" wrapText="1"/>
    </xf>
    <xf numFmtId="0" fontId="2" fillId="0" borderId="0" xfId="4" applyFont="1" applyAlignment="1">
      <alignment horizontal="center" vertical="center"/>
    </xf>
    <xf numFmtId="0" fontId="2" fillId="0" borderId="0" xfId="4" applyFont="1" applyAlignment="1">
      <alignment horizontal="center" wrapText="1"/>
    </xf>
    <xf numFmtId="0" fontId="3" fillId="0" borderId="2" xfId="4" applyFont="1" applyBorder="1" applyAlignment="1">
      <alignment horizontal="center" vertical="center"/>
    </xf>
    <xf numFmtId="0" fontId="3" fillId="0" borderId="0" xfId="4" applyFont="1" applyBorder="1" applyAlignment="1">
      <alignment horizontal="center" vertical="center"/>
    </xf>
    <xf numFmtId="0" fontId="3" fillId="0" borderId="3" xfId="4" applyFont="1" applyBorder="1" applyAlignment="1">
      <alignment horizontal="center" vertical="center"/>
    </xf>
    <xf numFmtId="0" fontId="3" fillId="0" borderId="2" xfId="4" applyFont="1" applyBorder="1" applyAlignment="1">
      <alignment horizontal="center"/>
    </xf>
    <xf numFmtId="0" fontId="3" fillId="0" borderId="0" xfId="4" applyFont="1" applyBorder="1" applyAlignment="1">
      <alignment horizontal="center"/>
    </xf>
    <xf numFmtId="0" fontId="15" fillId="0" borderId="0" xfId="4" applyFont="1"/>
    <xf numFmtId="0" fontId="4" fillId="0" borderId="0" xfId="4"/>
    <xf numFmtId="0" fontId="2" fillId="0" borderId="0" xfId="9" applyFont="1" applyAlignment="1">
      <alignment horizontal="center" vertical="center"/>
    </xf>
    <xf numFmtId="0" fontId="2" fillId="0" borderId="0" xfId="9" applyFont="1" applyAlignment="1">
      <alignment horizontal="center" wrapText="1"/>
    </xf>
    <xf numFmtId="0" fontId="3" fillId="0" borderId="2" xfId="9" applyFont="1" applyBorder="1" applyAlignment="1">
      <alignment horizontal="center" vertical="center"/>
    </xf>
    <xf numFmtId="0" fontId="3" fillId="0" borderId="0" xfId="9" applyFont="1" applyBorder="1" applyAlignment="1">
      <alignment horizontal="center" vertical="center"/>
    </xf>
    <xf numFmtId="0" fontId="3" fillId="0" borderId="3" xfId="9" applyFont="1" applyBorder="1" applyAlignment="1">
      <alignment horizontal="center" vertical="center"/>
    </xf>
    <xf numFmtId="0" fontId="3" fillId="0" borderId="2" xfId="9" applyFont="1" applyBorder="1" applyAlignment="1">
      <alignment horizontal="center"/>
    </xf>
    <xf numFmtId="0" fontId="3" fillId="0" borderId="0" xfId="9" applyFont="1" applyBorder="1" applyAlignment="1">
      <alignment horizontal="center"/>
    </xf>
    <xf numFmtId="0" fontId="3" fillId="0" borderId="0" xfId="0" applyFont="1" applyAlignment="1">
      <alignment horizontal="left" readingOrder="2"/>
    </xf>
    <xf numFmtId="0" fontId="12" fillId="0" borderId="13"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0" borderId="0" xfId="0" applyFont="1" applyBorder="1" applyAlignment="1">
      <alignment horizontal="left" vertical="center"/>
    </xf>
    <xf numFmtId="0" fontId="2" fillId="0" borderId="0" xfId="9" applyFont="1" applyAlignment="1">
      <alignment horizontal="center" vertical="center" wrapText="1"/>
    </xf>
    <xf numFmtId="0" fontId="7" fillId="0" borderId="2" xfId="0" applyFont="1" applyBorder="1" applyAlignment="1">
      <alignment horizontal="center" vertical="center"/>
    </xf>
    <xf numFmtId="0" fontId="7" fillId="0" borderId="0" xfId="0" applyFont="1" applyBorder="1" applyAlignment="1">
      <alignment horizontal="center" vertical="center"/>
    </xf>
    <xf numFmtId="0" fontId="7" fillId="0" borderId="3" xfId="0" applyFont="1" applyBorder="1" applyAlignment="1">
      <alignment horizontal="center" vertical="center"/>
    </xf>
    <xf numFmtId="0" fontId="7" fillId="0" borderId="0" xfId="0" applyFont="1" applyBorder="1" applyAlignment="1">
      <alignment horizontal="center"/>
    </xf>
    <xf numFmtId="0" fontId="7" fillId="0" borderId="2" xfId="0" applyFont="1" applyBorder="1" applyAlignment="1">
      <alignment horizontal="center"/>
    </xf>
    <xf numFmtId="0" fontId="3" fillId="0" borderId="2"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3" xfId="0" applyFont="1" applyFill="1" applyBorder="1" applyAlignment="1">
      <alignment horizontal="center" vertical="center"/>
    </xf>
    <xf numFmtId="0" fontId="22" fillId="0" borderId="0" xfId="9" applyFont="1" applyAlignment="1">
      <alignment vertical="center"/>
    </xf>
    <xf numFmtId="0" fontId="4" fillId="0" borderId="0" xfId="9" applyAlignment="1">
      <alignment vertical="center"/>
    </xf>
    <xf numFmtId="0" fontId="2" fillId="0" borderId="0" xfId="0" applyFont="1" applyBorder="1" applyAlignment="1">
      <alignment horizontal="center" wrapText="1"/>
    </xf>
    <xf numFmtId="0" fontId="13" fillId="0" borderId="2" xfId="0" applyFont="1" applyBorder="1" applyAlignment="1">
      <alignment horizontal="right"/>
    </xf>
    <xf numFmtId="0" fontId="13" fillId="0" borderId="2" xfId="0" applyFont="1" applyBorder="1" applyAlignment="1">
      <alignment horizontal="right" vertical="center" wrapText="1"/>
    </xf>
    <xf numFmtId="0" fontId="19" fillId="0" borderId="18" xfId="0" applyFont="1" applyBorder="1" applyAlignment="1">
      <alignment horizontal="left" vertical="center"/>
    </xf>
    <xf numFmtId="0" fontId="3" fillId="0" borderId="14" xfId="0" applyFont="1" applyBorder="1" applyAlignment="1">
      <alignment horizontal="left" vertical="center" wrapText="1"/>
    </xf>
    <xf numFmtId="0" fontId="2" fillId="0" borderId="0" xfId="0" applyFont="1" applyBorder="1" applyAlignment="1">
      <alignment horizontal="center" vertical="center" wrapText="1"/>
    </xf>
  </cellXfs>
  <cellStyles count="14">
    <cellStyle name="Currency 2" xfId="1"/>
    <cellStyle name="Normal" xfId="0" builtinId="0"/>
    <cellStyle name="Normal 10" xfId="9"/>
    <cellStyle name="Normal 11" xfId="11"/>
    <cellStyle name="Normal 12" xfId="10"/>
    <cellStyle name="Normal 13" xfId="12"/>
    <cellStyle name="Normal 14" xfId="13"/>
    <cellStyle name="Normal 2" xfId="3"/>
    <cellStyle name="Normal 3" xfId="2"/>
    <cellStyle name="Normal 4" xfId="4"/>
    <cellStyle name="Normal 6" xfId="5"/>
    <cellStyle name="Normal 7" xfId="6"/>
    <cellStyle name="Normal 8" xfId="7"/>
    <cellStyle name="Normal 9"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oneCellAnchor>
    <xdr:from>
      <xdr:col>2</xdr:col>
      <xdr:colOff>596319</xdr:colOff>
      <xdr:row>1</xdr:row>
      <xdr:rowOff>0</xdr:rowOff>
    </xdr:from>
    <xdr:ext cx="184731" cy="264560"/>
    <xdr:sp macro="" textlink="">
      <xdr:nvSpPr>
        <xdr:cNvPr id="2" name="TextBox 1"/>
        <xdr:cNvSpPr txBox="1"/>
      </xdr:nvSpPr>
      <xdr:spPr>
        <a:xfrm>
          <a:off x="11200809450" y="5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596319</xdr:colOff>
      <xdr:row>79</xdr:row>
      <xdr:rowOff>0</xdr:rowOff>
    </xdr:from>
    <xdr:ext cx="184731" cy="264560"/>
    <xdr:sp macro="" textlink="">
      <xdr:nvSpPr>
        <xdr:cNvPr id="2" name="TextBox 1"/>
        <xdr:cNvSpPr txBox="1"/>
      </xdr:nvSpPr>
      <xdr:spPr>
        <a:xfrm>
          <a:off x="11236737750" y="2444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3" name="TextBox 2"/>
        <xdr:cNvSpPr txBox="1"/>
      </xdr:nvSpPr>
      <xdr:spPr>
        <a:xfrm>
          <a:off x="11236737750" y="875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62</xdr:row>
      <xdr:rowOff>0</xdr:rowOff>
    </xdr:from>
    <xdr:ext cx="184731" cy="264560"/>
    <xdr:sp macro="" textlink="">
      <xdr:nvSpPr>
        <xdr:cNvPr id="4" name="TextBox 3"/>
        <xdr:cNvSpPr txBox="1"/>
      </xdr:nvSpPr>
      <xdr:spPr>
        <a:xfrm>
          <a:off x="11236737750"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0</xdr:row>
      <xdr:rowOff>0</xdr:rowOff>
    </xdr:from>
    <xdr:ext cx="184731" cy="264560"/>
    <xdr:sp macro="" textlink="">
      <xdr:nvSpPr>
        <xdr:cNvPr id="3" name="TextBox 2"/>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0</xdr:row>
      <xdr:rowOff>0</xdr:rowOff>
    </xdr:from>
    <xdr:ext cx="184731" cy="264560"/>
    <xdr:sp macro="" textlink="">
      <xdr:nvSpPr>
        <xdr:cNvPr id="4" name="TextBox 3"/>
        <xdr:cNvSpPr txBox="1"/>
      </xdr:nvSpPr>
      <xdr:spPr>
        <a:xfrm>
          <a:off x="112362138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14</xdr:row>
      <xdr:rowOff>0</xdr:rowOff>
    </xdr:from>
    <xdr:ext cx="184731" cy="264560"/>
    <xdr:sp macro="" textlink="">
      <xdr:nvSpPr>
        <xdr:cNvPr id="5" name="TextBox 4"/>
        <xdr:cNvSpPr txBox="1"/>
      </xdr:nvSpPr>
      <xdr:spPr>
        <a:xfrm>
          <a:off x="11236213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14</xdr:row>
      <xdr:rowOff>0</xdr:rowOff>
    </xdr:from>
    <xdr:ext cx="184731" cy="264560"/>
    <xdr:sp macro="" textlink="">
      <xdr:nvSpPr>
        <xdr:cNvPr id="6" name="TextBox 5"/>
        <xdr:cNvSpPr txBox="1"/>
      </xdr:nvSpPr>
      <xdr:spPr>
        <a:xfrm>
          <a:off x="11236213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14</xdr:row>
      <xdr:rowOff>0</xdr:rowOff>
    </xdr:from>
    <xdr:ext cx="184731" cy="264560"/>
    <xdr:sp macro="" textlink="">
      <xdr:nvSpPr>
        <xdr:cNvPr id="7" name="TextBox 6"/>
        <xdr:cNvSpPr txBox="1"/>
      </xdr:nvSpPr>
      <xdr:spPr>
        <a:xfrm>
          <a:off x="11236213875" y="526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xdr:col>
      <xdr:colOff>596319</xdr:colOff>
      <xdr:row>24</xdr:row>
      <xdr:rowOff>0</xdr:rowOff>
    </xdr:from>
    <xdr:ext cx="184731" cy="264560"/>
    <xdr:sp macro="" textlink="">
      <xdr:nvSpPr>
        <xdr:cNvPr id="2" name="TextBox 1"/>
        <xdr:cNvSpPr txBox="1"/>
      </xdr:nvSpPr>
      <xdr:spPr>
        <a:xfrm>
          <a:off x="99878578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52</xdr:row>
      <xdr:rowOff>0</xdr:rowOff>
    </xdr:from>
    <xdr:ext cx="184731" cy="264560"/>
    <xdr:sp macro="" textlink="">
      <xdr:nvSpPr>
        <xdr:cNvPr id="3" name="TextBox 2"/>
        <xdr:cNvSpPr txBox="1"/>
      </xdr:nvSpPr>
      <xdr:spPr>
        <a:xfrm>
          <a:off x="9987857850" y="1392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596319</xdr:colOff>
      <xdr:row>33</xdr:row>
      <xdr:rowOff>0</xdr:rowOff>
    </xdr:from>
    <xdr:ext cx="184731" cy="264560"/>
    <xdr:sp macro="" textlink="">
      <xdr:nvSpPr>
        <xdr:cNvPr id="2" name="TextBox 1"/>
        <xdr:cNvSpPr txBox="1"/>
      </xdr:nvSpPr>
      <xdr:spPr>
        <a:xfrm>
          <a:off x="11233994550" y="59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61</xdr:row>
      <xdr:rowOff>0</xdr:rowOff>
    </xdr:from>
    <xdr:ext cx="184731" cy="264560"/>
    <xdr:sp macro="" textlink="">
      <xdr:nvSpPr>
        <xdr:cNvPr id="3" name="TextBox 2"/>
        <xdr:cNvSpPr txBox="1"/>
      </xdr:nvSpPr>
      <xdr:spPr>
        <a:xfrm>
          <a:off x="11233994550" y="1103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39945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0</xdr:row>
      <xdr:rowOff>0</xdr:rowOff>
    </xdr:from>
    <xdr:ext cx="184731" cy="264560"/>
    <xdr:sp macro="" textlink="">
      <xdr:nvSpPr>
        <xdr:cNvPr id="3" name="TextBox 2"/>
        <xdr:cNvSpPr txBox="1"/>
      </xdr:nvSpPr>
      <xdr:spPr>
        <a:xfrm>
          <a:off x="112339945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596319</xdr:colOff>
      <xdr:row>36</xdr:row>
      <xdr:rowOff>0</xdr:rowOff>
    </xdr:from>
    <xdr:ext cx="184731" cy="264560"/>
    <xdr:sp macro="" textlink="">
      <xdr:nvSpPr>
        <xdr:cNvPr id="2" name="TextBox 2"/>
        <xdr:cNvSpPr txBox="1"/>
      </xdr:nvSpPr>
      <xdr:spPr>
        <a:xfrm>
          <a:off x="11233994550" y="651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xdr:col>
      <xdr:colOff>596319</xdr:colOff>
      <xdr:row>21</xdr:row>
      <xdr:rowOff>0</xdr:rowOff>
    </xdr:from>
    <xdr:ext cx="184731" cy="264560"/>
    <xdr:sp macro="" textlink="">
      <xdr:nvSpPr>
        <xdr:cNvPr id="2" name="TextBox 2"/>
        <xdr:cNvSpPr txBox="1"/>
      </xdr:nvSpPr>
      <xdr:spPr>
        <a:xfrm>
          <a:off x="11233994550" y="380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xdr:col>
      <xdr:colOff>596319</xdr:colOff>
      <xdr:row>13</xdr:row>
      <xdr:rowOff>0</xdr:rowOff>
    </xdr:from>
    <xdr:ext cx="184731" cy="264560"/>
    <xdr:sp macro="" textlink="">
      <xdr:nvSpPr>
        <xdr:cNvPr id="2" name="TextBox 2"/>
        <xdr:cNvSpPr txBox="1"/>
      </xdr:nvSpPr>
      <xdr:spPr>
        <a:xfrm>
          <a:off x="11233994550" y="235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596319</xdr:colOff>
      <xdr:row>60</xdr:row>
      <xdr:rowOff>0</xdr:rowOff>
    </xdr:from>
    <xdr:ext cx="184731" cy="264560"/>
    <xdr:sp macro="" textlink="">
      <xdr:nvSpPr>
        <xdr:cNvPr id="2" name="TextBox 1"/>
        <xdr:cNvSpPr txBox="1"/>
      </xdr:nvSpPr>
      <xdr:spPr>
        <a:xfrm>
          <a:off x="11172872625" y="1626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xdr:col>
      <xdr:colOff>596319</xdr:colOff>
      <xdr:row>76</xdr:row>
      <xdr:rowOff>0</xdr:rowOff>
    </xdr:from>
    <xdr:ext cx="184731" cy="264560"/>
    <xdr:sp macro="" textlink="">
      <xdr:nvSpPr>
        <xdr:cNvPr id="2" name="TextBox 1"/>
        <xdr:cNvSpPr txBox="1"/>
      </xdr:nvSpPr>
      <xdr:spPr>
        <a:xfrm>
          <a:off x="11236823475" y="2755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596319</xdr:colOff>
      <xdr:row>68</xdr:row>
      <xdr:rowOff>0</xdr:rowOff>
    </xdr:from>
    <xdr:ext cx="184731" cy="264560"/>
    <xdr:sp macro="" textlink="">
      <xdr:nvSpPr>
        <xdr:cNvPr id="2" name="TextBox 1"/>
        <xdr:cNvSpPr txBox="1"/>
      </xdr:nvSpPr>
      <xdr:spPr>
        <a:xfrm>
          <a:off x="11235842400" y="2046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139</xdr:row>
      <xdr:rowOff>0</xdr:rowOff>
    </xdr:from>
    <xdr:ext cx="184731" cy="264560"/>
    <xdr:sp macro="" textlink="">
      <xdr:nvSpPr>
        <xdr:cNvPr id="3" name="TextBox 2"/>
        <xdr:cNvSpPr txBox="1"/>
      </xdr:nvSpPr>
      <xdr:spPr>
        <a:xfrm>
          <a:off x="11235842400" y="3810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596319</xdr:colOff>
      <xdr:row>0</xdr:row>
      <xdr:rowOff>0</xdr:rowOff>
    </xdr:from>
    <xdr:ext cx="184731" cy="264560"/>
    <xdr:sp macro="" textlink="">
      <xdr:nvSpPr>
        <xdr:cNvPr id="2" name="TextBox 1"/>
        <xdr:cNvSpPr txBox="1"/>
      </xdr:nvSpPr>
      <xdr:spPr>
        <a:xfrm>
          <a:off x="112365663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xdr:col>
      <xdr:colOff>596319</xdr:colOff>
      <xdr:row>175</xdr:row>
      <xdr:rowOff>0</xdr:rowOff>
    </xdr:from>
    <xdr:ext cx="184731" cy="264560"/>
    <xdr:sp macro="" textlink="">
      <xdr:nvSpPr>
        <xdr:cNvPr id="2" name="TextBox 1"/>
        <xdr:cNvSpPr txBox="1"/>
      </xdr:nvSpPr>
      <xdr:spPr>
        <a:xfrm>
          <a:off x="11236280550"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596319</xdr:colOff>
      <xdr:row>31</xdr:row>
      <xdr:rowOff>0</xdr:rowOff>
    </xdr:from>
    <xdr:ext cx="184731" cy="264560"/>
    <xdr:sp macro="" textlink="">
      <xdr:nvSpPr>
        <xdr:cNvPr id="2" name="TextBox 1"/>
        <xdr:cNvSpPr txBox="1"/>
      </xdr:nvSpPr>
      <xdr:spPr>
        <a:xfrm>
          <a:off x="1123399455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54</xdr:row>
      <xdr:rowOff>0</xdr:rowOff>
    </xdr:from>
    <xdr:ext cx="184731" cy="264560"/>
    <xdr:sp macro="" textlink="">
      <xdr:nvSpPr>
        <xdr:cNvPr id="3" name="TextBox 2"/>
        <xdr:cNvSpPr txBox="1"/>
      </xdr:nvSpPr>
      <xdr:spPr>
        <a:xfrm>
          <a:off x="11233994550" y="1049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596319</xdr:colOff>
      <xdr:row>37</xdr:row>
      <xdr:rowOff>0</xdr:rowOff>
    </xdr:from>
    <xdr:ext cx="184731" cy="264560"/>
    <xdr:sp macro="" textlink="">
      <xdr:nvSpPr>
        <xdr:cNvPr id="2" name="TextBox 1"/>
        <xdr:cNvSpPr txBox="1"/>
      </xdr:nvSpPr>
      <xdr:spPr>
        <a:xfrm>
          <a:off x="12483826950" y="840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71</xdr:row>
      <xdr:rowOff>0</xdr:rowOff>
    </xdr:from>
    <xdr:ext cx="184731" cy="264560"/>
    <xdr:sp macro="" textlink="">
      <xdr:nvSpPr>
        <xdr:cNvPr id="3" name="TextBox 2"/>
        <xdr:cNvSpPr txBox="1"/>
      </xdr:nvSpPr>
      <xdr:spPr>
        <a:xfrm>
          <a:off x="12483826950" y="1724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596319</xdr:colOff>
      <xdr:row>57</xdr:row>
      <xdr:rowOff>0</xdr:rowOff>
    </xdr:from>
    <xdr:ext cx="184731" cy="264560"/>
    <xdr:sp macro="" textlink="">
      <xdr:nvSpPr>
        <xdr:cNvPr id="2" name="TextBox 1"/>
        <xdr:cNvSpPr txBox="1"/>
      </xdr:nvSpPr>
      <xdr:spPr>
        <a:xfrm>
          <a:off x="11237071125" y="1624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84</xdr:row>
      <xdr:rowOff>0</xdr:rowOff>
    </xdr:from>
    <xdr:ext cx="184731" cy="264560"/>
    <xdr:sp macro="" textlink="">
      <xdr:nvSpPr>
        <xdr:cNvPr id="3" name="TextBox 2"/>
        <xdr:cNvSpPr txBox="1"/>
      </xdr:nvSpPr>
      <xdr:spPr>
        <a:xfrm>
          <a:off x="11237071125" y="229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123</xdr:row>
      <xdr:rowOff>0</xdr:rowOff>
    </xdr:from>
    <xdr:ext cx="184731" cy="264560"/>
    <xdr:sp macro="" textlink="">
      <xdr:nvSpPr>
        <xdr:cNvPr id="4" name="TextBox 3"/>
        <xdr:cNvSpPr txBox="1"/>
      </xdr:nvSpPr>
      <xdr:spPr>
        <a:xfrm>
          <a:off x="11237071125" y="3235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103</xdr:row>
      <xdr:rowOff>0</xdr:rowOff>
    </xdr:from>
    <xdr:ext cx="184731" cy="264560"/>
    <xdr:sp macro="" textlink="">
      <xdr:nvSpPr>
        <xdr:cNvPr id="5" name="TextBox 4"/>
        <xdr:cNvSpPr txBox="1"/>
      </xdr:nvSpPr>
      <xdr:spPr>
        <a:xfrm>
          <a:off x="11237071125" y="2821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1"/>
        <xdr:cNvSpPr txBox="1"/>
      </xdr:nvSpPr>
      <xdr:spPr>
        <a:xfrm>
          <a:off x="11236051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3" name="TextBox 2"/>
        <xdr:cNvSpPr txBox="1"/>
      </xdr:nvSpPr>
      <xdr:spPr>
        <a:xfrm>
          <a:off x="11236051950" y="979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32</xdr:row>
      <xdr:rowOff>0</xdr:rowOff>
    </xdr:from>
    <xdr:ext cx="184731" cy="264560"/>
    <xdr:sp macro="" textlink="">
      <xdr:nvSpPr>
        <xdr:cNvPr id="4" name="TextBox 3"/>
        <xdr:cNvSpPr txBox="1"/>
      </xdr:nvSpPr>
      <xdr:spPr>
        <a:xfrm>
          <a:off x="11236051950" y="979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596319</xdr:colOff>
      <xdr:row>25</xdr:row>
      <xdr:rowOff>0</xdr:rowOff>
    </xdr:from>
    <xdr:ext cx="184731" cy="264560"/>
    <xdr:sp macro="" textlink="">
      <xdr:nvSpPr>
        <xdr:cNvPr id="2" name="TextBox 1"/>
        <xdr:cNvSpPr txBox="1"/>
      </xdr:nvSpPr>
      <xdr:spPr>
        <a:xfrm>
          <a:off x="11236404375"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35</xdr:row>
      <xdr:rowOff>0</xdr:rowOff>
    </xdr:from>
    <xdr:ext cx="184731" cy="264560"/>
    <xdr:sp macro="" textlink="">
      <xdr:nvSpPr>
        <xdr:cNvPr id="3" name="TextBox 2"/>
        <xdr:cNvSpPr txBox="1"/>
      </xdr:nvSpPr>
      <xdr:spPr>
        <a:xfrm>
          <a:off x="11236404375" y="1613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49</xdr:row>
      <xdr:rowOff>0</xdr:rowOff>
    </xdr:from>
    <xdr:ext cx="184731" cy="264560"/>
    <xdr:sp macro="" textlink="">
      <xdr:nvSpPr>
        <xdr:cNvPr id="4" name="TextBox 3"/>
        <xdr:cNvSpPr txBox="1"/>
      </xdr:nvSpPr>
      <xdr:spPr>
        <a:xfrm>
          <a:off x="11236404375" y="2090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35</xdr:row>
      <xdr:rowOff>0</xdr:rowOff>
    </xdr:from>
    <xdr:ext cx="184731" cy="264560"/>
    <xdr:sp macro="" textlink="">
      <xdr:nvSpPr>
        <xdr:cNvPr id="5" name="TextBox 4"/>
        <xdr:cNvSpPr txBox="1"/>
      </xdr:nvSpPr>
      <xdr:spPr>
        <a:xfrm>
          <a:off x="11236404375" y="1613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596319</xdr:colOff>
      <xdr:row>15</xdr:row>
      <xdr:rowOff>0</xdr:rowOff>
    </xdr:from>
    <xdr:ext cx="184731" cy="264560"/>
    <xdr:sp macro="" textlink="">
      <xdr:nvSpPr>
        <xdr:cNvPr id="2" name="TextBox 1"/>
        <xdr:cNvSpPr txBox="1"/>
      </xdr:nvSpPr>
      <xdr:spPr>
        <a:xfrm>
          <a:off x="11235832875" y="52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30</xdr:row>
      <xdr:rowOff>0</xdr:rowOff>
    </xdr:from>
    <xdr:ext cx="184731" cy="264560"/>
    <xdr:sp macro="" textlink="">
      <xdr:nvSpPr>
        <xdr:cNvPr id="3" name="TextBox 2"/>
        <xdr:cNvSpPr txBox="1"/>
      </xdr:nvSpPr>
      <xdr:spPr>
        <a:xfrm>
          <a:off x="11235832875" y="1034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31</xdr:row>
      <xdr:rowOff>0</xdr:rowOff>
    </xdr:from>
    <xdr:ext cx="184731" cy="264560"/>
    <xdr:sp macro="" textlink="">
      <xdr:nvSpPr>
        <xdr:cNvPr id="4" name="TextBox 3"/>
        <xdr:cNvSpPr txBox="1"/>
      </xdr:nvSpPr>
      <xdr:spPr>
        <a:xfrm>
          <a:off x="11235832875"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596319</xdr:colOff>
      <xdr:row>13</xdr:row>
      <xdr:rowOff>0</xdr:rowOff>
    </xdr:from>
    <xdr:ext cx="184731" cy="264560"/>
    <xdr:sp macro="" textlink="">
      <xdr:nvSpPr>
        <xdr:cNvPr id="2" name="TextBox 1"/>
        <xdr:cNvSpPr txBox="1"/>
      </xdr:nvSpPr>
      <xdr:spPr>
        <a:xfrm>
          <a:off x="11233994550" y="235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oneCellAnchor>
    <xdr:from>
      <xdr:col>2</xdr:col>
      <xdr:colOff>596319</xdr:colOff>
      <xdr:row>24</xdr:row>
      <xdr:rowOff>0</xdr:rowOff>
    </xdr:from>
    <xdr:ext cx="184731" cy="264560"/>
    <xdr:sp macro="" textlink="">
      <xdr:nvSpPr>
        <xdr:cNvPr id="3" name="TextBox 2"/>
        <xdr:cNvSpPr txBox="1"/>
      </xdr:nvSpPr>
      <xdr:spPr>
        <a:xfrm>
          <a:off x="11233994550"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r" rtl="1"/>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5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35"/>
  <sheetViews>
    <sheetView rightToLeft="1" view="pageBreakPreview" zoomScale="75" zoomScaleSheetLayoutView="75" workbookViewId="0">
      <selection activeCell="N26" sqref="N26"/>
    </sheetView>
  </sheetViews>
  <sheetFormatPr defaultRowHeight="14.25" x14ac:dyDescent="0.2"/>
  <cols>
    <col min="1" max="1" width="25.25" style="393" customWidth="1"/>
    <col min="2" max="2" width="14.75" style="393" customWidth="1"/>
    <col min="3" max="3" width="10.375" style="393" customWidth="1"/>
    <col min="4" max="5" width="10" style="393" customWidth="1"/>
    <col min="6" max="6" width="8.125" style="393" customWidth="1"/>
    <col min="7" max="7" width="8.25" style="393" customWidth="1"/>
    <col min="8" max="9" width="8" style="393" customWidth="1"/>
    <col min="10" max="10" width="9.375" style="393" customWidth="1"/>
    <col min="11" max="11" width="8" style="393" customWidth="1"/>
    <col min="12" max="12" width="9.875" style="393" customWidth="1"/>
    <col min="13" max="13" width="10" style="393" customWidth="1"/>
    <col min="14" max="14" width="10.125" style="393" customWidth="1"/>
    <col min="15" max="15" width="32.125" style="393" customWidth="1"/>
    <col min="16" max="194" width="9" style="393"/>
    <col min="195" max="195" width="23" style="393" customWidth="1"/>
    <col min="196" max="204" width="10" style="393" customWidth="1"/>
    <col min="205" max="205" width="35.375" style="393" customWidth="1"/>
    <col min="206" max="450" width="9" style="393"/>
    <col min="451" max="451" width="23" style="393" customWidth="1"/>
    <col min="452" max="460" width="10" style="393" customWidth="1"/>
    <col min="461" max="461" width="35.375" style="393" customWidth="1"/>
    <col min="462" max="706" width="9" style="393"/>
    <col min="707" max="707" width="23" style="393" customWidth="1"/>
    <col min="708" max="716" width="10" style="393" customWidth="1"/>
    <col min="717" max="717" width="35.375" style="393" customWidth="1"/>
    <col min="718" max="962" width="9" style="393"/>
    <col min="963" max="963" width="23" style="393" customWidth="1"/>
    <col min="964" max="972" width="10" style="393" customWidth="1"/>
    <col min="973" max="973" width="35.375" style="393" customWidth="1"/>
    <col min="974" max="1218" width="9" style="393"/>
    <col min="1219" max="1219" width="23" style="393" customWidth="1"/>
    <col min="1220" max="1228" width="10" style="393" customWidth="1"/>
    <col min="1229" max="1229" width="35.375" style="393" customWidth="1"/>
    <col min="1230" max="1474" width="9" style="393"/>
    <col min="1475" max="1475" width="23" style="393" customWidth="1"/>
    <col min="1476" max="1484" width="10" style="393" customWidth="1"/>
    <col min="1485" max="1485" width="35.375" style="393" customWidth="1"/>
    <col min="1486" max="1730" width="9" style="393"/>
    <col min="1731" max="1731" width="23" style="393" customWidth="1"/>
    <col min="1732" max="1740" width="10" style="393" customWidth="1"/>
    <col min="1741" max="1741" width="35.375" style="393" customWidth="1"/>
    <col min="1742" max="1986" width="9" style="393"/>
    <col min="1987" max="1987" width="23" style="393" customWidth="1"/>
    <col min="1988" max="1996" width="10" style="393" customWidth="1"/>
    <col min="1997" max="1997" width="35.375" style="393" customWidth="1"/>
    <col min="1998" max="2242" width="9" style="393"/>
    <col min="2243" max="2243" width="23" style="393" customWidth="1"/>
    <col min="2244" max="2252" width="10" style="393" customWidth="1"/>
    <col min="2253" max="2253" width="35.375" style="393" customWidth="1"/>
    <col min="2254" max="2498" width="9" style="393"/>
    <col min="2499" max="2499" width="23" style="393" customWidth="1"/>
    <col min="2500" max="2508" width="10" style="393" customWidth="1"/>
    <col min="2509" max="2509" width="35.375" style="393" customWidth="1"/>
    <col min="2510" max="2754" width="9" style="393"/>
    <col min="2755" max="2755" width="23" style="393" customWidth="1"/>
    <col min="2756" max="2764" width="10" style="393" customWidth="1"/>
    <col min="2765" max="2765" width="35.375" style="393" customWidth="1"/>
    <col min="2766" max="3010" width="9" style="393"/>
    <col min="3011" max="3011" width="23" style="393" customWidth="1"/>
    <col min="3012" max="3020" width="10" style="393" customWidth="1"/>
    <col min="3021" max="3021" width="35.375" style="393" customWidth="1"/>
    <col min="3022" max="3266" width="9" style="393"/>
    <col min="3267" max="3267" width="23" style="393" customWidth="1"/>
    <col min="3268" max="3276" width="10" style="393" customWidth="1"/>
    <col min="3277" max="3277" width="35.375" style="393" customWidth="1"/>
    <col min="3278" max="3522" width="9" style="393"/>
    <col min="3523" max="3523" width="23" style="393" customWidth="1"/>
    <col min="3524" max="3532" width="10" style="393" customWidth="1"/>
    <col min="3533" max="3533" width="35.375" style="393" customWidth="1"/>
    <col min="3534" max="3778" width="9" style="393"/>
    <col min="3779" max="3779" width="23" style="393" customWidth="1"/>
    <col min="3780" max="3788" width="10" style="393" customWidth="1"/>
    <col min="3789" max="3789" width="35.375" style="393" customWidth="1"/>
    <col min="3790" max="4034" width="9" style="393"/>
    <col min="4035" max="4035" width="23" style="393" customWidth="1"/>
    <col min="4036" max="4044" width="10" style="393" customWidth="1"/>
    <col min="4045" max="4045" width="35.375" style="393" customWidth="1"/>
    <col min="4046" max="4290" width="9" style="393"/>
    <col min="4291" max="4291" width="23" style="393" customWidth="1"/>
    <col min="4292" max="4300" width="10" style="393" customWidth="1"/>
    <col min="4301" max="4301" width="35.375" style="393" customWidth="1"/>
    <col min="4302" max="4546" width="9" style="393"/>
    <col min="4547" max="4547" width="23" style="393" customWidth="1"/>
    <col min="4548" max="4556" width="10" style="393" customWidth="1"/>
    <col min="4557" max="4557" width="35.375" style="393" customWidth="1"/>
    <col min="4558" max="4802" width="9" style="393"/>
    <col min="4803" max="4803" width="23" style="393" customWidth="1"/>
    <col min="4804" max="4812" width="10" style="393" customWidth="1"/>
    <col min="4813" max="4813" width="35.375" style="393" customWidth="1"/>
    <col min="4814" max="5058" width="9" style="393"/>
    <col min="5059" max="5059" width="23" style="393" customWidth="1"/>
    <col min="5060" max="5068" width="10" style="393" customWidth="1"/>
    <col min="5069" max="5069" width="35.375" style="393" customWidth="1"/>
    <col min="5070" max="5314" width="9" style="393"/>
    <col min="5315" max="5315" width="23" style="393" customWidth="1"/>
    <col min="5316" max="5324" width="10" style="393" customWidth="1"/>
    <col min="5325" max="5325" width="35.375" style="393" customWidth="1"/>
    <col min="5326" max="5570" width="9" style="393"/>
    <col min="5571" max="5571" width="23" style="393" customWidth="1"/>
    <col min="5572" max="5580" width="10" style="393" customWidth="1"/>
    <col min="5581" max="5581" width="35.375" style="393" customWidth="1"/>
    <col min="5582" max="5826" width="9" style="393"/>
    <col min="5827" max="5827" width="23" style="393" customWidth="1"/>
    <col min="5828" max="5836" width="10" style="393" customWidth="1"/>
    <col min="5837" max="5837" width="35.375" style="393" customWidth="1"/>
    <col min="5838" max="6082" width="9" style="393"/>
    <col min="6083" max="6083" width="23" style="393" customWidth="1"/>
    <col min="6084" max="6092" width="10" style="393" customWidth="1"/>
    <col min="6093" max="6093" width="35.375" style="393" customWidth="1"/>
    <col min="6094" max="6338" width="9" style="393"/>
    <col min="6339" max="6339" width="23" style="393" customWidth="1"/>
    <col min="6340" max="6348" width="10" style="393" customWidth="1"/>
    <col min="6349" max="6349" width="35.375" style="393" customWidth="1"/>
    <col min="6350" max="6594" width="9" style="393"/>
    <col min="6595" max="6595" width="23" style="393" customWidth="1"/>
    <col min="6596" max="6604" width="10" style="393" customWidth="1"/>
    <col min="6605" max="6605" width="35.375" style="393" customWidth="1"/>
    <col min="6606" max="6850" width="9" style="393"/>
    <col min="6851" max="6851" width="23" style="393" customWidth="1"/>
    <col min="6852" max="6860" width="10" style="393" customWidth="1"/>
    <col min="6861" max="6861" width="35.375" style="393" customWidth="1"/>
    <col min="6862" max="7106" width="9" style="393"/>
    <col min="7107" max="7107" width="23" style="393" customWidth="1"/>
    <col min="7108" max="7116" width="10" style="393" customWidth="1"/>
    <col min="7117" max="7117" width="35.375" style="393" customWidth="1"/>
    <col min="7118" max="7362" width="9" style="393"/>
    <col min="7363" max="7363" width="23" style="393" customWidth="1"/>
    <col min="7364" max="7372" width="10" style="393" customWidth="1"/>
    <col min="7373" max="7373" width="35.375" style="393" customWidth="1"/>
    <col min="7374" max="7618" width="9" style="393"/>
    <col min="7619" max="7619" width="23" style="393" customWidth="1"/>
    <col min="7620" max="7628" width="10" style="393" customWidth="1"/>
    <col min="7629" max="7629" width="35.375" style="393" customWidth="1"/>
    <col min="7630" max="7874" width="9" style="393"/>
    <col min="7875" max="7875" width="23" style="393" customWidth="1"/>
    <col min="7876" max="7884" width="10" style="393" customWidth="1"/>
    <col min="7885" max="7885" width="35.375" style="393" customWidth="1"/>
    <col min="7886" max="8130" width="9" style="393"/>
    <col min="8131" max="8131" width="23" style="393" customWidth="1"/>
    <col min="8132" max="8140" width="10" style="393" customWidth="1"/>
    <col min="8141" max="8141" width="35.375" style="393" customWidth="1"/>
    <col min="8142" max="8386" width="9" style="393"/>
    <col min="8387" max="8387" width="23" style="393" customWidth="1"/>
    <col min="8388" max="8396" width="10" style="393" customWidth="1"/>
    <col min="8397" max="8397" width="35.375" style="393" customWidth="1"/>
    <col min="8398" max="8642" width="9" style="393"/>
    <col min="8643" max="8643" width="23" style="393" customWidth="1"/>
    <col min="8644" max="8652" width="10" style="393" customWidth="1"/>
    <col min="8653" max="8653" width="35.375" style="393" customWidth="1"/>
    <col min="8654" max="8898" width="9" style="393"/>
    <col min="8899" max="8899" width="23" style="393" customWidth="1"/>
    <col min="8900" max="8908" width="10" style="393" customWidth="1"/>
    <col min="8909" max="8909" width="35.375" style="393" customWidth="1"/>
    <col min="8910" max="9154" width="9" style="393"/>
    <col min="9155" max="9155" width="23" style="393" customWidth="1"/>
    <col min="9156" max="9164" width="10" style="393" customWidth="1"/>
    <col min="9165" max="9165" width="35.375" style="393" customWidth="1"/>
    <col min="9166" max="9410" width="9" style="393"/>
    <col min="9411" max="9411" width="23" style="393" customWidth="1"/>
    <col min="9412" max="9420" width="10" style="393" customWidth="1"/>
    <col min="9421" max="9421" width="35.375" style="393" customWidth="1"/>
    <col min="9422" max="9666" width="9" style="393"/>
    <col min="9667" max="9667" width="23" style="393" customWidth="1"/>
    <col min="9668" max="9676" width="10" style="393" customWidth="1"/>
    <col min="9677" max="9677" width="35.375" style="393" customWidth="1"/>
    <col min="9678" max="9922" width="9" style="393"/>
    <col min="9923" max="9923" width="23" style="393" customWidth="1"/>
    <col min="9924" max="9932" width="10" style="393" customWidth="1"/>
    <col min="9933" max="9933" width="35.375" style="393" customWidth="1"/>
    <col min="9934" max="10178" width="9" style="393"/>
    <col min="10179" max="10179" width="23" style="393" customWidth="1"/>
    <col min="10180" max="10188" width="10" style="393" customWidth="1"/>
    <col min="10189" max="10189" width="35.375" style="393" customWidth="1"/>
    <col min="10190" max="10434" width="9" style="393"/>
    <col min="10435" max="10435" width="23" style="393" customWidth="1"/>
    <col min="10436" max="10444" width="10" style="393" customWidth="1"/>
    <col min="10445" max="10445" width="35.375" style="393" customWidth="1"/>
    <col min="10446" max="10690" width="9" style="393"/>
    <col min="10691" max="10691" width="23" style="393" customWidth="1"/>
    <col min="10692" max="10700" width="10" style="393" customWidth="1"/>
    <col min="10701" max="10701" width="35.375" style="393" customWidth="1"/>
    <col min="10702" max="10946" width="9" style="393"/>
    <col min="10947" max="10947" width="23" style="393" customWidth="1"/>
    <col min="10948" max="10956" width="10" style="393" customWidth="1"/>
    <col min="10957" max="10957" width="35.375" style="393" customWidth="1"/>
    <col min="10958" max="11202" width="9" style="393"/>
    <col min="11203" max="11203" width="23" style="393" customWidth="1"/>
    <col min="11204" max="11212" width="10" style="393" customWidth="1"/>
    <col min="11213" max="11213" width="35.375" style="393" customWidth="1"/>
    <col min="11214" max="11458" width="9" style="393"/>
    <col min="11459" max="11459" width="23" style="393" customWidth="1"/>
    <col min="11460" max="11468" width="10" style="393" customWidth="1"/>
    <col min="11469" max="11469" width="35.375" style="393" customWidth="1"/>
    <col min="11470" max="11714" width="9" style="393"/>
    <col min="11715" max="11715" width="23" style="393" customWidth="1"/>
    <col min="11716" max="11724" width="10" style="393" customWidth="1"/>
    <col min="11725" max="11725" width="35.375" style="393" customWidth="1"/>
    <col min="11726" max="11970" width="9" style="393"/>
    <col min="11971" max="11971" width="23" style="393" customWidth="1"/>
    <col min="11972" max="11980" width="10" style="393" customWidth="1"/>
    <col min="11981" max="11981" width="35.375" style="393" customWidth="1"/>
    <col min="11982" max="12226" width="9" style="393"/>
    <col min="12227" max="12227" width="23" style="393" customWidth="1"/>
    <col min="12228" max="12236" width="10" style="393" customWidth="1"/>
    <col min="12237" max="12237" width="35.375" style="393" customWidth="1"/>
    <col min="12238" max="12482" width="9" style="393"/>
    <col min="12483" max="12483" width="23" style="393" customWidth="1"/>
    <col min="12484" max="12492" width="10" style="393" customWidth="1"/>
    <col min="12493" max="12493" width="35.375" style="393" customWidth="1"/>
    <col min="12494" max="12738" width="9" style="393"/>
    <col min="12739" max="12739" width="23" style="393" customWidth="1"/>
    <col min="12740" max="12748" width="10" style="393" customWidth="1"/>
    <col min="12749" max="12749" width="35.375" style="393" customWidth="1"/>
    <col min="12750" max="12994" width="9" style="393"/>
    <col min="12995" max="12995" width="23" style="393" customWidth="1"/>
    <col min="12996" max="13004" width="10" style="393" customWidth="1"/>
    <col min="13005" max="13005" width="35.375" style="393" customWidth="1"/>
    <col min="13006" max="13250" width="9" style="393"/>
    <col min="13251" max="13251" width="23" style="393" customWidth="1"/>
    <col min="13252" max="13260" width="10" style="393" customWidth="1"/>
    <col min="13261" max="13261" width="35.375" style="393" customWidth="1"/>
    <col min="13262" max="13506" width="9" style="393"/>
    <col min="13507" max="13507" width="23" style="393" customWidth="1"/>
    <col min="13508" max="13516" width="10" style="393" customWidth="1"/>
    <col min="13517" max="13517" width="35.375" style="393" customWidth="1"/>
    <col min="13518" max="13762" width="9" style="393"/>
    <col min="13763" max="13763" width="23" style="393" customWidth="1"/>
    <col min="13764" max="13772" width="10" style="393" customWidth="1"/>
    <col min="13773" max="13773" width="35.375" style="393" customWidth="1"/>
    <col min="13774" max="14018" width="9" style="393"/>
    <col min="14019" max="14019" width="23" style="393" customWidth="1"/>
    <col min="14020" max="14028" width="10" style="393" customWidth="1"/>
    <col min="14029" max="14029" width="35.375" style="393" customWidth="1"/>
    <col min="14030" max="14274" width="9" style="393"/>
    <col min="14275" max="14275" width="23" style="393" customWidth="1"/>
    <col min="14276" max="14284" width="10" style="393" customWidth="1"/>
    <col min="14285" max="14285" width="35.375" style="393" customWidth="1"/>
    <col min="14286" max="14530" width="9" style="393"/>
    <col min="14531" max="14531" width="23" style="393" customWidth="1"/>
    <col min="14532" max="14540" width="10" style="393" customWidth="1"/>
    <col min="14541" max="14541" width="35.375" style="393" customWidth="1"/>
    <col min="14542" max="14786" width="9" style="393"/>
    <col min="14787" max="14787" width="23" style="393" customWidth="1"/>
    <col min="14788" max="14796" width="10" style="393" customWidth="1"/>
    <col min="14797" max="14797" width="35.375" style="393" customWidth="1"/>
    <col min="14798" max="15042" width="9" style="393"/>
    <col min="15043" max="15043" width="23" style="393" customWidth="1"/>
    <col min="15044" max="15052" width="10" style="393" customWidth="1"/>
    <col min="15053" max="15053" width="35.375" style="393" customWidth="1"/>
    <col min="15054" max="15298" width="9" style="393"/>
    <col min="15299" max="15299" width="23" style="393" customWidth="1"/>
    <col min="15300" max="15308" width="10" style="393" customWidth="1"/>
    <col min="15309" max="15309" width="35.375" style="393" customWidth="1"/>
    <col min="15310" max="15554" width="9" style="393"/>
    <col min="15555" max="15555" width="23" style="393" customWidth="1"/>
    <col min="15556" max="15564" width="10" style="393" customWidth="1"/>
    <col min="15565" max="15565" width="35.375" style="393" customWidth="1"/>
    <col min="15566" max="15810" width="9" style="393"/>
    <col min="15811" max="15811" width="23" style="393" customWidth="1"/>
    <col min="15812" max="15820" width="10" style="393" customWidth="1"/>
    <col min="15821" max="15821" width="35.375" style="393" customWidth="1"/>
    <col min="15822" max="16066" width="9" style="393"/>
    <col min="16067" max="16067" width="23" style="393" customWidth="1"/>
    <col min="16068" max="16076" width="10" style="393" customWidth="1"/>
    <col min="16077" max="16077" width="35.375" style="393" customWidth="1"/>
    <col min="16078" max="16384" width="9" style="393"/>
  </cols>
  <sheetData>
    <row r="1" spans="1:15" ht="27" customHeight="1" x14ac:dyDescent="0.2">
      <c r="A1" s="394"/>
      <c r="B1" s="394"/>
      <c r="C1" s="406" t="s">
        <v>2302</v>
      </c>
      <c r="D1" s="406"/>
      <c r="E1" s="394"/>
      <c r="F1" s="394"/>
      <c r="G1" s="394"/>
      <c r="H1" s="394"/>
      <c r="I1" s="406" t="s">
        <v>2306</v>
      </c>
      <c r="J1" s="406"/>
      <c r="K1" s="394"/>
      <c r="L1" s="394"/>
      <c r="M1" s="394"/>
      <c r="N1" s="394"/>
      <c r="O1" s="394"/>
    </row>
    <row r="2" spans="1:15" ht="21" customHeight="1" x14ac:dyDescent="0.25">
      <c r="A2" s="407" t="s">
        <v>2301</v>
      </c>
      <c r="B2" s="395"/>
      <c r="C2" s="392" t="s">
        <v>2303</v>
      </c>
      <c r="D2" s="392" t="s">
        <v>2304</v>
      </c>
      <c r="E2" s="392" t="s">
        <v>2305</v>
      </c>
      <c r="F2" s="82"/>
      <c r="G2" s="82"/>
      <c r="H2" s="82"/>
      <c r="I2" s="392" t="s">
        <v>2303</v>
      </c>
      <c r="J2" s="392" t="s">
        <v>2304</v>
      </c>
      <c r="K2" s="392" t="s">
        <v>2305</v>
      </c>
      <c r="L2" s="82"/>
      <c r="M2" s="82"/>
      <c r="N2" s="82"/>
      <c r="O2" s="82"/>
    </row>
    <row r="3" spans="1:15" ht="21" customHeight="1" x14ac:dyDescent="0.2">
      <c r="A3" s="407"/>
      <c r="B3" s="395" t="s">
        <v>2307</v>
      </c>
      <c r="C3" s="393">
        <v>3635</v>
      </c>
      <c r="D3" s="393">
        <v>2393</v>
      </c>
      <c r="I3" s="393">
        <v>382</v>
      </c>
      <c r="J3" s="393">
        <v>239</v>
      </c>
      <c r="K3" s="393">
        <f>SUM(I3:J3)</f>
        <v>621</v>
      </c>
    </row>
    <row r="4" spans="1:15" ht="21" customHeight="1" x14ac:dyDescent="0.2">
      <c r="A4" s="407"/>
      <c r="B4" s="395"/>
    </row>
    <row r="5" spans="1:15" ht="21" customHeight="1" x14ac:dyDescent="0.2">
      <c r="A5" s="407"/>
      <c r="B5" s="395"/>
    </row>
    <row r="6" spans="1:15" ht="21" customHeight="1" x14ac:dyDescent="0.2">
      <c r="A6" s="407"/>
      <c r="B6" s="395"/>
    </row>
    <row r="7" spans="1:15" ht="21" customHeight="1" x14ac:dyDescent="0.2">
      <c r="A7" s="407"/>
      <c r="B7" s="395"/>
    </row>
    <row r="8" spans="1:15" ht="21" customHeight="1" x14ac:dyDescent="0.2"/>
    <row r="9" spans="1:15" ht="21" customHeight="1" x14ac:dyDescent="0.2"/>
    <row r="10" spans="1:15" ht="21" customHeight="1" x14ac:dyDescent="0.2"/>
    <row r="11" spans="1:15" ht="21" customHeight="1" x14ac:dyDescent="0.2"/>
    <row r="12" spans="1:15" ht="21" customHeight="1" x14ac:dyDescent="0.2"/>
    <row r="13" spans="1:15" ht="21" customHeight="1" x14ac:dyDescent="0.2"/>
    <row r="14" spans="1:15" ht="21" customHeight="1" x14ac:dyDescent="0.2"/>
    <row r="15" spans="1:15" ht="21" customHeight="1" x14ac:dyDescent="0.2"/>
    <row r="16" spans="1:15" ht="21" customHeight="1" x14ac:dyDescent="0.2"/>
    <row r="17" ht="21" customHeight="1" x14ac:dyDescent="0.2"/>
    <row r="18" ht="21" customHeight="1" x14ac:dyDescent="0.2"/>
    <row r="19" ht="21" customHeight="1" x14ac:dyDescent="0.2"/>
    <row r="20" ht="21" customHeight="1" x14ac:dyDescent="0.2"/>
    <row r="21" ht="21" customHeight="1" x14ac:dyDescent="0.2"/>
    <row r="22" ht="21" customHeight="1" x14ac:dyDescent="0.2"/>
    <row r="23" ht="21" customHeight="1" x14ac:dyDescent="0.2"/>
    <row r="24" ht="21" customHeight="1" x14ac:dyDescent="0.2"/>
    <row r="25" ht="21" customHeight="1" x14ac:dyDescent="0.2"/>
    <row r="26" ht="21" customHeight="1" x14ac:dyDescent="0.2"/>
    <row r="27" ht="21" customHeight="1" x14ac:dyDescent="0.2"/>
    <row r="28" ht="21" customHeight="1" x14ac:dyDescent="0.2"/>
    <row r="29" ht="21" customHeight="1" x14ac:dyDescent="0.2"/>
    <row r="30" ht="21" customHeight="1" x14ac:dyDescent="0.2"/>
    <row r="31" ht="21" customHeight="1" x14ac:dyDescent="0.2"/>
    <row r="32" ht="21" customHeight="1" x14ac:dyDescent="0.2"/>
    <row r="33" ht="21" customHeight="1" x14ac:dyDescent="0.2"/>
    <row r="34" ht="21" customHeight="1" x14ac:dyDescent="0.2"/>
    <row r="35" ht="21" customHeight="1" x14ac:dyDescent="0.2"/>
  </sheetData>
  <mergeCells count="3">
    <mergeCell ref="C1:D1"/>
    <mergeCell ref="I1:J1"/>
    <mergeCell ref="A2:A7"/>
  </mergeCells>
  <printOptions horizontalCentered="1"/>
  <pageMargins left="0.39370078740157483" right="0.39370078740157483" top="0.78740157480314965" bottom="0.39370078740157483" header="0.78740157480314965" footer="0.39370078740157483"/>
  <pageSetup paperSize="9" scale="75" firstPageNumber="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4"/>
  <sheetViews>
    <sheetView rightToLeft="1" view="pageBreakPreview" zoomScale="80" zoomScaleSheetLayoutView="80" workbookViewId="0">
      <selection activeCell="O81" sqref="O81"/>
    </sheetView>
  </sheetViews>
  <sheetFormatPr defaultRowHeight="14.25" x14ac:dyDescent="0.2"/>
  <cols>
    <col min="1" max="1" width="21.625" customWidth="1"/>
    <col min="2" max="2" width="7.125" customWidth="1"/>
    <col min="3" max="3" width="8.875" customWidth="1"/>
    <col min="4" max="4" width="8.375" customWidth="1"/>
    <col min="5" max="5" width="6.625" customWidth="1"/>
    <col min="6" max="6" width="8.375" customWidth="1"/>
    <col min="7" max="7" width="7.375" customWidth="1"/>
    <col min="8" max="8" width="7.75" customWidth="1"/>
    <col min="9" max="9" width="7.5" customWidth="1"/>
    <col min="10" max="13" width="8.375" customWidth="1"/>
    <col min="14" max="14" width="31.875" customWidth="1"/>
    <col min="15" max="21" width="20.625" customWidth="1"/>
  </cols>
  <sheetData>
    <row r="1" spans="1:14" ht="21" customHeight="1" x14ac:dyDescent="0.25">
      <c r="A1" s="408" t="s">
        <v>332</v>
      </c>
      <c r="B1" s="408"/>
      <c r="C1" s="408"/>
      <c r="D1" s="408"/>
      <c r="E1" s="408"/>
      <c r="F1" s="408"/>
      <c r="G1" s="408"/>
      <c r="H1" s="408"/>
      <c r="I1" s="408"/>
      <c r="J1" s="408"/>
      <c r="K1" s="408"/>
      <c r="L1" s="408"/>
      <c r="M1" s="408"/>
      <c r="N1" s="408"/>
    </row>
    <row r="2" spans="1:14" ht="41.25" customHeight="1" x14ac:dyDescent="0.2">
      <c r="A2" s="406" t="s">
        <v>333</v>
      </c>
      <c r="B2" s="406"/>
      <c r="C2" s="406"/>
      <c r="D2" s="406"/>
      <c r="E2" s="406"/>
      <c r="F2" s="406"/>
      <c r="G2" s="406"/>
      <c r="H2" s="406"/>
      <c r="I2" s="406"/>
      <c r="J2" s="406"/>
      <c r="K2" s="406"/>
      <c r="L2" s="406"/>
      <c r="M2" s="406"/>
      <c r="N2" s="406"/>
    </row>
    <row r="3" spans="1:14" ht="16.5" customHeight="1" thickBot="1" x14ac:dyDescent="0.3">
      <c r="A3" s="29" t="s">
        <v>334</v>
      </c>
      <c r="N3" s="34" t="s">
        <v>335</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28" t="s">
        <v>52</v>
      </c>
      <c r="C6" s="28" t="s">
        <v>10</v>
      </c>
      <c r="D6" s="28" t="s">
        <v>11</v>
      </c>
      <c r="E6" s="28" t="s">
        <v>52</v>
      </c>
      <c r="F6" s="28" t="s">
        <v>10</v>
      </c>
      <c r="G6" s="28" t="s">
        <v>11</v>
      </c>
      <c r="H6" s="28" t="s">
        <v>52</v>
      </c>
      <c r="I6" s="28" t="s">
        <v>10</v>
      </c>
      <c r="J6" s="28" t="s">
        <v>11</v>
      </c>
      <c r="K6" s="28" t="s">
        <v>52</v>
      </c>
      <c r="L6" s="28" t="s">
        <v>10</v>
      </c>
      <c r="M6" s="28"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7.25" customHeight="1" x14ac:dyDescent="0.2">
      <c r="A8" s="5" t="s">
        <v>14</v>
      </c>
      <c r="B8" s="6"/>
      <c r="C8" s="6"/>
      <c r="D8" s="6"/>
      <c r="E8" s="6"/>
      <c r="F8" s="6"/>
      <c r="G8" s="6"/>
      <c r="H8" s="6"/>
      <c r="I8" s="6"/>
      <c r="J8" s="6"/>
      <c r="K8" s="7"/>
      <c r="L8" s="5"/>
      <c r="M8" s="6"/>
      <c r="N8" s="7" t="s">
        <v>69</v>
      </c>
    </row>
    <row r="9" spans="1:14" ht="18" customHeight="1" x14ac:dyDescent="0.2">
      <c r="A9" s="5" t="s">
        <v>280</v>
      </c>
      <c r="B9" s="6">
        <v>28</v>
      </c>
      <c r="C9" s="6">
        <v>45</v>
      </c>
      <c r="D9" s="6">
        <v>73</v>
      </c>
      <c r="E9" s="6">
        <v>1</v>
      </c>
      <c r="F9" s="6">
        <v>1</v>
      </c>
      <c r="G9" s="6">
        <v>2</v>
      </c>
      <c r="H9" s="6">
        <v>0</v>
      </c>
      <c r="I9" s="6">
        <v>0</v>
      </c>
      <c r="J9" s="6">
        <v>0</v>
      </c>
      <c r="K9" s="6">
        <f>SUM(B9,E9,H9)</f>
        <v>29</v>
      </c>
      <c r="L9" s="6">
        <f>SUM(C9,F9,I9)</f>
        <v>46</v>
      </c>
      <c r="M9" s="6">
        <f>SUM(K9:L9)</f>
        <v>75</v>
      </c>
      <c r="N9" s="7" t="s">
        <v>281</v>
      </c>
    </row>
    <row r="10" spans="1:14" ht="18" customHeight="1" x14ac:dyDescent="0.2">
      <c r="A10" s="5" t="s">
        <v>124</v>
      </c>
      <c r="B10" s="6">
        <v>11</v>
      </c>
      <c r="C10" s="6">
        <v>20</v>
      </c>
      <c r="D10" s="6">
        <v>31</v>
      </c>
      <c r="E10" s="6">
        <v>3</v>
      </c>
      <c r="F10" s="6">
        <v>1</v>
      </c>
      <c r="G10" s="6">
        <v>4</v>
      </c>
      <c r="H10" s="6">
        <v>0</v>
      </c>
      <c r="I10" s="6">
        <v>0</v>
      </c>
      <c r="J10" s="6">
        <v>0</v>
      </c>
      <c r="K10" s="6">
        <f t="shared" ref="K10:L21" si="0">SUM(B10,E10,H10)</f>
        <v>14</v>
      </c>
      <c r="L10" s="6">
        <f t="shared" si="0"/>
        <v>21</v>
      </c>
      <c r="M10" s="6">
        <f t="shared" ref="M10:M21" si="1">SUM(K10:L10)</f>
        <v>35</v>
      </c>
      <c r="N10" s="7" t="s">
        <v>282</v>
      </c>
    </row>
    <row r="11" spans="1:14" ht="18" customHeight="1" x14ac:dyDescent="0.2">
      <c r="A11" s="31" t="s">
        <v>283</v>
      </c>
      <c r="B11" s="32">
        <v>26</v>
      </c>
      <c r="C11" s="32">
        <v>50</v>
      </c>
      <c r="D11" s="32">
        <v>76</v>
      </c>
      <c r="E11" s="32">
        <v>2</v>
      </c>
      <c r="F11" s="32">
        <v>5</v>
      </c>
      <c r="G11" s="32">
        <v>7</v>
      </c>
      <c r="H11" s="6">
        <v>0</v>
      </c>
      <c r="I11" s="6">
        <v>0</v>
      </c>
      <c r="J11" s="32">
        <v>0</v>
      </c>
      <c r="K11" s="32">
        <f t="shared" si="0"/>
        <v>28</v>
      </c>
      <c r="L11" s="32">
        <f t="shared" si="0"/>
        <v>55</v>
      </c>
      <c r="M11" s="32">
        <f t="shared" si="1"/>
        <v>83</v>
      </c>
      <c r="N11" s="33" t="s">
        <v>284</v>
      </c>
    </row>
    <row r="12" spans="1:14" ht="18" customHeight="1" x14ac:dyDescent="0.2">
      <c r="A12" s="5" t="s">
        <v>285</v>
      </c>
      <c r="B12" s="6">
        <v>231</v>
      </c>
      <c r="C12" s="6">
        <v>237</v>
      </c>
      <c r="D12" s="6">
        <v>468</v>
      </c>
      <c r="E12" s="6">
        <v>45</v>
      </c>
      <c r="F12" s="6">
        <v>44</v>
      </c>
      <c r="G12" s="6">
        <v>89</v>
      </c>
      <c r="H12" s="6">
        <v>120</v>
      </c>
      <c r="I12" s="6">
        <v>122</v>
      </c>
      <c r="J12" s="6">
        <v>242</v>
      </c>
      <c r="K12" s="6">
        <f t="shared" si="0"/>
        <v>396</v>
      </c>
      <c r="L12" s="6">
        <f t="shared" si="0"/>
        <v>403</v>
      </c>
      <c r="M12" s="6">
        <f t="shared" si="1"/>
        <v>799</v>
      </c>
      <c r="N12" s="7" t="s">
        <v>286</v>
      </c>
    </row>
    <row r="13" spans="1:14" ht="18" customHeight="1" x14ac:dyDescent="0.2">
      <c r="A13" s="5" t="s">
        <v>287</v>
      </c>
      <c r="B13" s="6">
        <v>231</v>
      </c>
      <c r="C13" s="6">
        <v>170</v>
      </c>
      <c r="D13" s="6">
        <v>401</v>
      </c>
      <c r="E13" s="6">
        <v>37</v>
      </c>
      <c r="F13" s="6">
        <v>31</v>
      </c>
      <c r="G13" s="6">
        <v>68</v>
      </c>
      <c r="H13" s="6">
        <v>0</v>
      </c>
      <c r="I13" s="6">
        <v>0</v>
      </c>
      <c r="J13" s="6">
        <v>0</v>
      </c>
      <c r="K13" s="6">
        <f t="shared" si="0"/>
        <v>268</v>
      </c>
      <c r="L13" s="6">
        <f t="shared" si="0"/>
        <v>201</v>
      </c>
      <c r="M13" s="6">
        <f t="shared" si="1"/>
        <v>469</v>
      </c>
      <c r="N13" s="7" t="s">
        <v>288</v>
      </c>
    </row>
    <row r="14" spans="1:14" ht="18" customHeight="1" x14ac:dyDescent="0.2">
      <c r="A14" s="5" t="s">
        <v>289</v>
      </c>
      <c r="B14" s="6">
        <v>732</v>
      </c>
      <c r="C14" s="6">
        <v>339</v>
      </c>
      <c r="D14" s="6">
        <v>1071</v>
      </c>
      <c r="E14" s="6">
        <v>36</v>
      </c>
      <c r="F14" s="6">
        <v>40</v>
      </c>
      <c r="G14" s="6">
        <v>76</v>
      </c>
      <c r="H14" s="6">
        <v>0</v>
      </c>
      <c r="I14" s="6">
        <v>0</v>
      </c>
      <c r="J14" s="6">
        <v>0</v>
      </c>
      <c r="K14" s="6">
        <f t="shared" si="0"/>
        <v>768</v>
      </c>
      <c r="L14" s="6">
        <f t="shared" si="0"/>
        <v>379</v>
      </c>
      <c r="M14" s="6">
        <f t="shared" si="1"/>
        <v>1147</v>
      </c>
      <c r="N14" s="18" t="s">
        <v>290</v>
      </c>
    </row>
    <row r="15" spans="1:14" ht="18" customHeight="1" x14ac:dyDescent="0.2">
      <c r="A15" s="5" t="s">
        <v>291</v>
      </c>
      <c r="B15" s="6">
        <v>443</v>
      </c>
      <c r="C15" s="6">
        <v>118</v>
      </c>
      <c r="D15" s="6">
        <v>561</v>
      </c>
      <c r="E15" s="6">
        <v>48</v>
      </c>
      <c r="F15" s="6">
        <v>25</v>
      </c>
      <c r="G15" s="6">
        <v>73</v>
      </c>
      <c r="H15" s="6">
        <v>0</v>
      </c>
      <c r="I15" s="6">
        <v>0</v>
      </c>
      <c r="J15" s="6">
        <v>0</v>
      </c>
      <c r="K15" s="6">
        <f t="shared" si="0"/>
        <v>491</v>
      </c>
      <c r="L15" s="6">
        <f t="shared" si="0"/>
        <v>143</v>
      </c>
      <c r="M15" s="6">
        <f t="shared" si="1"/>
        <v>634</v>
      </c>
      <c r="N15" s="7" t="s">
        <v>292</v>
      </c>
    </row>
    <row r="16" spans="1:14" ht="18" customHeight="1" x14ac:dyDescent="0.2">
      <c r="A16" s="5" t="s">
        <v>293</v>
      </c>
      <c r="B16" s="6">
        <v>1030</v>
      </c>
      <c r="C16" s="6">
        <v>707</v>
      </c>
      <c r="D16" s="6">
        <v>1737</v>
      </c>
      <c r="E16" s="6">
        <v>62</v>
      </c>
      <c r="F16" s="6">
        <v>54</v>
      </c>
      <c r="G16" s="6">
        <v>116</v>
      </c>
      <c r="H16" s="6">
        <v>28</v>
      </c>
      <c r="I16" s="6">
        <v>20</v>
      </c>
      <c r="J16" s="6">
        <v>48</v>
      </c>
      <c r="K16" s="6">
        <f t="shared" si="0"/>
        <v>1120</v>
      </c>
      <c r="L16" s="6">
        <f t="shared" si="0"/>
        <v>781</v>
      </c>
      <c r="M16" s="6">
        <f t="shared" si="1"/>
        <v>1901</v>
      </c>
      <c r="N16" s="7" t="s">
        <v>294</v>
      </c>
    </row>
    <row r="17" spans="1:14" ht="18" customHeight="1" x14ac:dyDescent="0.2">
      <c r="A17" s="5" t="s">
        <v>295</v>
      </c>
      <c r="B17" s="6">
        <v>1209</v>
      </c>
      <c r="C17" s="6">
        <v>593</v>
      </c>
      <c r="D17" s="6">
        <v>1802</v>
      </c>
      <c r="E17" s="6">
        <v>95</v>
      </c>
      <c r="F17" s="6">
        <v>62</v>
      </c>
      <c r="G17" s="6">
        <v>157</v>
      </c>
      <c r="H17" s="6">
        <v>33</v>
      </c>
      <c r="I17" s="6">
        <v>21</v>
      </c>
      <c r="J17" s="6">
        <v>54</v>
      </c>
      <c r="K17" s="6">
        <f t="shared" si="0"/>
        <v>1337</v>
      </c>
      <c r="L17" s="6">
        <f t="shared" si="0"/>
        <v>676</v>
      </c>
      <c r="M17" s="6">
        <f t="shared" si="1"/>
        <v>2013</v>
      </c>
      <c r="N17" s="7" t="s">
        <v>296</v>
      </c>
    </row>
    <row r="18" spans="1:14" ht="18" customHeight="1" x14ac:dyDescent="0.2">
      <c r="A18" s="5" t="s">
        <v>297</v>
      </c>
      <c r="B18" s="6">
        <v>74</v>
      </c>
      <c r="C18" s="6">
        <v>11</v>
      </c>
      <c r="D18" s="6">
        <v>85</v>
      </c>
      <c r="E18" s="6">
        <v>4</v>
      </c>
      <c r="F18" s="6">
        <v>1</v>
      </c>
      <c r="G18" s="6">
        <v>5</v>
      </c>
      <c r="H18" s="6">
        <v>0</v>
      </c>
      <c r="I18" s="6">
        <v>0</v>
      </c>
      <c r="J18" s="6">
        <v>0</v>
      </c>
      <c r="K18" s="6">
        <f t="shared" si="0"/>
        <v>78</v>
      </c>
      <c r="L18" s="6">
        <f t="shared" si="0"/>
        <v>12</v>
      </c>
      <c r="M18" s="6">
        <f t="shared" si="1"/>
        <v>90</v>
      </c>
      <c r="N18" s="7" t="s">
        <v>298</v>
      </c>
    </row>
    <row r="19" spans="1:14" ht="18" customHeight="1" x14ac:dyDescent="0.2">
      <c r="A19" s="5" t="s">
        <v>299</v>
      </c>
      <c r="B19" s="6">
        <v>1445</v>
      </c>
      <c r="C19" s="6">
        <v>1081</v>
      </c>
      <c r="D19" s="6">
        <v>2526</v>
      </c>
      <c r="E19" s="6">
        <v>100</v>
      </c>
      <c r="F19" s="6">
        <v>81</v>
      </c>
      <c r="G19" s="6">
        <v>181</v>
      </c>
      <c r="H19" s="6">
        <v>30</v>
      </c>
      <c r="I19" s="6">
        <v>15</v>
      </c>
      <c r="J19" s="6">
        <v>45</v>
      </c>
      <c r="K19" s="6">
        <f t="shared" si="0"/>
        <v>1575</v>
      </c>
      <c r="L19" s="6">
        <f t="shared" si="0"/>
        <v>1177</v>
      </c>
      <c r="M19" s="6">
        <f t="shared" si="1"/>
        <v>2752</v>
      </c>
      <c r="N19" s="7" t="s">
        <v>300</v>
      </c>
    </row>
    <row r="20" spans="1:14" ht="18" customHeight="1" x14ac:dyDescent="0.2">
      <c r="A20" s="31" t="s">
        <v>301</v>
      </c>
      <c r="B20" s="32">
        <v>51</v>
      </c>
      <c r="C20" s="32">
        <v>22</v>
      </c>
      <c r="D20" s="32">
        <v>73</v>
      </c>
      <c r="E20" s="32">
        <v>7</v>
      </c>
      <c r="F20" s="32">
        <v>7</v>
      </c>
      <c r="G20" s="32">
        <v>14</v>
      </c>
      <c r="H20" s="32">
        <v>2</v>
      </c>
      <c r="I20" s="32">
        <v>0</v>
      </c>
      <c r="J20" s="32">
        <v>2</v>
      </c>
      <c r="K20" s="32">
        <f t="shared" si="0"/>
        <v>60</v>
      </c>
      <c r="L20" s="32">
        <f t="shared" si="0"/>
        <v>29</v>
      </c>
      <c r="M20" s="32">
        <f t="shared" si="1"/>
        <v>89</v>
      </c>
      <c r="N20" s="33" t="s">
        <v>302</v>
      </c>
    </row>
    <row r="21" spans="1:14" ht="18" customHeight="1" x14ac:dyDescent="0.2">
      <c r="A21" s="5" t="s">
        <v>303</v>
      </c>
      <c r="B21" s="6">
        <v>144</v>
      </c>
      <c r="C21" s="6">
        <v>53</v>
      </c>
      <c r="D21" s="6">
        <v>197</v>
      </c>
      <c r="E21" s="6">
        <v>11</v>
      </c>
      <c r="F21" s="6">
        <v>2</v>
      </c>
      <c r="G21" s="6">
        <v>13</v>
      </c>
      <c r="H21" s="6">
        <v>4</v>
      </c>
      <c r="I21" s="6">
        <v>1</v>
      </c>
      <c r="J21" s="6">
        <v>5</v>
      </c>
      <c r="K21" s="6">
        <f t="shared" si="0"/>
        <v>159</v>
      </c>
      <c r="L21" s="6">
        <f t="shared" si="0"/>
        <v>56</v>
      </c>
      <c r="M21" s="6">
        <f t="shared" si="1"/>
        <v>215</v>
      </c>
      <c r="N21" s="7" t="s">
        <v>304</v>
      </c>
    </row>
    <row r="22" spans="1:14" ht="18" customHeight="1" x14ac:dyDescent="0.2">
      <c r="A22" s="5" t="s">
        <v>38</v>
      </c>
      <c r="B22" s="6">
        <f>SUM(B9:B21)</f>
        <v>5655</v>
      </c>
      <c r="C22" s="6">
        <f t="shared" ref="C22:J22" si="2">SUM(C9:C21)</f>
        <v>3446</v>
      </c>
      <c r="D22" s="6">
        <f t="shared" si="2"/>
        <v>9101</v>
      </c>
      <c r="E22" s="6">
        <f t="shared" si="2"/>
        <v>451</v>
      </c>
      <c r="F22" s="6">
        <f t="shared" si="2"/>
        <v>354</v>
      </c>
      <c r="G22" s="6">
        <f t="shared" si="2"/>
        <v>805</v>
      </c>
      <c r="H22" s="6">
        <f t="shared" si="2"/>
        <v>217</v>
      </c>
      <c r="I22" s="6">
        <f t="shared" si="2"/>
        <v>179</v>
      </c>
      <c r="J22" s="6">
        <f t="shared" si="2"/>
        <v>396</v>
      </c>
      <c r="K22" s="6">
        <f>SUM(K9:K21)</f>
        <v>6323</v>
      </c>
      <c r="L22" s="6">
        <f>SUM(L9:L21)</f>
        <v>3979</v>
      </c>
      <c r="M22" s="6">
        <f>SUM(M9:M21)</f>
        <v>10302</v>
      </c>
      <c r="N22" s="7" t="s">
        <v>39</v>
      </c>
    </row>
    <row r="23" spans="1:14" ht="17.25" customHeight="1" x14ac:dyDescent="0.2">
      <c r="A23" s="5" t="s">
        <v>62</v>
      </c>
      <c r="B23" s="6"/>
      <c r="C23" s="6"/>
      <c r="D23" s="6"/>
      <c r="E23" s="6"/>
      <c r="F23" s="6"/>
      <c r="G23" s="6"/>
      <c r="H23" s="6"/>
      <c r="I23" s="6"/>
      <c r="J23" s="6"/>
      <c r="K23" s="6"/>
      <c r="L23" s="6"/>
      <c r="M23" s="6"/>
      <c r="N23" s="7" t="s">
        <v>41</v>
      </c>
    </row>
    <row r="24" spans="1:14" ht="18" customHeight="1" x14ac:dyDescent="0.2">
      <c r="A24" s="5" t="s">
        <v>285</v>
      </c>
      <c r="B24" s="6">
        <v>115</v>
      </c>
      <c r="C24" s="6">
        <v>59</v>
      </c>
      <c r="D24" s="6">
        <v>174</v>
      </c>
      <c r="E24" s="6">
        <v>4</v>
      </c>
      <c r="F24" s="6">
        <v>0</v>
      </c>
      <c r="G24" s="6">
        <v>4</v>
      </c>
      <c r="H24" s="6">
        <v>1</v>
      </c>
      <c r="I24" s="6">
        <v>0</v>
      </c>
      <c r="J24" s="6">
        <v>1</v>
      </c>
      <c r="K24" s="6">
        <f t="shared" ref="K24:L31" si="3">SUM(B24,E24,H24)</f>
        <v>120</v>
      </c>
      <c r="L24" s="6">
        <f t="shared" si="3"/>
        <v>59</v>
      </c>
      <c r="M24" s="6">
        <f t="shared" ref="M24:M31" si="4">SUM(K24:L24)</f>
        <v>179</v>
      </c>
      <c r="N24" s="7" t="s">
        <v>286</v>
      </c>
    </row>
    <row r="25" spans="1:14" ht="18" customHeight="1" x14ac:dyDescent="0.2">
      <c r="A25" s="5" t="s">
        <v>289</v>
      </c>
      <c r="B25" s="6">
        <v>630</v>
      </c>
      <c r="C25" s="6">
        <v>240</v>
      </c>
      <c r="D25" s="6">
        <v>870</v>
      </c>
      <c r="E25" s="6">
        <v>6</v>
      </c>
      <c r="F25" s="6">
        <v>4</v>
      </c>
      <c r="G25" s="6">
        <v>10</v>
      </c>
      <c r="H25" s="6">
        <v>0</v>
      </c>
      <c r="I25" s="6">
        <v>0</v>
      </c>
      <c r="J25" s="6">
        <v>0</v>
      </c>
      <c r="K25" s="6">
        <f t="shared" si="3"/>
        <v>636</v>
      </c>
      <c r="L25" s="6">
        <f t="shared" si="3"/>
        <v>244</v>
      </c>
      <c r="M25" s="6">
        <f t="shared" si="4"/>
        <v>880</v>
      </c>
      <c r="N25" s="18" t="s">
        <v>290</v>
      </c>
    </row>
    <row r="26" spans="1:14" ht="18" customHeight="1" x14ac:dyDescent="0.2">
      <c r="A26" s="5" t="s">
        <v>291</v>
      </c>
      <c r="B26" s="6">
        <v>82</v>
      </c>
      <c r="C26" s="6">
        <v>11</v>
      </c>
      <c r="D26" s="6">
        <v>93</v>
      </c>
      <c r="E26" s="6">
        <v>3</v>
      </c>
      <c r="F26" s="6">
        <v>0</v>
      </c>
      <c r="G26" s="6">
        <v>3</v>
      </c>
      <c r="H26" s="6">
        <v>0</v>
      </c>
      <c r="I26" s="6">
        <v>0</v>
      </c>
      <c r="J26" s="6">
        <v>0</v>
      </c>
      <c r="K26" s="6">
        <f t="shared" si="3"/>
        <v>85</v>
      </c>
      <c r="L26" s="6">
        <f t="shared" si="3"/>
        <v>11</v>
      </c>
      <c r="M26" s="6">
        <f t="shared" si="4"/>
        <v>96</v>
      </c>
      <c r="N26" s="7" t="s">
        <v>292</v>
      </c>
    </row>
    <row r="27" spans="1:14" ht="18" customHeight="1" x14ac:dyDescent="0.2">
      <c r="A27" s="5" t="s">
        <v>293</v>
      </c>
      <c r="B27" s="6">
        <v>296</v>
      </c>
      <c r="C27" s="6">
        <v>294</v>
      </c>
      <c r="D27" s="6">
        <v>590</v>
      </c>
      <c r="E27" s="6">
        <v>9</v>
      </c>
      <c r="F27" s="6">
        <v>4</v>
      </c>
      <c r="G27" s="6">
        <v>13</v>
      </c>
      <c r="H27" s="6">
        <v>9</v>
      </c>
      <c r="I27" s="6">
        <v>0</v>
      </c>
      <c r="J27" s="6">
        <v>9</v>
      </c>
      <c r="K27" s="6">
        <f t="shared" si="3"/>
        <v>314</v>
      </c>
      <c r="L27" s="6">
        <f t="shared" si="3"/>
        <v>298</v>
      </c>
      <c r="M27" s="6">
        <f t="shared" si="4"/>
        <v>612</v>
      </c>
      <c r="N27" s="7" t="s">
        <v>294</v>
      </c>
    </row>
    <row r="28" spans="1:14" ht="18" customHeight="1" x14ac:dyDescent="0.2">
      <c r="A28" s="5" t="s">
        <v>295</v>
      </c>
      <c r="B28" s="6">
        <v>337</v>
      </c>
      <c r="C28" s="6">
        <v>204</v>
      </c>
      <c r="D28" s="6">
        <v>541</v>
      </c>
      <c r="E28" s="6">
        <v>5</v>
      </c>
      <c r="F28" s="6">
        <v>1</v>
      </c>
      <c r="G28" s="6">
        <v>6</v>
      </c>
      <c r="H28" s="6">
        <v>3</v>
      </c>
      <c r="I28" s="6">
        <v>1</v>
      </c>
      <c r="J28" s="6">
        <v>4</v>
      </c>
      <c r="K28" s="6">
        <f t="shared" si="3"/>
        <v>345</v>
      </c>
      <c r="L28" s="6">
        <f t="shared" si="3"/>
        <v>206</v>
      </c>
      <c r="M28" s="6">
        <f t="shared" si="4"/>
        <v>551</v>
      </c>
      <c r="N28" s="7" t="s">
        <v>296</v>
      </c>
    </row>
    <row r="29" spans="1:14" ht="18" customHeight="1" x14ac:dyDescent="0.2">
      <c r="A29" s="31" t="s">
        <v>297</v>
      </c>
      <c r="B29" s="32">
        <v>48</v>
      </c>
      <c r="C29" s="32">
        <v>6</v>
      </c>
      <c r="D29" s="32">
        <v>54</v>
      </c>
      <c r="E29" s="32">
        <v>1</v>
      </c>
      <c r="F29" s="32">
        <v>0</v>
      </c>
      <c r="G29" s="32">
        <v>1</v>
      </c>
      <c r="H29" s="32">
        <v>0</v>
      </c>
      <c r="I29" s="32">
        <v>0</v>
      </c>
      <c r="J29" s="32">
        <v>0</v>
      </c>
      <c r="K29" s="32">
        <f t="shared" si="3"/>
        <v>49</v>
      </c>
      <c r="L29" s="32">
        <f t="shared" si="3"/>
        <v>6</v>
      </c>
      <c r="M29" s="32">
        <f t="shared" si="4"/>
        <v>55</v>
      </c>
      <c r="N29" s="33" t="s">
        <v>298</v>
      </c>
    </row>
    <row r="30" spans="1:14" ht="18" customHeight="1" x14ac:dyDescent="0.2">
      <c r="A30" s="5" t="s">
        <v>299</v>
      </c>
      <c r="B30" s="6">
        <v>745</v>
      </c>
      <c r="C30" s="6">
        <v>416</v>
      </c>
      <c r="D30" s="6">
        <v>1161</v>
      </c>
      <c r="E30" s="6">
        <v>26</v>
      </c>
      <c r="F30" s="6">
        <v>13</v>
      </c>
      <c r="G30" s="6">
        <v>39</v>
      </c>
      <c r="H30" s="6">
        <v>10</v>
      </c>
      <c r="I30" s="6">
        <v>3</v>
      </c>
      <c r="J30" s="6">
        <v>13</v>
      </c>
      <c r="K30" s="6">
        <f t="shared" si="3"/>
        <v>781</v>
      </c>
      <c r="L30" s="6">
        <f t="shared" si="3"/>
        <v>432</v>
      </c>
      <c r="M30" s="6">
        <f t="shared" si="4"/>
        <v>1213</v>
      </c>
      <c r="N30" s="7" t="s">
        <v>300</v>
      </c>
    </row>
    <row r="31" spans="1:14" ht="18" customHeight="1" x14ac:dyDescent="0.2">
      <c r="A31" s="5" t="s">
        <v>303</v>
      </c>
      <c r="B31" s="6">
        <v>43</v>
      </c>
      <c r="C31" s="6">
        <v>11</v>
      </c>
      <c r="D31" s="6">
        <v>54</v>
      </c>
      <c r="E31" s="6">
        <v>1</v>
      </c>
      <c r="F31" s="6">
        <v>1</v>
      </c>
      <c r="G31" s="6">
        <v>2</v>
      </c>
      <c r="H31" s="6">
        <v>0</v>
      </c>
      <c r="I31" s="6">
        <v>0</v>
      </c>
      <c r="J31" s="6">
        <v>0</v>
      </c>
      <c r="K31" s="6">
        <f t="shared" si="3"/>
        <v>44</v>
      </c>
      <c r="L31" s="6">
        <f t="shared" si="3"/>
        <v>12</v>
      </c>
      <c r="M31" s="6">
        <f t="shared" si="4"/>
        <v>56</v>
      </c>
      <c r="N31" s="7" t="s">
        <v>304</v>
      </c>
    </row>
    <row r="32" spans="1:14" ht="18" customHeight="1" thickBot="1" x14ac:dyDescent="0.25">
      <c r="A32" s="11" t="s">
        <v>45</v>
      </c>
      <c r="B32" s="12">
        <f>SUM(B24:B31)</f>
        <v>2296</v>
      </c>
      <c r="C32" s="12">
        <f t="shared" ref="C32:M32" si="5">SUM(C24:C31)</f>
        <v>1241</v>
      </c>
      <c r="D32" s="12">
        <f t="shared" si="5"/>
        <v>3537</v>
      </c>
      <c r="E32" s="12">
        <f t="shared" si="5"/>
        <v>55</v>
      </c>
      <c r="F32" s="12">
        <f t="shared" si="5"/>
        <v>23</v>
      </c>
      <c r="G32" s="12">
        <f t="shared" si="5"/>
        <v>78</v>
      </c>
      <c r="H32" s="12">
        <f t="shared" si="5"/>
        <v>23</v>
      </c>
      <c r="I32" s="12">
        <f t="shared" si="5"/>
        <v>4</v>
      </c>
      <c r="J32" s="12">
        <f t="shared" si="5"/>
        <v>27</v>
      </c>
      <c r="K32" s="12">
        <f t="shared" si="5"/>
        <v>2374</v>
      </c>
      <c r="L32" s="12">
        <f t="shared" si="5"/>
        <v>1268</v>
      </c>
      <c r="M32" s="12">
        <f t="shared" si="5"/>
        <v>3642</v>
      </c>
      <c r="N32" s="13" t="s">
        <v>336</v>
      </c>
    </row>
    <row r="33" spans="1:14" ht="23.25" customHeight="1" thickBot="1" x14ac:dyDescent="0.25">
      <c r="A33" s="8" t="s">
        <v>47</v>
      </c>
      <c r="B33" s="9">
        <f>SUM(B22,B32)</f>
        <v>7951</v>
      </c>
      <c r="C33" s="9">
        <f t="shared" ref="C33:M33" si="6">SUM(C22,C32)</f>
        <v>4687</v>
      </c>
      <c r="D33" s="9">
        <f t="shared" si="6"/>
        <v>12638</v>
      </c>
      <c r="E33" s="9">
        <f t="shared" si="6"/>
        <v>506</v>
      </c>
      <c r="F33" s="9">
        <f t="shared" si="6"/>
        <v>377</v>
      </c>
      <c r="G33" s="9">
        <f t="shared" si="6"/>
        <v>883</v>
      </c>
      <c r="H33" s="9">
        <f t="shared" si="6"/>
        <v>240</v>
      </c>
      <c r="I33" s="9">
        <f t="shared" si="6"/>
        <v>183</v>
      </c>
      <c r="J33" s="9">
        <f t="shared" si="6"/>
        <v>423</v>
      </c>
      <c r="K33" s="9">
        <f t="shared" si="6"/>
        <v>8697</v>
      </c>
      <c r="L33" s="9">
        <f t="shared" si="6"/>
        <v>5247</v>
      </c>
      <c r="M33" s="9">
        <f t="shared" si="6"/>
        <v>13944</v>
      </c>
      <c r="N33" s="10" t="s">
        <v>48</v>
      </c>
    </row>
    <row r="34"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8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N30"/>
  <sheetViews>
    <sheetView rightToLeft="1" view="pageBreakPreview" topLeftCell="A9" zoomScale="89" zoomScaleNormal="83" zoomScaleSheetLayoutView="89" workbookViewId="0">
      <selection sqref="A1:N29"/>
    </sheetView>
  </sheetViews>
  <sheetFormatPr defaultRowHeight="14.25" x14ac:dyDescent="0.2"/>
  <cols>
    <col min="1" max="1" width="21.125" customWidth="1"/>
    <col min="2" max="6" width="7.75" customWidth="1"/>
    <col min="7" max="7" width="6.625" customWidth="1"/>
    <col min="8" max="9" width="7.75" customWidth="1"/>
    <col min="10" max="10" width="6.625" customWidth="1"/>
    <col min="11" max="13" width="7.75" customWidth="1"/>
    <col min="14" max="14" width="39.375" customWidth="1"/>
  </cols>
  <sheetData>
    <row r="1" spans="1:14" ht="21.75" customHeight="1" x14ac:dyDescent="0.2">
      <c r="A1" s="423" t="s">
        <v>2319</v>
      </c>
      <c r="B1" s="423"/>
      <c r="C1" s="423"/>
      <c r="D1" s="423"/>
      <c r="E1" s="423"/>
      <c r="F1" s="423"/>
      <c r="G1" s="423"/>
      <c r="H1" s="423"/>
      <c r="I1" s="423"/>
      <c r="J1" s="423"/>
      <c r="K1" s="423"/>
      <c r="L1" s="423"/>
      <c r="M1" s="423"/>
      <c r="N1" s="423"/>
    </row>
    <row r="2" spans="1:14" ht="43.5" customHeight="1" x14ac:dyDescent="0.25">
      <c r="A2" s="416" t="s">
        <v>2320</v>
      </c>
      <c r="B2" s="416"/>
      <c r="C2" s="416"/>
      <c r="D2" s="416"/>
      <c r="E2" s="416"/>
      <c r="F2" s="416"/>
      <c r="G2" s="416"/>
      <c r="H2" s="416"/>
      <c r="I2" s="416"/>
      <c r="J2" s="416"/>
      <c r="K2" s="416"/>
      <c r="L2" s="416"/>
      <c r="M2" s="416"/>
      <c r="N2" s="416"/>
    </row>
    <row r="3" spans="1:14" ht="18.75" customHeight="1" thickBot="1" x14ac:dyDescent="0.25">
      <c r="A3" s="1" t="s">
        <v>1894</v>
      </c>
      <c r="N3" s="2" t="s">
        <v>1895</v>
      </c>
    </row>
    <row r="4" spans="1:14" ht="16.5" thickTop="1" x14ac:dyDescent="0.25">
      <c r="A4" s="409" t="s">
        <v>1</v>
      </c>
      <c r="B4" s="412" t="s">
        <v>56</v>
      </c>
      <c r="C4" s="412"/>
      <c r="D4" s="412"/>
      <c r="E4" s="412" t="s">
        <v>57</v>
      </c>
      <c r="F4" s="412"/>
      <c r="G4" s="412"/>
      <c r="H4" s="412" t="s">
        <v>58</v>
      </c>
      <c r="I4" s="412"/>
      <c r="J4" s="412"/>
      <c r="K4" s="412" t="s">
        <v>4</v>
      </c>
      <c r="L4" s="412"/>
      <c r="M4" s="412"/>
      <c r="N4" s="409" t="s">
        <v>5</v>
      </c>
    </row>
    <row r="5" spans="1:14" ht="15" customHeight="1" x14ac:dyDescent="0.25">
      <c r="A5" s="410"/>
      <c r="B5" s="413" t="s">
        <v>59</v>
      </c>
      <c r="C5" s="413"/>
      <c r="D5" s="413"/>
      <c r="E5" s="413" t="s">
        <v>60</v>
      </c>
      <c r="F5" s="413"/>
      <c r="G5" s="413"/>
      <c r="H5" s="413" t="s">
        <v>61</v>
      </c>
      <c r="I5" s="413"/>
      <c r="J5" s="413"/>
      <c r="K5" s="413" t="s">
        <v>8</v>
      </c>
      <c r="L5" s="413"/>
      <c r="M5" s="413"/>
      <c r="N5" s="410"/>
    </row>
    <row r="6" spans="1:14" ht="15.75" x14ac:dyDescent="0.25">
      <c r="A6" s="410"/>
      <c r="B6" s="3" t="s">
        <v>52</v>
      </c>
      <c r="C6" s="3" t="s">
        <v>10</v>
      </c>
      <c r="D6" s="3" t="s">
        <v>11</v>
      </c>
      <c r="E6" s="3" t="s">
        <v>52</v>
      </c>
      <c r="F6" s="3" t="s">
        <v>10</v>
      </c>
      <c r="G6" s="3" t="s">
        <v>11</v>
      </c>
      <c r="H6" s="3" t="s">
        <v>52</v>
      </c>
      <c r="I6" s="3" t="s">
        <v>10</v>
      </c>
      <c r="J6" s="3" t="s">
        <v>11</v>
      </c>
      <c r="K6" s="3" t="s">
        <v>52</v>
      </c>
      <c r="L6" s="3" t="s">
        <v>10</v>
      </c>
      <c r="M6" s="3"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0.100000000000001" customHeight="1" x14ac:dyDescent="0.2">
      <c r="A8" s="5" t="s">
        <v>14</v>
      </c>
      <c r="B8" s="6"/>
      <c r="C8" s="6"/>
      <c r="D8" s="6"/>
      <c r="E8" s="6"/>
      <c r="F8" s="6"/>
      <c r="G8" s="6"/>
      <c r="H8" s="6"/>
      <c r="I8" s="6"/>
      <c r="J8" s="6"/>
      <c r="K8" s="7"/>
      <c r="L8" s="5"/>
      <c r="M8" s="6"/>
      <c r="N8" s="7" t="s">
        <v>15</v>
      </c>
    </row>
    <row r="9" spans="1:14" ht="20.100000000000001" customHeight="1" x14ac:dyDescent="0.2">
      <c r="A9" s="5" t="s">
        <v>16</v>
      </c>
      <c r="B9" s="6">
        <v>361</v>
      </c>
      <c r="C9" s="6">
        <v>144</v>
      </c>
      <c r="D9" s="6">
        <v>505</v>
      </c>
      <c r="E9" s="6">
        <v>144</v>
      </c>
      <c r="F9" s="6">
        <v>67</v>
      </c>
      <c r="G9" s="6">
        <v>211</v>
      </c>
      <c r="H9" s="6">
        <v>55</v>
      </c>
      <c r="I9" s="6">
        <v>10</v>
      </c>
      <c r="J9" s="6">
        <v>65</v>
      </c>
      <c r="K9" s="6">
        <f>SUM(H9,E9,B9)</f>
        <v>560</v>
      </c>
      <c r="L9" s="6">
        <f>SUM(I9,F9,C9)</f>
        <v>221</v>
      </c>
      <c r="M9" s="6">
        <f>SUM(K9:L9)</f>
        <v>781</v>
      </c>
      <c r="N9" s="7" t="s">
        <v>53</v>
      </c>
    </row>
    <row r="10" spans="1:14" ht="20.100000000000001" customHeight="1" x14ac:dyDescent="0.2">
      <c r="A10" s="5" t="s">
        <v>18</v>
      </c>
      <c r="B10" s="6">
        <v>495</v>
      </c>
      <c r="C10" s="6">
        <v>222</v>
      </c>
      <c r="D10" s="6">
        <v>717</v>
      </c>
      <c r="E10" s="6">
        <v>68</v>
      </c>
      <c r="F10" s="6">
        <v>37</v>
      </c>
      <c r="G10" s="6">
        <v>105</v>
      </c>
      <c r="H10" s="6">
        <v>61</v>
      </c>
      <c r="I10" s="6">
        <v>31</v>
      </c>
      <c r="J10" s="6">
        <v>92</v>
      </c>
      <c r="K10" s="6">
        <f t="shared" ref="K10:K20" si="0">SUM(H10,E10,B10)</f>
        <v>624</v>
      </c>
      <c r="L10" s="6">
        <f t="shared" ref="L10:L20" si="1">SUM(I10,F10,C10)</f>
        <v>290</v>
      </c>
      <c r="M10" s="6">
        <f t="shared" ref="M10:M28" si="2">SUM(K10:L10)</f>
        <v>914</v>
      </c>
      <c r="N10" s="7" t="s">
        <v>42</v>
      </c>
    </row>
    <row r="11" spans="1:14" ht="20.100000000000001" customHeight="1" x14ac:dyDescent="0.2">
      <c r="A11" s="5" t="s">
        <v>20</v>
      </c>
      <c r="B11" s="6">
        <v>102</v>
      </c>
      <c r="C11" s="6">
        <v>30</v>
      </c>
      <c r="D11" s="6">
        <v>132</v>
      </c>
      <c r="E11" s="6">
        <v>46</v>
      </c>
      <c r="F11" s="6">
        <v>20</v>
      </c>
      <c r="G11" s="6">
        <v>66</v>
      </c>
      <c r="H11" s="6">
        <v>16</v>
      </c>
      <c r="I11" s="6">
        <v>4</v>
      </c>
      <c r="J11" s="6">
        <v>20</v>
      </c>
      <c r="K11" s="6">
        <f t="shared" si="0"/>
        <v>164</v>
      </c>
      <c r="L11" s="6">
        <f t="shared" si="1"/>
        <v>54</v>
      </c>
      <c r="M11" s="6">
        <f t="shared" si="2"/>
        <v>218</v>
      </c>
      <c r="N11" s="7" t="s">
        <v>43</v>
      </c>
    </row>
    <row r="12" spans="1:14" ht="20.100000000000001" customHeight="1" x14ac:dyDescent="0.2">
      <c r="A12" s="5" t="s">
        <v>50</v>
      </c>
      <c r="B12" s="6">
        <v>104</v>
      </c>
      <c r="C12" s="6">
        <v>25</v>
      </c>
      <c r="D12" s="6">
        <v>129</v>
      </c>
      <c r="E12" s="6">
        <v>49</v>
      </c>
      <c r="F12" s="6">
        <v>21</v>
      </c>
      <c r="G12" s="6">
        <v>70</v>
      </c>
      <c r="H12" s="6">
        <v>3</v>
      </c>
      <c r="I12" s="6">
        <v>2</v>
      </c>
      <c r="J12" s="6">
        <v>5</v>
      </c>
      <c r="K12" s="6">
        <f t="shared" si="0"/>
        <v>156</v>
      </c>
      <c r="L12" s="6">
        <f t="shared" si="1"/>
        <v>48</v>
      </c>
      <c r="M12" s="6">
        <f t="shared" si="2"/>
        <v>204</v>
      </c>
      <c r="N12" s="7" t="s">
        <v>44</v>
      </c>
    </row>
    <row r="13" spans="1:14" ht="20.100000000000001" customHeight="1" x14ac:dyDescent="0.2">
      <c r="A13" s="5" t="s">
        <v>24</v>
      </c>
      <c r="B13" s="6">
        <v>12</v>
      </c>
      <c r="C13" s="6">
        <v>7</v>
      </c>
      <c r="D13" s="6">
        <v>19</v>
      </c>
      <c r="E13" s="6">
        <v>7</v>
      </c>
      <c r="F13" s="6">
        <v>3</v>
      </c>
      <c r="G13" s="6">
        <v>10</v>
      </c>
      <c r="H13" s="6">
        <v>310</v>
      </c>
      <c r="I13" s="6">
        <v>160</v>
      </c>
      <c r="J13" s="6">
        <v>470</v>
      </c>
      <c r="K13" s="6">
        <f t="shared" si="0"/>
        <v>329</v>
      </c>
      <c r="L13" s="6">
        <f t="shared" si="1"/>
        <v>170</v>
      </c>
      <c r="M13" s="6">
        <f t="shared" si="2"/>
        <v>499</v>
      </c>
      <c r="N13" s="7" t="s">
        <v>25</v>
      </c>
    </row>
    <row r="14" spans="1:14" ht="20.100000000000001" customHeight="1" x14ac:dyDescent="0.2">
      <c r="A14" s="5" t="s">
        <v>26</v>
      </c>
      <c r="B14" s="6">
        <f>SUM(B9:B13)</f>
        <v>1074</v>
      </c>
      <c r="C14" s="6">
        <f t="shared" ref="C14:J14" si="3">SUM(C9:C13)</f>
        <v>428</v>
      </c>
      <c r="D14" s="6">
        <f t="shared" si="3"/>
        <v>1502</v>
      </c>
      <c r="E14" s="6">
        <f t="shared" si="3"/>
        <v>314</v>
      </c>
      <c r="F14" s="6">
        <f t="shared" si="3"/>
        <v>148</v>
      </c>
      <c r="G14" s="6">
        <f t="shared" si="3"/>
        <v>462</v>
      </c>
      <c r="H14" s="6">
        <f t="shared" si="3"/>
        <v>445</v>
      </c>
      <c r="I14" s="6">
        <f t="shared" si="3"/>
        <v>207</v>
      </c>
      <c r="J14" s="6">
        <f t="shared" si="3"/>
        <v>652</v>
      </c>
      <c r="K14" s="6">
        <f t="shared" si="0"/>
        <v>1833</v>
      </c>
      <c r="L14" s="6">
        <f t="shared" si="1"/>
        <v>783</v>
      </c>
      <c r="M14" s="6">
        <f t="shared" si="2"/>
        <v>2616</v>
      </c>
      <c r="N14" s="7" t="s">
        <v>27</v>
      </c>
    </row>
    <row r="15" spans="1:14" ht="26.25" customHeight="1" x14ac:dyDescent="0.2">
      <c r="A15" s="5" t="s">
        <v>28</v>
      </c>
      <c r="B15" s="6">
        <v>45</v>
      </c>
      <c r="C15" s="6">
        <v>14</v>
      </c>
      <c r="D15" s="6">
        <v>59</v>
      </c>
      <c r="E15" s="6">
        <v>3</v>
      </c>
      <c r="F15" s="6">
        <v>7</v>
      </c>
      <c r="G15" s="6">
        <v>10</v>
      </c>
      <c r="H15" s="6">
        <v>28</v>
      </c>
      <c r="I15" s="6">
        <v>7</v>
      </c>
      <c r="J15" s="6">
        <v>35</v>
      </c>
      <c r="K15" s="6">
        <f t="shared" si="0"/>
        <v>76</v>
      </c>
      <c r="L15" s="6">
        <f t="shared" si="1"/>
        <v>28</v>
      </c>
      <c r="M15" s="6">
        <f t="shared" si="2"/>
        <v>104</v>
      </c>
      <c r="N15" s="7" t="s">
        <v>29</v>
      </c>
    </row>
    <row r="16" spans="1:14" ht="20.100000000000001" customHeight="1" x14ac:dyDescent="0.2">
      <c r="A16" s="5" t="s">
        <v>30</v>
      </c>
      <c r="B16" s="6">
        <v>31</v>
      </c>
      <c r="C16" s="6">
        <v>17</v>
      </c>
      <c r="D16" s="6">
        <v>48</v>
      </c>
      <c r="E16" s="6">
        <v>14</v>
      </c>
      <c r="F16" s="6">
        <v>4</v>
      </c>
      <c r="G16" s="6">
        <v>18</v>
      </c>
      <c r="H16" s="6">
        <v>6</v>
      </c>
      <c r="I16" s="6">
        <v>5</v>
      </c>
      <c r="J16" s="6">
        <v>11</v>
      </c>
      <c r="K16" s="6">
        <f t="shared" si="0"/>
        <v>51</v>
      </c>
      <c r="L16" s="6">
        <f t="shared" si="1"/>
        <v>26</v>
      </c>
      <c r="M16" s="6">
        <f t="shared" si="2"/>
        <v>77</v>
      </c>
      <c r="N16" s="7" t="s">
        <v>31</v>
      </c>
    </row>
    <row r="17" spans="1:14" ht="20.100000000000001" customHeight="1" x14ac:dyDescent="0.2">
      <c r="A17" s="5" t="s">
        <v>32</v>
      </c>
      <c r="B17" s="6">
        <v>9</v>
      </c>
      <c r="C17" s="6">
        <v>1</v>
      </c>
      <c r="D17" s="6">
        <v>10</v>
      </c>
      <c r="E17" s="6">
        <v>7</v>
      </c>
      <c r="F17" s="6">
        <v>4</v>
      </c>
      <c r="G17" s="6">
        <v>11</v>
      </c>
      <c r="H17" s="6">
        <v>33</v>
      </c>
      <c r="I17" s="6">
        <v>13</v>
      </c>
      <c r="J17" s="6">
        <v>46</v>
      </c>
      <c r="K17" s="6">
        <f t="shared" si="0"/>
        <v>49</v>
      </c>
      <c r="L17" s="6">
        <f t="shared" si="1"/>
        <v>18</v>
      </c>
      <c r="M17" s="6">
        <f t="shared" si="2"/>
        <v>67</v>
      </c>
      <c r="N17" s="7" t="s">
        <v>33</v>
      </c>
    </row>
    <row r="18" spans="1:14" ht="20.100000000000001" customHeight="1" x14ac:dyDescent="0.2">
      <c r="A18" s="5" t="s">
        <v>34</v>
      </c>
      <c r="B18" s="6">
        <v>8</v>
      </c>
      <c r="C18" s="6">
        <v>2</v>
      </c>
      <c r="D18" s="6">
        <v>10</v>
      </c>
      <c r="E18" s="6">
        <v>2</v>
      </c>
      <c r="F18" s="6">
        <v>7</v>
      </c>
      <c r="G18" s="6">
        <v>9</v>
      </c>
      <c r="H18" s="6">
        <v>0</v>
      </c>
      <c r="I18" s="6">
        <v>0</v>
      </c>
      <c r="J18" s="6">
        <v>0</v>
      </c>
      <c r="K18" s="6">
        <f t="shared" si="0"/>
        <v>10</v>
      </c>
      <c r="L18" s="6">
        <f t="shared" si="1"/>
        <v>9</v>
      </c>
      <c r="M18" s="6">
        <f t="shared" si="2"/>
        <v>19</v>
      </c>
      <c r="N18" s="7" t="s">
        <v>35</v>
      </c>
    </row>
    <row r="19" spans="1:14" ht="20.100000000000001" customHeight="1" x14ac:dyDescent="0.2">
      <c r="A19" s="5" t="s">
        <v>36</v>
      </c>
      <c r="B19" s="6">
        <f>SUM(B15:B18)</f>
        <v>93</v>
      </c>
      <c r="C19" s="6">
        <f t="shared" ref="C19:J19" si="4">SUM(C15:C18)</f>
        <v>34</v>
      </c>
      <c r="D19" s="6">
        <f t="shared" si="4"/>
        <v>127</v>
      </c>
      <c r="E19" s="6">
        <f t="shared" si="4"/>
        <v>26</v>
      </c>
      <c r="F19" s="6">
        <f t="shared" si="4"/>
        <v>22</v>
      </c>
      <c r="G19" s="6">
        <f t="shared" si="4"/>
        <v>48</v>
      </c>
      <c r="H19" s="6">
        <f t="shared" si="4"/>
        <v>67</v>
      </c>
      <c r="I19" s="6">
        <f t="shared" si="4"/>
        <v>25</v>
      </c>
      <c r="J19" s="6">
        <f t="shared" si="4"/>
        <v>92</v>
      </c>
      <c r="K19" s="6">
        <f t="shared" si="0"/>
        <v>186</v>
      </c>
      <c r="L19" s="6">
        <f t="shared" si="1"/>
        <v>81</v>
      </c>
      <c r="M19" s="6">
        <f t="shared" si="2"/>
        <v>267</v>
      </c>
      <c r="N19" s="7" t="s">
        <v>37</v>
      </c>
    </row>
    <row r="20" spans="1:14" ht="20.100000000000001" customHeight="1" x14ac:dyDescent="0.2">
      <c r="A20" s="5" t="s">
        <v>38</v>
      </c>
      <c r="B20" s="6">
        <f>SUM(B19,B14)</f>
        <v>1167</v>
      </c>
      <c r="C20" s="6">
        <f t="shared" ref="C20:J20" si="5">SUM(C19,C14)</f>
        <v>462</v>
      </c>
      <c r="D20" s="6">
        <f t="shared" si="5"/>
        <v>1629</v>
      </c>
      <c r="E20" s="6">
        <f t="shared" si="5"/>
        <v>340</v>
      </c>
      <c r="F20" s="6">
        <f t="shared" si="5"/>
        <v>170</v>
      </c>
      <c r="G20" s="6">
        <f t="shared" si="5"/>
        <v>510</v>
      </c>
      <c r="H20" s="6">
        <f t="shared" si="5"/>
        <v>512</v>
      </c>
      <c r="I20" s="6">
        <f t="shared" si="5"/>
        <v>232</v>
      </c>
      <c r="J20" s="6">
        <f t="shared" si="5"/>
        <v>744</v>
      </c>
      <c r="K20" s="6">
        <f t="shared" si="0"/>
        <v>2019</v>
      </c>
      <c r="L20" s="6">
        <f t="shared" si="1"/>
        <v>864</v>
      </c>
      <c r="M20" s="6">
        <f t="shared" si="2"/>
        <v>2883</v>
      </c>
      <c r="N20" s="7" t="s">
        <v>39</v>
      </c>
    </row>
    <row r="21" spans="1:14" ht="20.100000000000001" customHeight="1" x14ac:dyDescent="0.2">
      <c r="A21" s="5" t="s">
        <v>62</v>
      </c>
      <c r="B21" s="6"/>
      <c r="C21" s="6"/>
      <c r="D21" s="6"/>
      <c r="E21" s="6"/>
      <c r="F21" s="6"/>
      <c r="G21" s="6"/>
      <c r="H21" s="6"/>
      <c r="I21" s="6"/>
      <c r="J21" s="6"/>
      <c r="K21" s="6"/>
      <c r="L21" s="6"/>
      <c r="M21" s="6"/>
      <c r="N21" s="7" t="s">
        <v>63</v>
      </c>
    </row>
    <row r="22" spans="1:14" ht="20.100000000000001" customHeight="1" x14ac:dyDescent="0.2">
      <c r="A22" s="5" t="s">
        <v>16</v>
      </c>
      <c r="B22" s="6">
        <v>66</v>
      </c>
      <c r="C22" s="6">
        <v>10</v>
      </c>
      <c r="D22" s="6">
        <v>76</v>
      </c>
      <c r="E22" s="6">
        <v>25</v>
      </c>
      <c r="F22" s="6">
        <v>16</v>
      </c>
      <c r="G22" s="6">
        <v>41</v>
      </c>
      <c r="H22" s="6">
        <v>6</v>
      </c>
      <c r="I22" s="6">
        <v>0</v>
      </c>
      <c r="J22" s="6">
        <v>6</v>
      </c>
      <c r="K22" s="6">
        <f t="shared" ref="K22:K28" si="6">SUM(H22,E22,B22)</f>
        <v>97</v>
      </c>
      <c r="L22" s="6">
        <f t="shared" ref="L22:L28" si="7">SUM(I22,F22,C22)</f>
        <v>26</v>
      </c>
      <c r="M22" s="6">
        <f t="shared" si="2"/>
        <v>123</v>
      </c>
      <c r="N22" s="7" t="s">
        <v>53</v>
      </c>
    </row>
    <row r="23" spans="1:14" ht="20.100000000000001" customHeight="1" x14ac:dyDescent="0.2">
      <c r="A23" s="5" t="s">
        <v>18</v>
      </c>
      <c r="B23" s="6">
        <v>30</v>
      </c>
      <c r="C23" s="6">
        <v>2</v>
      </c>
      <c r="D23" s="6">
        <v>32</v>
      </c>
      <c r="E23" s="6">
        <v>1</v>
      </c>
      <c r="F23" s="6">
        <v>0</v>
      </c>
      <c r="G23" s="6">
        <v>1</v>
      </c>
      <c r="H23" s="6">
        <v>0</v>
      </c>
      <c r="I23" s="6">
        <v>0</v>
      </c>
      <c r="J23" s="6">
        <v>0</v>
      </c>
      <c r="K23" s="6">
        <f t="shared" si="6"/>
        <v>31</v>
      </c>
      <c r="L23" s="6">
        <f t="shared" si="7"/>
        <v>2</v>
      </c>
      <c r="M23" s="6">
        <f t="shared" si="2"/>
        <v>33</v>
      </c>
      <c r="N23" s="7" t="s">
        <v>42</v>
      </c>
    </row>
    <row r="24" spans="1:14" ht="20.100000000000001" customHeight="1" x14ac:dyDescent="0.2">
      <c r="A24" s="5" t="s">
        <v>20</v>
      </c>
      <c r="B24" s="6">
        <v>12</v>
      </c>
      <c r="C24" s="6">
        <v>2</v>
      </c>
      <c r="D24" s="6">
        <v>14</v>
      </c>
      <c r="E24" s="6">
        <v>0</v>
      </c>
      <c r="F24" s="6">
        <v>0</v>
      </c>
      <c r="G24" s="6">
        <v>0</v>
      </c>
      <c r="H24" s="6">
        <v>0</v>
      </c>
      <c r="I24" s="6">
        <v>0</v>
      </c>
      <c r="J24" s="6">
        <v>0</v>
      </c>
      <c r="K24" s="6">
        <f t="shared" si="6"/>
        <v>12</v>
      </c>
      <c r="L24" s="6">
        <f t="shared" si="7"/>
        <v>2</v>
      </c>
      <c r="M24" s="6">
        <f t="shared" si="2"/>
        <v>14</v>
      </c>
      <c r="N24" s="7" t="s">
        <v>43</v>
      </c>
    </row>
    <row r="25" spans="1:14" ht="20.100000000000001" customHeight="1" x14ac:dyDescent="0.2">
      <c r="A25" s="5" t="s">
        <v>50</v>
      </c>
      <c r="B25" s="6">
        <v>11</v>
      </c>
      <c r="C25" s="6">
        <v>0</v>
      </c>
      <c r="D25" s="6">
        <v>11</v>
      </c>
      <c r="E25" s="6">
        <v>0</v>
      </c>
      <c r="F25" s="6">
        <v>0</v>
      </c>
      <c r="G25" s="6">
        <v>0</v>
      </c>
      <c r="H25" s="6">
        <v>0</v>
      </c>
      <c r="I25" s="6">
        <v>0</v>
      </c>
      <c r="J25" s="6">
        <v>0</v>
      </c>
      <c r="K25" s="6">
        <f t="shared" si="6"/>
        <v>11</v>
      </c>
      <c r="L25" s="6">
        <f t="shared" si="7"/>
        <v>0</v>
      </c>
      <c r="M25" s="6">
        <f t="shared" si="2"/>
        <v>11</v>
      </c>
      <c r="N25" s="7" t="s">
        <v>44</v>
      </c>
    </row>
    <row r="26" spans="1:14" ht="20.100000000000001" customHeight="1" x14ac:dyDescent="0.2">
      <c r="A26" s="5" t="s">
        <v>26</v>
      </c>
      <c r="B26" s="6">
        <f>SUM(B22:B25)</f>
        <v>119</v>
      </c>
      <c r="C26" s="6">
        <f t="shared" ref="C26:J27" si="8">SUM(C22:C25)</f>
        <v>14</v>
      </c>
      <c r="D26" s="6">
        <f t="shared" si="8"/>
        <v>133</v>
      </c>
      <c r="E26" s="6">
        <f t="shared" si="8"/>
        <v>26</v>
      </c>
      <c r="F26" s="6">
        <f t="shared" si="8"/>
        <v>16</v>
      </c>
      <c r="G26" s="6">
        <f t="shared" si="8"/>
        <v>42</v>
      </c>
      <c r="H26" s="6">
        <f t="shared" si="8"/>
        <v>6</v>
      </c>
      <c r="I26" s="6">
        <f t="shared" si="8"/>
        <v>0</v>
      </c>
      <c r="J26" s="6">
        <f t="shared" si="8"/>
        <v>6</v>
      </c>
      <c r="K26" s="6">
        <f t="shared" si="6"/>
        <v>151</v>
      </c>
      <c r="L26" s="6">
        <f t="shared" si="7"/>
        <v>30</v>
      </c>
      <c r="M26" s="6">
        <f t="shared" si="2"/>
        <v>181</v>
      </c>
      <c r="N26" s="7" t="s">
        <v>27</v>
      </c>
    </row>
    <row r="27" spans="1:14" ht="20.100000000000001" customHeight="1" x14ac:dyDescent="0.2">
      <c r="A27" s="5" t="s">
        <v>30</v>
      </c>
      <c r="B27" s="6">
        <v>21</v>
      </c>
      <c r="C27" s="6">
        <v>2</v>
      </c>
      <c r="D27" s="6">
        <v>23</v>
      </c>
      <c r="E27" s="6">
        <v>3</v>
      </c>
      <c r="F27" s="6">
        <v>0</v>
      </c>
      <c r="G27" s="6">
        <v>3</v>
      </c>
      <c r="H27" s="6">
        <v>3</v>
      </c>
      <c r="I27" s="6">
        <f t="shared" si="8"/>
        <v>0</v>
      </c>
      <c r="J27" s="6">
        <v>3</v>
      </c>
      <c r="K27" s="6">
        <f t="shared" si="6"/>
        <v>27</v>
      </c>
      <c r="L27" s="6">
        <f t="shared" si="7"/>
        <v>2</v>
      </c>
      <c r="M27" s="6">
        <f t="shared" si="2"/>
        <v>29</v>
      </c>
      <c r="N27" s="7" t="s">
        <v>31</v>
      </c>
    </row>
    <row r="28" spans="1:14" ht="20.100000000000001" customHeight="1" thickBot="1" x14ac:dyDescent="0.25">
      <c r="A28" s="5" t="s">
        <v>45</v>
      </c>
      <c r="B28" s="6">
        <f>SUM(B27,B26)</f>
        <v>140</v>
      </c>
      <c r="C28" s="6">
        <f t="shared" ref="C28:J28" si="9">SUM(C27,C26)</f>
        <v>16</v>
      </c>
      <c r="D28" s="6">
        <f t="shared" si="9"/>
        <v>156</v>
      </c>
      <c r="E28" s="6">
        <f t="shared" si="9"/>
        <v>29</v>
      </c>
      <c r="F28" s="6">
        <f t="shared" si="9"/>
        <v>16</v>
      </c>
      <c r="G28" s="6">
        <f t="shared" si="9"/>
        <v>45</v>
      </c>
      <c r="H28" s="6">
        <f t="shared" si="9"/>
        <v>9</v>
      </c>
      <c r="I28" s="6">
        <f t="shared" si="9"/>
        <v>0</v>
      </c>
      <c r="J28" s="6">
        <f t="shared" si="9"/>
        <v>9</v>
      </c>
      <c r="K28" s="6">
        <f t="shared" si="6"/>
        <v>178</v>
      </c>
      <c r="L28" s="6">
        <f t="shared" si="7"/>
        <v>32</v>
      </c>
      <c r="M28" s="6">
        <f t="shared" si="2"/>
        <v>210</v>
      </c>
      <c r="N28" s="7" t="s">
        <v>46</v>
      </c>
    </row>
    <row r="29" spans="1:14" ht="20.100000000000001" customHeight="1" thickBot="1" x14ac:dyDescent="0.25">
      <c r="A29" s="8" t="s">
        <v>47</v>
      </c>
      <c r="B29" s="9">
        <f>SUM(B20,B28)</f>
        <v>1307</v>
      </c>
      <c r="C29" s="9">
        <f t="shared" ref="C29:M29" si="10">SUM(C20,C28)</f>
        <v>478</v>
      </c>
      <c r="D29" s="9">
        <f t="shared" si="10"/>
        <v>1785</v>
      </c>
      <c r="E29" s="9">
        <f t="shared" si="10"/>
        <v>369</v>
      </c>
      <c r="F29" s="9">
        <f t="shared" si="10"/>
        <v>186</v>
      </c>
      <c r="G29" s="9">
        <f t="shared" si="10"/>
        <v>555</v>
      </c>
      <c r="H29" s="9">
        <f t="shared" si="10"/>
        <v>521</v>
      </c>
      <c r="I29" s="9">
        <f t="shared" si="10"/>
        <v>232</v>
      </c>
      <c r="J29" s="9">
        <f t="shared" si="10"/>
        <v>753</v>
      </c>
      <c r="K29" s="9">
        <f t="shared" si="10"/>
        <v>2197</v>
      </c>
      <c r="L29" s="9">
        <f t="shared" si="10"/>
        <v>896</v>
      </c>
      <c r="M29" s="9">
        <f t="shared" si="10"/>
        <v>3093</v>
      </c>
      <c r="N29" s="10" t="s">
        <v>48</v>
      </c>
    </row>
    <row r="30"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K73"/>
  <sheetViews>
    <sheetView rightToLeft="1" view="pageBreakPreview" zoomScale="85" zoomScaleNormal="100" zoomScaleSheetLayoutView="85" workbookViewId="0">
      <selection activeCell="M91" sqref="M91"/>
    </sheetView>
  </sheetViews>
  <sheetFormatPr defaultRowHeight="14.25" x14ac:dyDescent="0.2"/>
  <cols>
    <col min="1" max="1" width="24.75" customWidth="1"/>
    <col min="2" max="10" width="9.25" customWidth="1"/>
    <col min="11" max="11" width="40.75" customWidth="1"/>
  </cols>
  <sheetData>
    <row r="1" spans="1:11" ht="24" customHeight="1" x14ac:dyDescent="0.2">
      <c r="A1" s="423" t="s">
        <v>246</v>
      </c>
      <c r="B1" s="423"/>
      <c r="C1" s="423"/>
      <c r="D1" s="423"/>
      <c r="E1" s="423"/>
      <c r="F1" s="423"/>
      <c r="G1" s="423"/>
      <c r="H1" s="423"/>
      <c r="I1" s="423"/>
      <c r="J1" s="423"/>
      <c r="K1" s="423"/>
    </row>
    <row r="2" spans="1:11" ht="35.25" customHeight="1" x14ac:dyDescent="0.25">
      <c r="A2" s="416" t="s">
        <v>247</v>
      </c>
      <c r="B2" s="416"/>
      <c r="C2" s="416"/>
      <c r="D2" s="416"/>
      <c r="E2" s="416"/>
      <c r="F2" s="416"/>
      <c r="G2" s="416"/>
      <c r="H2" s="416"/>
      <c r="I2" s="416"/>
      <c r="J2" s="416"/>
      <c r="K2" s="416"/>
    </row>
    <row r="3" spans="1:11" ht="16.5" customHeight="1" thickBot="1" x14ac:dyDescent="0.25">
      <c r="A3" s="1" t="s">
        <v>1896</v>
      </c>
      <c r="K3" s="2" t="s">
        <v>1897</v>
      </c>
    </row>
    <row r="4" spans="1:11" ht="16.5" thickTop="1" x14ac:dyDescent="0.25">
      <c r="A4" s="409" t="s">
        <v>1</v>
      </c>
      <c r="B4" s="412" t="s">
        <v>2</v>
      </c>
      <c r="C4" s="412"/>
      <c r="D4" s="412"/>
      <c r="E4" s="412" t="s">
        <v>3</v>
      </c>
      <c r="F4" s="412"/>
      <c r="G4" s="412"/>
      <c r="H4" s="412" t="s">
        <v>4</v>
      </c>
      <c r="I4" s="412"/>
      <c r="J4" s="412"/>
      <c r="K4" s="409" t="s">
        <v>5</v>
      </c>
    </row>
    <row r="5" spans="1:11" ht="15.75" x14ac:dyDescent="0.25">
      <c r="A5" s="410"/>
      <c r="B5" s="413" t="s">
        <v>6</v>
      </c>
      <c r="C5" s="413"/>
      <c r="D5" s="413"/>
      <c r="E5" s="413" t="s">
        <v>7</v>
      </c>
      <c r="F5" s="413"/>
      <c r="G5" s="413"/>
      <c r="H5" s="413" t="s">
        <v>8</v>
      </c>
      <c r="I5" s="413"/>
      <c r="J5" s="413"/>
      <c r="K5" s="410"/>
    </row>
    <row r="6" spans="1:11" ht="12.75" customHeight="1" x14ac:dyDescent="0.25">
      <c r="A6" s="410"/>
      <c r="B6" s="3" t="s">
        <v>9</v>
      </c>
      <c r="C6" s="3" t="s">
        <v>10</v>
      </c>
      <c r="D6" s="3" t="s">
        <v>11</v>
      </c>
      <c r="E6" s="3" t="s">
        <v>9</v>
      </c>
      <c r="F6" s="3" t="s">
        <v>10</v>
      </c>
      <c r="G6" s="3" t="s">
        <v>11</v>
      </c>
      <c r="H6" s="3" t="s">
        <v>9</v>
      </c>
      <c r="I6" s="3" t="s">
        <v>10</v>
      </c>
      <c r="J6" s="3" t="s">
        <v>11</v>
      </c>
      <c r="K6" s="410"/>
    </row>
    <row r="7" spans="1:11" ht="12.75" customHeight="1" thickBot="1" x14ac:dyDescent="0.3">
      <c r="A7" s="411"/>
      <c r="B7" s="4" t="s">
        <v>12</v>
      </c>
      <c r="C7" s="4" t="s">
        <v>13</v>
      </c>
      <c r="D7" s="4" t="s">
        <v>8</v>
      </c>
      <c r="E7" s="4" t="s">
        <v>12</v>
      </c>
      <c r="F7" s="4" t="s">
        <v>13</v>
      </c>
      <c r="G7" s="4" t="s">
        <v>8</v>
      </c>
      <c r="H7" s="4" t="s">
        <v>12</v>
      </c>
      <c r="I7" s="4" t="s">
        <v>13</v>
      </c>
      <c r="J7" s="4" t="s">
        <v>8</v>
      </c>
      <c r="K7" s="411"/>
    </row>
    <row r="8" spans="1:11" ht="17.25" customHeight="1" x14ac:dyDescent="0.2">
      <c r="A8" s="5" t="s">
        <v>14</v>
      </c>
      <c r="B8" s="6"/>
      <c r="C8" s="6"/>
      <c r="D8" s="6"/>
      <c r="E8" s="6"/>
      <c r="F8" s="6"/>
      <c r="G8" s="6"/>
      <c r="H8" s="6"/>
      <c r="I8" s="6"/>
      <c r="J8" s="6"/>
      <c r="K8" s="7" t="s">
        <v>15</v>
      </c>
    </row>
    <row r="9" spans="1:11" ht="17.25" customHeight="1" x14ac:dyDescent="0.2">
      <c r="A9" s="5" t="s">
        <v>16</v>
      </c>
      <c r="B9" s="6">
        <v>1444</v>
      </c>
      <c r="C9" s="6">
        <v>682</v>
      </c>
      <c r="D9" s="6">
        <v>2126</v>
      </c>
      <c r="E9" s="6">
        <v>0</v>
      </c>
      <c r="F9" s="6">
        <v>0</v>
      </c>
      <c r="G9" s="6">
        <v>0</v>
      </c>
      <c r="H9" s="6">
        <f>SUM(E9,B9)</f>
        <v>1444</v>
      </c>
      <c r="I9" s="6">
        <f>SUM(F9,C9)</f>
        <v>682</v>
      </c>
      <c r="J9" s="6">
        <f>SUM(H9:I9)</f>
        <v>2126</v>
      </c>
      <c r="K9" s="7" t="s">
        <v>53</v>
      </c>
    </row>
    <row r="10" spans="1:11" ht="20.100000000000001" customHeight="1" x14ac:dyDescent="0.2">
      <c r="A10" s="5" t="s">
        <v>18</v>
      </c>
      <c r="B10" s="6">
        <v>2054</v>
      </c>
      <c r="C10" s="6">
        <v>1405</v>
      </c>
      <c r="D10" s="6">
        <v>3459</v>
      </c>
      <c r="E10" s="6">
        <v>0</v>
      </c>
      <c r="F10" s="6">
        <v>0</v>
      </c>
      <c r="G10" s="6">
        <v>0</v>
      </c>
      <c r="H10" s="6">
        <f t="shared" ref="H10:H20" si="0">SUM(E10,B10)</f>
        <v>2054</v>
      </c>
      <c r="I10" s="6">
        <f t="shared" ref="I10:I20" si="1">SUM(F10,C10)</f>
        <v>1405</v>
      </c>
      <c r="J10" s="6">
        <f t="shared" ref="J10:J29" si="2">SUM(H10:I10)</f>
        <v>3459</v>
      </c>
      <c r="K10" s="7" t="s">
        <v>42</v>
      </c>
    </row>
    <row r="11" spans="1:11" ht="20.100000000000001" customHeight="1" x14ac:dyDescent="0.2">
      <c r="A11" s="5" t="s">
        <v>20</v>
      </c>
      <c r="B11" s="6">
        <v>951</v>
      </c>
      <c r="C11" s="6">
        <v>416</v>
      </c>
      <c r="D11" s="6">
        <v>1367</v>
      </c>
      <c r="E11" s="6">
        <v>0</v>
      </c>
      <c r="F11" s="6">
        <v>0</v>
      </c>
      <c r="G11" s="6">
        <v>0</v>
      </c>
      <c r="H11" s="6">
        <f t="shared" si="0"/>
        <v>951</v>
      </c>
      <c r="I11" s="6">
        <f t="shared" si="1"/>
        <v>416</v>
      </c>
      <c r="J11" s="6">
        <f t="shared" si="2"/>
        <v>1367</v>
      </c>
      <c r="K11" s="7" t="s">
        <v>43</v>
      </c>
    </row>
    <row r="12" spans="1:11" ht="20.100000000000001" customHeight="1" x14ac:dyDescent="0.2">
      <c r="A12" s="5" t="s">
        <v>50</v>
      </c>
      <c r="B12" s="6">
        <v>1033</v>
      </c>
      <c r="C12" s="6">
        <v>391</v>
      </c>
      <c r="D12" s="6">
        <v>1424</v>
      </c>
      <c r="E12" s="6">
        <v>0</v>
      </c>
      <c r="F12" s="6">
        <v>0</v>
      </c>
      <c r="G12" s="6">
        <v>0</v>
      </c>
      <c r="H12" s="6">
        <f t="shared" si="0"/>
        <v>1033</v>
      </c>
      <c r="I12" s="6">
        <f t="shared" si="1"/>
        <v>391</v>
      </c>
      <c r="J12" s="6">
        <f t="shared" si="2"/>
        <v>1424</v>
      </c>
      <c r="K12" s="7" t="s">
        <v>44</v>
      </c>
    </row>
    <row r="13" spans="1:11" ht="20.100000000000001" customHeight="1" x14ac:dyDescent="0.2">
      <c r="A13" s="5" t="s">
        <v>24</v>
      </c>
      <c r="B13" s="6">
        <v>53</v>
      </c>
      <c r="C13" s="6">
        <v>44</v>
      </c>
      <c r="D13" s="6">
        <v>97</v>
      </c>
      <c r="E13" s="6">
        <v>0</v>
      </c>
      <c r="F13" s="6">
        <v>0</v>
      </c>
      <c r="G13" s="6">
        <v>0</v>
      </c>
      <c r="H13" s="6">
        <f t="shared" si="0"/>
        <v>53</v>
      </c>
      <c r="I13" s="6">
        <f t="shared" si="1"/>
        <v>44</v>
      </c>
      <c r="J13" s="6">
        <f t="shared" si="2"/>
        <v>97</v>
      </c>
      <c r="K13" s="7" t="s">
        <v>25</v>
      </c>
    </row>
    <row r="14" spans="1:11" ht="20.100000000000001" customHeight="1" x14ac:dyDescent="0.2">
      <c r="A14" s="5" t="s">
        <v>26</v>
      </c>
      <c r="B14" s="6">
        <f>SUM(B9:B13)</f>
        <v>5535</v>
      </c>
      <c r="C14" s="6">
        <f t="shared" ref="C14:G20" si="3">SUM(C9:C13)</f>
        <v>2938</v>
      </c>
      <c r="D14" s="6">
        <f t="shared" si="3"/>
        <v>8473</v>
      </c>
      <c r="E14" s="6">
        <f t="shared" si="3"/>
        <v>0</v>
      </c>
      <c r="F14" s="6">
        <f t="shared" si="3"/>
        <v>0</v>
      </c>
      <c r="G14" s="6">
        <f t="shared" si="3"/>
        <v>0</v>
      </c>
      <c r="H14" s="6">
        <f t="shared" si="0"/>
        <v>5535</v>
      </c>
      <c r="I14" s="6">
        <f t="shared" si="1"/>
        <v>2938</v>
      </c>
      <c r="J14" s="6">
        <f t="shared" si="2"/>
        <v>8473</v>
      </c>
      <c r="K14" s="7" t="s">
        <v>27</v>
      </c>
    </row>
    <row r="15" spans="1:11" ht="20.100000000000001" customHeight="1" x14ac:dyDescent="0.2">
      <c r="A15" s="5" t="s">
        <v>28</v>
      </c>
      <c r="B15" s="6">
        <v>326</v>
      </c>
      <c r="C15" s="6">
        <v>163</v>
      </c>
      <c r="D15" s="6">
        <v>489</v>
      </c>
      <c r="E15" s="6">
        <f t="shared" si="3"/>
        <v>0</v>
      </c>
      <c r="F15" s="6">
        <f t="shared" si="3"/>
        <v>0</v>
      </c>
      <c r="G15" s="6">
        <v>0</v>
      </c>
      <c r="H15" s="6">
        <f t="shared" si="0"/>
        <v>326</v>
      </c>
      <c r="I15" s="6">
        <f t="shared" si="1"/>
        <v>163</v>
      </c>
      <c r="J15" s="6">
        <f t="shared" si="2"/>
        <v>489</v>
      </c>
      <c r="K15" s="7" t="s">
        <v>29</v>
      </c>
    </row>
    <row r="16" spans="1:11" ht="20.100000000000001" customHeight="1" x14ac:dyDescent="0.2">
      <c r="A16" s="5" t="s">
        <v>30</v>
      </c>
      <c r="B16" s="6">
        <v>327</v>
      </c>
      <c r="C16" s="6">
        <v>515</v>
      </c>
      <c r="D16" s="6">
        <v>842</v>
      </c>
      <c r="E16" s="6">
        <f t="shared" si="3"/>
        <v>0</v>
      </c>
      <c r="F16" s="6">
        <f t="shared" si="3"/>
        <v>0</v>
      </c>
      <c r="G16" s="6">
        <v>0</v>
      </c>
      <c r="H16" s="6">
        <f t="shared" si="0"/>
        <v>327</v>
      </c>
      <c r="I16" s="6">
        <f t="shared" si="1"/>
        <v>515</v>
      </c>
      <c r="J16" s="6">
        <f t="shared" si="2"/>
        <v>842</v>
      </c>
      <c r="K16" s="7" t="s">
        <v>31</v>
      </c>
    </row>
    <row r="17" spans="1:11" ht="20.100000000000001" customHeight="1" x14ac:dyDescent="0.2">
      <c r="A17" s="5" t="s">
        <v>32</v>
      </c>
      <c r="B17" s="6">
        <v>123</v>
      </c>
      <c r="C17" s="6">
        <v>65</v>
      </c>
      <c r="D17" s="6">
        <v>188</v>
      </c>
      <c r="E17" s="6">
        <f t="shared" si="3"/>
        <v>0</v>
      </c>
      <c r="F17" s="6">
        <f t="shared" si="3"/>
        <v>0</v>
      </c>
      <c r="G17" s="6">
        <v>0</v>
      </c>
      <c r="H17" s="6">
        <f t="shared" si="0"/>
        <v>123</v>
      </c>
      <c r="I17" s="6">
        <f t="shared" si="1"/>
        <v>65</v>
      </c>
      <c r="J17" s="6">
        <f t="shared" si="2"/>
        <v>188</v>
      </c>
      <c r="K17" s="7" t="s">
        <v>33</v>
      </c>
    </row>
    <row r="18" spans="1:11" ht="20.100000000000001" customHeight="1" x14ac:dyDescent="0.2">
      <c r="A18" s="5" t="s">
        <v>34</v>
      </c>
      <c r="B18" s="6">
        <v>5</v>
      </c>
      <c r="C18" s="6">
        <v>4</v>
      </c>
      <c r="D18" s="6">
        <v>9</v>
      </c>
      <c r="E18" s="6">
        <f t="shared" si="3"/>
        <v>0</v>
      </c>
      <c r="F18" s="6">
        <f t="shared" si="3"/>
        <v>0</v>
      </c>
      <c r="G18" s="6">
        <v>0</v>
      </c>
      <c r="H18" s="6">
        <f t="shared" si="0"/>
        <v>5</v>
      </c>
      <c r="I18" s="6">
        <f t="shared" si="1"/>
        <v>4</v>
      </c>
      <c r="J18" s="6">
        <f t="shared" si="2"/>
        <v>9</v>
      </c>
      <c r="K18" s="7" t="s">
        <v>35</v>
      </c>
    </row>
    <row r="19" spans="1:11" ht="20.100000000000001" customHeight="1" x14ac:dyDescent="0.2">
      <c r="A19" s="5" t="s">
        <v>36</v>
      </c>
      <c r="B19" s="6">
        <f>SUM(B15:B18)</f>
        <v>781</v>
      </c>
      <c r="C19" s="6">
        <f>SUM(C15:C18)</f>
        <v>747</v>
      </c>
      <c r="D19" s="6">
        <f>SUM(D15:D18)</f>
        <v>1528</v>
      </c>
      <c r="E19" s="6">
        <f t="shared" si="3"/>
        <v>0</v>
      </c>
      <c r="F19" s="6">
        <f t="shared" si="3"/>
        <v>0</v>
      </c>
      <c r="G19" s="6">
        <v>0</v>
      </c>
      <c r="H19" s="6">
        <f t="shared" si="0"/>
        <v>781</v>
      </c>
      <c r="I19" s="6">
        <f t="shared" si="1"/>
        <v>747</v>
      </c>
      <c r="J19" s="6">
        <f t="shared" si="2"/>
        <v>1528</v>
      </c>
      <c r="K19" s="7" t="s">
        <v>37</v>
      </c>
    </row>
    <row r="20" spans="1:11" ht="20.100000000000001" customHeight="1" x14ac:dyDescent="0.2">
      <c r="A20" s="5" t="s">
        <v>38</v>
      </c>
      <c r="B20" s="6">
        <f>SUM(B19,B14)</f>
        <v>6316</v>
      </c>
      <c r="C20" s="6">
        <f>SUM(C19,C14)</f>
        <v>3685</v>
      </c>
      <c r="D20" s="6">
        <f>SUM(D19,D14)</f>
        <v>10001</v>
      </c>
      <c r="E20" s="6">
        <f t="shared" si="3"/>
        <v>0</v>
      </c>
      <c r="F20" s="6">
        <f t="shared" si="3"/>
        <v>0</v>
      </c>
      <c r="G20" s="6">
        <v>0</v>
      </c>
      <c r="H20" s="6">
        <f t="shared" si="0"/>
        <v>6316</v>
      </c>
      <c r="I20" s="6">
        <f t="shared" si="1"/>
        <v>3685</v>
      </c>
      <c r="J20" s="6">
        <f t="shared" si="2"/>
        <v>10001</v>
      </c>
      <c r="K20" s="7" t="s">
        <v>39</v>
      </c>
    </row>
    <row r="21" spans="1:11" ht="20.100000000000001" customHeight="1" x14ac:dyDescent="0.2">
      <c r="A21" s="5" t="s">
        <v>51</v>
      </c>
      <c r="B21" s="6"/>
      <c r="C21" s="6"/>
      <c r="D21" s="6"/>
      <c r="E21" s="6"/>
      <c r="F21" s="6"/>
      <c r="G21" s="6"/>
      <c r="H21" s="6"/>
      <c r="I21" s="6"/>
      <c r="J21" s="6"/>
      <c r="K21" s="7" t="s">
        <v>63</v>
      </c>
    </row>
    <row r="22" spans="1:11" ht="20.100000000000001" customHeight="1" x14ac:dyDescent="0.2">
      <c r="A22" s="5" t="s">
        <v>16</v>
      </c>
      <c r="B22" s="6">
        <v>191</v>
      </c>
      <c r="C22" s="6">
        <v>84</v>
      </c>
      <c r="D22" s="6">
        <v>275</v>
      </c>
      <c r="E22" s="6">
        <v>0</v>
      </c>
      <c r="F22" s="6">
        <v>0</v>
      </c>
      <c r="G22" s="6">
        <v>0</v>
      </c>
      <c r="H22" s="6">
        <f t="shared" ref="H22:H29" si="4">SUM(E22,B22)</f>
        <v>191</v>
      </c>
      <c r="I22" s="6">
        <f t="shared" ref="I22:I29" si="5">SUM(F22,C22)</f>
        <v>84</v>
      </c>
      <c r="J22" s="6">
        <f t="shared" si="2"/>
        <v>275</v>
      </c>
      <c r="K22" s="7" t="s">
        <v>53</v>
      </c>
    </row>
    <row r="23" spans="1:11" ht="20.100000000000001" customHeight="1" x14ac:dyDescent="0.2">
      <c r="A23" s="5" t="s">
        <v>18</v>
      </c>
      <c r="B23" s="6">
        <v>512</v>
      </c>
      <c r="C23" s="6">
        <v>218</v>
      </c>
      <c r="D23" s="6">
        <v>730</v>
      </c>
      <c r="E23" s="6">
        <v>0</v>
      </c>
      <c r="F23" s="6">
        <v>0</v>
      </c>
      <c r="G23" s="6">
        <v>0</v>
      </c>
      <c r="H23" s="6">
        <f t="shared" si="4"/>
        <v>512</v>
      </c>
      <c r="I23" s="6">
        <f t="shared" si="5"/>
        <v>218</v>
      </c>
      <c r="J23" s="6">
        <f t="shared" si="2"/>
        <v>730</v>
      </c>
      <c r="K23" s="7" t="s">
        <v>42</v>
      </c>
    </row>
    <row r="24" spans="1:11" ht="20.100000000000001" customHeight="1" x14ac:dyDescent="0.2">
      <c r="A24" s="5" t="s">
        <v>20</v>
      </c>
      <c r="B24" s="6">
        <v>390</v>
      </c>
      <c r="C24" s="6">
        <v>60</v>
      </c>
      <c r="D24" s="6">
        <v>450</v>
      </c>
      <c r="E24" s="6">
        <v>0</v>
      </c>
      <c r="F24" s="6">
        <v>0</v>
      </c>
      <c r="G24" s="6">
        <v>0</v>
      </c>
      <c r="H24" s="6">
        <f t="shared" si="4"/>
        <v>390</v>
      </c>
      <c r="I24" s="6">
        <f t="shared" si="5"/>
        <v>60</v>
      </c>
      <c r="J24" s="6">
        <f t="shared" si="2"/>
        <v>450</v>
      </c>
      <c r="K24" s="7" t="s">
        <v>43</v>
      </c>
    </row>
    <row r="25" spans="1:11" ht="20.100000000000001" customHeight="1" x14ac:dyDescent="0.2">
      <c r="A25" s="5" t="s">
        <v>50</v>
      </c>
      <c r="B25" s="6">
        <v>511</v>
      </c>
      <c r="C25" s="6">
        <v>132</v>
      </c>
      <c r="D25" s="6">
        <v>643</v>
      </c>
      <c r="E25" s="6">
        <v>0</v>
      </c>
      <c r="F25" s="6">
        <v>0</v>
      </c>
      <c r="G25" s="6">
        <v>0</v>
      </c>
      <c r="H25" s="6">
        <f t="shared" si="4"/>
        <v>511</v>
      </c>
      <c r="I25" s="6">
        <f t="shared" si="5"/>
        <v>132</v>
      </c>
      <c r="J25" s="6">
        <f t="shared" si="2"/>
        <v>643</v>
      </c>
      <c r="K25" s="7" t="s">
        <v>44</v>
      </c>
    </row>
    <row r="26" spans="1:11" ht="20.100000000000001" customHeight="1" x14ac:dyDescent="0.2">
      <c r="A26" s="5" t="s">
        <v>26</v>
      </c>
      <c r="B26" s="6">
        <f>SUM(B22:B25)</f>
        <v>1604</v>
      </c>
      <c r="C26" s="6">
        <f>SUM(C22:C25)</f>
        <v>494</v>
      </c>
      <c r="D26" s="6">
        <f>SUM(D22:D25)</f>
        <v>2098</v>
      </c>
      <c r="E26" s="6">
        <v>0</v>
      </c>
      <c r="F26" s="6">
        <v>0</v>
      </c>
      <c r="G26" s="6">
        <v>0</v>
      </c>
      <c r="H26" s="6">
        <f t="shared" si="4"/>
        <v>1604</v>
      </c>
      <c r="I26" s="6">
        <f t="shared" si="5"/>
        <v>494</v>
      </c>
      <c r="J26" s="6">
        <f t="shared" si="2"/>
        <v>2098</v>
      </c>
      <c r="K26" s="7" t="s">
        <v>27</v>
      </c>
    </row>
    <row r="27" spans="1:11" ht="20.100000000000001" customHeight="1" x14ac:dyDescent="0.2">
      <c r="A27" s="5" t="s">
        <v>30</v>
      </c>
      <c r="B27" s="6">
        <v>301</v>
      </c>
      <c r="C27" s="6">
        <v>33</v>
      </c>
      <c r="D27" s="6">
        <v>334</v>
      </c>
      <c r="E27" s="6">
        <v>0</v>
      </c>
      <c r="F27" s="6">
        <v>0</v>
      </c>
      <c r="G27" s="6">
        <v>0</v>
      </c>
      <c r="H27" s="6">
        <f t="shared" si="4"/>
        <v>301</v>
      </c>
      <c r="I27" s="6">
        <f t="shared" si="5"/>
        <v>33</v>
      </c>
      <c r="J27" s="6">
        <f t="shared" si="2"/>
        <v>334</v>
      </c>
      <c r="K27" s="7" t="s">
        <v>31</v>
      </c>
    </row>
    <row r="28" spans="1:11" ht="20.100000000000001" customHeight="1" thickBot="1" x14ac:dyDescent="0.25">
      <c r="A28" s="11" t="s">
        <v>45</v>
      </c>
      <c r="B28" s="12">
        <f>SUM(B27,B26)</f>
        <v>1905</v>
      </c>
      <c r="C28" s="12">
        <f t="shared" ref="C28:J28" si="6">SUM(C27,C26)</f>
        <v>527</v>
      </c>
      <c r="D28" s="12">
        <f t="shared" si="6"/>
        <v>2432</v>
      </c>
      <c r="E28" s="12">
        <f t="shared" si="6"/>
        <v>0</v>
      </c>
      <c r="F28" s="12">
        <f t="shared" si="6"/>
        <v>0</v>
      </c>
      <c r="G28" s="12">
        <f t="shared" si="6"/>
        <v>0</v>
      </c>
      <c r="H28" s="12">
        <f t="shared" si="6"/>
        <v>1905</v>
      </c>
      <c r="I28" s="12">
        <f t="shared" si="6"/>
        <v>527</v>
      </c>
      <c r="J28" s="12">
        <f t="shared" si="6"/>
        <v>2432</v>
      </c>
      <c r="K28" s="7" t="s">
        <v>46</v>
      </c>
    </row>
    <row r="29" spans="1:11" ht="20.100000000000001" customHeight="1" thickBot="1" x14ac:dyDescent="0.25">
      <c r="A29" s="8" t="s">
        <v>47</v>
      </c>
      <c r="B29" s="9">
        <f t="shared" ref="B29:G29" si="7">SUM(B28,B20)</f>
        <v>8221</v>
      </c>
      <c r="C29" s="9">
        <f t="shared" si="7"/>
        <v>4212</v>
      </c>
      <c r="D29" s="9">
        <f t="shared" si="7"/>
        <v>12433</v>
      </c>
      <c r="E29" s="9">
        <f t="shared" si="7"/>
        <v>0</v>
      </c>
      <c r="F29" s="9">
        <f t="shared" si="7"/>
        <v>0</v>
      </c>
      <c r="G29" s="9">
        <f t="shared" si="7"/>
        <v>0</v>
      </c>
      <c r="H29" s="9">
        <f t="shared" si="4"/>
        <v>8221</v>
      </c>
      <c r="I29" s="9">
        <f t="shared" si="5"/>
        <v>4212</v>
      </c>
      <c r="J29" s="9">
        <f t="shared" si="2"/>
        <v>12433</v>
      </c>
      <c r="K29" s="10" t="s">
        <v>48</v>
      </c>
    </row>
    <row r="30" spans="1:11" ht="20.100000000000001" customHeight="1" thickTop="1" x14ac:dyDescent="0.2"/>
    <row r="31" spans="1:11" ht="15.75" customHeight="1" x14ac:dyDescent="0.2"/>
    <row r="32" spans="1:11" ht="15.75" customHeight="1" x14ac:dyDescent="0.2"/>
    <row r="33" spans="1:11" ht="15.75" customHeight="1" x14ac:dyDescent="0.2"/>
    <row r="34" spans="1:11" ht="15.75" customHeight="1" x14ac:dyDescent="0.2"/>
    <row r="35" spans="1:11" ht="15.75" customHeight="1" x14ac:dyDescent="0.2"/>
    <row r="36" spans="1:11" ht="15.75" customHeight="1" x14ac:dyDescent="0.2"/>
    <row r="37" spans="1:11" ht="15.75" customHeight="1" x14ac:dyDescent="0.2"/>
    <row r="38" spans="1:11" ht="15.75" customHeight="1" x14ac:dyDescent="0.2"/>
    <row r="39" spans="1:11" ht="15.75" customHeight="1" x14ac:dyDescent="0.2"/>
    <row r="40" spans="1:11" ht="15.75" customHeight="1" x14ac:dyDescent="0.2"/>
    <row r="41" spans="1:11" ht="15.75" customHeight="1" x14ac:dyDescent="0.2"/>
    <row r="42" spans="1:11" ht="15.75" customHeight="1" x14ac:dyDescent="0.2"/>
    <row r="43" spans="1:11" ht="15.75" customHeight="1" x14ac:dyDescent="0.2"/>
    <row r="44" spans="1:11" ht="24.75" customHeight="1" x14ac:dyDescent="0.2">
      <c r="A44" s="423" t="s">
        <v>248</v>
      </c>
      <c r="B44" s="423"/>
      <c r="C44" s="423"/>
      <c r="D44" s="423"/>
      <c r="E44" s="423"/>
      <c r="F44" s="423"/>
      <c r="G44" s="423"/>
      <c r="H44" s="423"/>
      <c r="I44" s="423"/>
      <c r="J44" s="423"/>
      <c r="K44" s="423"/>
    </row>
    <row r="45" spans="1:11" ht="36.75" customHeight="1" x14ac:dyDescent="0.25">
      <c r="A45" s="416" t="s">
        <v>249</v>
      </c>
      <c r="B45" s="416"/>
      <c r="C45" s="416"/>
      <c r="D45" s="416"/>
      <c r="E45" s="416"/>
      <c r="F45" s="416"/>
      <c r="G45" s="416"/>
      <c r="H45" s="416"/>
      <c r="I45" s="416"/>
      <c r="J45" s="416"/>
      <c r="K45" s="416"/>
    </row>
    <row r="46" spans="1:11" ht="15" customHeight="1" thickBot="1" x14ac:dyDescent="0.25">
      <c r="A46" s="1" t="s">
        <v>1898</v>
      </c>
      <c r="K46" s="2" t="s">
        <v>1899</v>
      </c>
    </row>
    <row r="47" spans="1:11" ht="16.5" thickTop="1" x14ac:dyDescent="0.25">
      <c r="A47" s="409" t="s">
        <v>1</v>
      </c>
      <c r="B47" s="412" t="s">
        <v>2</v>
      </c>
      <c r="C47" s="412"/>
      <c r="D47" s="412"/>
      <c r="E47" s="412" t="s">
        <v>3</v>
      </c>
      <c r="F47" s="412"/>
      <c r="G47" s="412"/>
      <c r="H47" s="412" t="s">
        <v>4</v>
      </c>
      <c r="I47" s="412"/>
      <c r="J47" s="412"/>
      <c r="K47" s="409" t="s">
        <v>5</v>
      </c>
    </row>
    <row r="48" spans="1:11" ht="12" customHeight="1" x14ac:dyDescent="0.25">
      <c r="A48" s="410"/>
      <c r="B48" s="413" t="s">
        <v>6</v>
      </c>
      <c r="C48" s="413"/>
      <c r="D48" s="413"/>
      <c r="E48" s="413" t="s">
        <v>7</v>
      </c>
      <c r="F48" s="413"/>
      <c r="G48" s="413"/>
      <c r="H48" s="413" t="s">
        <v>8</v>
      </c>
      <c r="I48" s="413"/>
      <c r="J48" s="413"/>
      <c r="K48" s="410"/>
    </row>
    <row r="49" spans="1:11" ht="15.75" x14ac:dyDescent="0.25">
      <c r="A49" s="410"/>
      <c r="B49" s="3" t="s">
        <v>52</v>
      </c>
      <c r="C49" s="3" t="s">
        <v>10</v>
      </c>
      <c r="D49" s="3" t="s">
        <v>11</v>
      </c>
      <c r="E49" s="3" t="s">
        <v>52</v>
      </c>
      <c r="F49" s="3" t="s">
        <v>10</v>
      </c>
      <c r="G49" s="3" t="s">
        <v>11</v>
      </c>
      <c r="H49" s="3" t="s">
        <v>52</v>
      </c>
      <c r="I49" s="3" t="s">
        <v>10</v>
      </c>
      <c r="J49" s="3" t="s">
        <v>11</v>
      </c>
      <c r="K49" s="410"/>
    </row>
    <row r="50" spans="1:11" ht="16.5" thickBot="1" x14ac:dyDescent="0.3">
      <c r="A50" s="411"/>
      <c r="B50" s="4" t="s">
        <v>12</v>
      </c>
      <c r="C50" s="4" t="s">
        <v>13</v>
      </c>
      <c r="D50" s="4" t="s">
        <v>8</v>
      </c>
      <c r="E50" s="4" t="s">
        <v>12</v>
      </c>
      <c r="F50" s="4" t="s">
        <v>13</v>
      </c>
      <c r="G50" s="4" t="s">
        <v>8</v>
      </c>
      <c r="H50" s="4" t="s">
        <v>12</v>
      </c>
      <c r="I50" s="4" t="s">
        <v>13</v>
      </c>
      <c r="J50" s="4" t="s">
        <v>8</v>
      </c>
      <c r="K50" s="411"/>
    </row>
    <row r="51" spans="1:11" ht="20.100000000000001" customHeight="1" x14ac:dyDescent="0.2">
      <c r="A51" s="5" t="s">
        <v>14</v>
      </c>
      <c r="B51" s="6"/>
      <c r="C51" s="6"/>
      <c r="D51" s="6"/>
      <c r="E51" s="6"/>
      <c r="F51" s="6"/>
      <c r="G51" s="6"/>
      <c r="H51" s="6"/>
      <c r="I51" s="6"/>
      <c r="J51" s="6"/>
      <c r="K51" s="7" t="s">
        <v>15</v>
      </c>
    </row>
    <row r="52" spans="1:11" ht="20.100000000000001" customHeight="1" x14ac:dyDescent="0.2">
      <c r="A52" s="5" t="s">
        <v>16</v>
      </c>
      <c r="B52" s="6">
        <v>1204</v>
      </c>
      <c r="C52" s="6">
        <v>607</v>
      </c>
      <c r="D52" s="6">
        <v>1811</v>
      </c>
      <c r="E52" s="6">
        <v>0</v>
      </c>
      <c r="F52" s="6">
        <v>0</v>
      </c>
      <c r="G52" s="6">
        <v>0</v>
      </c>
      <c r="H52" s="6">
        <f t="shared" ref="H52:H63" si="8">SUM(E52,B52)</f>
        <v>1204</v>
      </c>
      <c r="I52" s="6">
        <f t="shared" ref="I52:I63" si="9">SUM(F52,C52)</f>
        <v>607</v>
      </c>
      <c r="J52" s="6">
        <f>SUM(H52:I52)</f>
        <v>1811</v>
      </c>
      <c r="K52" s="7" t="s">
        <v>53</v>
      </c>
    </row>
    <row r="53" spans="1:11" ht="20.100000000000001" customHeight="1" x14ac:dyDescent="0.2">
      <c r="A53" s="5" t="s">
        <v>64</v>
      </c>
      <c r="B53" s="6">
        <v>1712</v>
      </c>
      <c r="C53" s="6">
        <v>1289</v>
      </c>
      <c r="D53" s="6">
        <v>3001</v>
      </c>
      <c r="E53" s="6">
        <v>0</v>
      </c>
      <c r="F53" s="6">
        <v>0</v>
      </c>
      <c r="G53" s="6">
        <v>0</v>
      </c>
      <c r="H53" s="6">
        <f t="shared" si="8"/>
        <v>1712</v>
      </c>
      <c r="I53" s="6">
        <f t="shared" si="9"/>
        <v>1289</v>
      </c>
      <c r="J53" s="6">
        <f t="shared" ref="J53:J72" si="10">SUM(H53:I53)</f>
        <v>3001</v>
      </c>
      <c r="K53" s="7" t="s">
        <v>42</v>
      </c>
    </row>
    <row r="54" spans="1:11" ht="20.100000000000001" customHeight="1" x14ac:dyDescent="0.2">
      <c r="A54" s="5" t="s">
        <v>65</v>
      </c>
      <c r="B54" s="6">
        <v>911</v>
      </c>
      <c r="C54" s="6">
        <v>416</v>
      </c>
      <c r="D54" s="6">
        <v>1327</v>
      </c>
      <c r="E54" s="6">
        <v>0</v>
      </c>
      <c r="F54" s="6">
        <v>0</v>
      </c>
      <c r="G54" s="6">
        <v>0</v>
      </c>
      <c r="H54" s="6">
        <f t="shared" si="8"/>
        <v>911</v>
      </c>
      <c r="I54" s="6">
        <f t="shared" si="9"/>
        <v>416</v>
      </c>
      <c r="J54" s="6">
        <f t="shared" si="10"/>
        <v>1327</v>
      </c>
      <c r="K54" s="7" t="s">
        <v>43</v>
      </c>
    </row>
    <row r="55" spans="1:11" ht="20.100000000000001" customHeight="1" x14ac:dyDescent="0.2">
      <c r="A55" s="5" t="s">
        <v>66</v>
      </c>
      <c r="B55" s="6">
        <v>973</v>
      </c>
      <c r="C55" s="6">
        <v>380</v>
      </c>
      <c r="D55" s="6">
        <v>1353</v>
      </c>
      <c r="E55" s="6">
        <v>0</v>
      </c>
      <c r="F55" s="6">
        <v>0</v>
      </c>
      <c r="G55" s="6">
        <v>0</v>
      </c>
      <c r="H55" s="6">
        <f t="shared" si="8"/>
        <v>973</v>
      </c>
      <c r="I55" s="6">
        <f t="shared" si="9"/>
        <v>380</v>
      </c>
      <c r="J55" s="6">
        <f t="shared" si="10"/>
        <v>1353</v>
      </c>
      <c r="K55" s="7" t="s">
        <v>44</v>
      </c>
    </row>
    <row r="56" spans="1:11" ht="20.100000000000001" customHeight="1" x14ac:dyDescent="0.2">
      <c r="A56" s="5" t="s">
        <v>67</v>
      </c>
      <c r="B56" s="6">
        <v>43</v>
      </c>
      <c r="C56" s="6">
        <v>35</v>
      </c>
      <c r="D56" s="6">
        <v>78</v>
      </c>
      <c r="E56" s="6">
        <v>0</v>
      </c>
      <c r="F56" s="6">
        <v>0</v>
      </c>
      <c r="G56" s="6">
        <v>0</v>
      </c>
      <c r="H56" s="6">
        <f t="shared" si="8"/>
        <v>43</v>
      </c>
      <c r="I56" s="6">
        <f t="shared" si="9"/>
        <v>35</v>
      </c>
      <c r="J56" s="6">
        <f t="shared" si="10"/>
        <v>78</v>
      </c>
      <c r="K56" s="7" t="s">
        <v>25</v>
      </c>
    </row>
    <row r="57" spans="1:11" ht="20.100000000000001" customHeight="1" x14ac:dyDescent="0.2">
      <c r="A57" s="5" t="s">
        <v>26</v>
      </c>
      <c r="B57" s="6">
        <f>SUM(B52:B56)</f>
        <v>4843</v>
      </c>
      <c r="C57" s="6">
        <f>SUM(C52:C56)</f>
        <v>2727</v>
      </c>
      <c r="D57" s="6">
        <f>SUM(D52:D56)</f>
        <v>7570</v>
      </c>
      <c r="E57" s="6">
        <v>0</v>
      </c>
      <c r="F57" s="6">
        <v>0</v>
      </c>
      <c r="G57" s="6">
        <v>0</v>
      </c>
      <c r="H57" s="6">
        <f t="shared" si="8"/>
        <v>4843</v>
      </c>
      <c r="I57" s="6">
        <f t="shared" si="9"/>
        <v>2727</v>
      </c>
      <c r="J57" s="6">
        <f t="shared" si="10"/>
        <v>7570</v>
      </c>
      <c r="K57" s="7" t="s">
        <v>27</v>
      </c>
    </row>
    <row r="58" spans="1:11" ht="20.100000000000001" customHeight="1" x14ac:dyDescent="0.2">
      <c r="A58" s="5" t="s">
        <v>28</v>
      </c>
      <c r="B58" s="6">
        <v>298</v>
      </c>
      <c r="C58" s="6">
        <v>150</v>
      </c>
      <c r="D58" s="6">
        <v>448</v>
      </c>
      <c r="E58" s="6">
        <v>0</v>
      </c>
      <c r="F58" s="6">
        <v>0</v>
      </c>
      <c r="G58" s="6">
        <v>0</v>
      </c>
      <c r="H58" s="6">
        <f t="shared" si="8"/>
        <v>298</v>
      </c>
      <c r="I58" s="6">
        <f t="shared" si="9"/>
        <v>150</v>
      </c>
      <c r="J58" s="6">
        <f t="shared" si="10"/>
        <v>448</v>
      </c>
      <c r="K58" s="7" t="s">
        <v>29</v>
      </c>
    </row>
    <row r="59" spans="1:11" ht="20.100000000000001" customHeight="1" x14ac:dyDescent="0.2">
      <c r="A59" s="5" t="s">
        <v>30</v>
      </c>
      <c r="B59" s="6">
        <v>297</v>
      </c>
      <c r="C59" s="6">
        <v>506</v>
      </c>
      <c r="D59" s="6">
        <v>803</v>
      </c>
      <c r="E59" s="6">
        <v>0</v>
      </c>
      <c r="F59" s="6">
        <v>0</v>
      </c>
      <c r="G59" s="6">
        <v>0</v>
      </c>
      <c r="H59" s="6">
        <f t="shared" si="8"/>
        <v>297</v>
      </c>
      <c r="I59" s="6">
        <f t="shared" si="9"/>
        <v>506</v>
      </c>
      <c r="J59" s="6">
        <f t="shared" si="10"/>
        <v>803</v>
      </c>
      <c r="K59" s="7" t="s">
        <v>31</v>
      </c>
    </row>
    <row r="60" spans="1:11" ht="20.100000000000001" customHeight="1" x14ac:dyDescent="0.2">
      <c r="A60" s="5" t="s">
        <v>32</v>
      </c>
      <c r="B60" s="6">
        <v>114</v>
      </c>
      <c r="C60" s="6">
        <v>64</v>
      </c>
      <c r="D60" s="6">
        <v>178</v>
      </c>
      <c r="E60" s="6">
        <v>0</v>
      </c>
      <c r="F60" s="6">
        <v>0</v>
      </c>
      <c r="G60" s="6">
        <v>0</v>
      </c>
      <c r="H60" s="6">
        <f t="shared" si="8"/>
        <v>114</v>
      </c>
      <c r="I60" s="6">
        <f t="shared" si="9"/>
        <v>64</v>
      </c>
      <c r="J60" s="6">
        <f t="shared" si="10"/>
        <v>178</v>
      </c>
      <c r="K60" s="7" t="s">
        <v>33</v>
      </c>
    </row>
    <row r="61" spans="1:11" ht="20.100000000000001" customHeight="1" x14ac:dyDescent="0.2">
      <c r="A61" s="5" t="s">
        <v>34</v>
      </c>
      <c r="B61" s="6">
        <v>5</v>
      </c>
      <c r="C61" s="6">
        <v>4</v>
      </c>
      <c r="D61" s="6">
        <v>9</v>
      </c>
      <c r="E61" s="6">
        <v>0</v>
      </c>
      <c r="F61" s="6">
        <v>0</v>
      </c>
      <c r="G61" s="6">
        <v>0</v>
      </c>
      <c r="H61" s="6">
        <f t="shared" si="8"/>
        <v>5</v>
      </c>
      <c r="I61" s="6">
        <f t="shared" si="9"/>
        <v>4</v>
      </c>
      <c r="J61" s="6">
        <f t="shared" si="10"/>
        <v>9</v>
      </c>
      <c r="K61" s="7" t="s">
        <v>35</v>
      </c>
    </row>
    <row r="62" spans="1:11" ht="20.100000000000001" customHeight="1" x14ac:dyDescent="0.2">
      <c r="A62" s="5" t="s">
        <v>36</v>
      </c>
      <c r="B62" s="6">
        <f>SUM(B58:B61)</f>
        <v>714</v>
      </c>
      <c r="C62" s="6">
        <f>SUM(C58:C61)</f>
        <v>724</v>
      </c>
      <c r="D62" s="6">
        <f>SUM(D58:D61)</f>
        <v>1438</v>
      </c>
      <c r="E62" s="6">
        <v>0</v>
      </c>
      <c r="F62" s="6">
        <v>0</v>
      </c>
      <c r="G62" s="6">
        <v>0</v>
      </c>
      <c r="H62" s="6">
        <f t="shared" si="8"/>
        <v>714</v>
      </c>
      <c r="I62" s="6">
        <f t="shared" si="9"/>
        <v>724</v>
      </c>
      <c r="J62" s="6">
        <f t="shared" si="10"/>
        <v>1438</v>
      </c>
      <c r="K62" s="7" t="s">
        <v>37</v>
      </c>
    </row>
    <row r="63" spans="1:11" ht="20.100000000000001" customHeight="1" x14ac:dyDescent="0.2">
      <c r="A63" s="5" t="s">
        <v>38</v>
      </c>
      <c r="B63" s="6">
        <f>SUM(B62,B57)</f>
        <v>5557</v>
      </c>
      <c r="C63" s="6">
        <f>SUM(C62,C57)</f>
        <v>3451</v>
      </c>
      <c r="D63" s="6">
        <f>SUM(D62,D57)</f>
        <v>9008</v>
      </c>
      <c r="E63" s="6">
        <v>0</v>
      </c>
      <c r="F63" s="6">
        <v>0</v>
      </c>
      <c r="G63" s="6">
        <v>0</v>
      </c>
      <c r="H63" s="6">
        <f t="shared" si="8"/>
        <v>5557</v>
      </c>
      <c r="I63" s="6">
        <f t="shared" si="9"/>
        <v>3451</v>
      </c>
      <c r="J63" s="6">
        <f t="shared" si="10"/>
        <v>9008</v>
      </c>
      <c r="K63" s="7" t="s">
        <v>39</v>
      </c>
    </row>
    <row r="64" spans="1:11" ht="20.100000000000001" customHeight="1" x14ac:dyDescent="0.2">
      <c r="A64" s="5" t="s">
        <v>51</v>
      </c>
      <c r="B64" s="6"/>
      <c r="C64" s="6"/>
      <c r="D64" s="6"/>
      <c r="E64" s="6"/>
      <c r="F64" s="6"/>
      <c r="G64" s="6"/>
      <c r="H64" s="6"/>
      <c r="I64" s="6"/>
      <c r="J64" s="6"/>
      <c r="K64" s="7" t="s">
        <v>63</v>
      </c>
    </row>
    <row r="65" spans="1:11" ht="20.100000000000001" customHeight="1" x14ac:dyDescent="0.2">
      <c r="A65" s="5" t="s">
        <v>16</v>
      </c>
      <c r="B65" s="6">
        <v>152</v>
      </c>
      <c r="C65" s="6">
        <v>72</v>
      </c>
      <c r="D65" s="6">
        <v>224</v>
      </c>
      <c r="E65" s="6">
        <v>0</v>
      </c>
      <c r="F65" s="6">
        <v>0</v>
      </c>
      <c r="G65" s="6">
        <v>0</v>
      </c>
      <c r="H65" s="6">
        <f t="shared" ref="H65:H72" si="11">SUM(E65,B65)</f>
        <v>152</v>
      </c>
      <c r="I65" s="6">
        <f t="shared" ref="I65:I72" si="12">SUM(F65,C65)</f>
        <v>72</v>
      </c>
      <c r="J65" s="6">
        <f t="shared" si="10"/>
        <v>224</v>
      </c>
      <c r="K65" s="7" t="s">
        <v>53</v>
      </c>
    </row>
    <row r="66" spans="1:11" ht="20.100000000000001" customHeight="1" x14ac:dyDescent="0.2">
      <c r="A66" s="5" t="s">
        <v>18</v>
      </c>
      <c r="B66" s="6">
        <v>494</v>
      </c>
      <c r="C66" s="6">
        <v>216</v>
      </c>
      <c r="D66" s="6">
        <v>710</v>
      </c>
      <c r="E66" s="6">
        <v>0</v>
      </c>
      <c r="F66" s="6">
        <v>0</v>
      </c>
      <c r="G66" s="6">
        <v>0</v>
      </c>
      <c r="H66" s="6">
        <f t="shared" si="11"/>
        <v>494</v>
      </c>
      <c r="I66" s="6">
        <f t="shared" si="12"/>
        <v>216</v>
      </c>
      <c r="J66" s="6">
        <f t="shared" si="10"/>
        <v>710</v>
      </c>
      <c r="K66" s="7" t="s">
        <v>42</v>
      </c>
    </row>
    <row r="67" spans="1:11" ht="20.100000000000001" customHeight="1" x14ac:dyDescent="0.2">
      <c r="A67" s="5" t="s">
        <v>20</v>
      </c>
      <c r="B67" s="6">
        <v>381</v>
      </c>
      <c r="C67" s="6">
        <v>59</v>
      </c>
      <c r="D67" s="6">
        <v>440</v>
      </c>
      <c r="E67" s="6">
        <v>0</v>
      </c>
      <c r="F67" s="6">
        <v>0</v>
      </c>
      <c r="G67" s="6">
        <v>0</v>
      </c>
      <c r="H67" s="6">
        <f t="shared" si="11"/>
        <v>381</v>
      </c>
      <c r="I67" s="6">
        <f t="shared" si="12"/>
        <v>59</v>
      </c>
      <c r="J67" s="6">
        <f t="shared" si="10"/>
        <v>440</v>
      </c>
      <c r="K67" s="7" t="s">
        <v>43</v>
      </c>
    </row>
    <row r="68" spans="1:11" ht="20.100000000000001" customHeight="1" x14ac:dyDescent="0.2">
      <c r="A68" s="5" t="s">
        <v>50</v>
      </c>
      <c r="B68" s="6">
        <v>506</v>
      </c>
      <c r="C68" s="6">
        <v>132</v>
      </c>
      <c r="D68" s="6">
        <v>638</v>
      </c>
      <c r="E68" s="6">
        <v>0</v>
      </c>
      <c r="F68" s="6">
        <v>0</v>
      </c>
      <c r="G68" s="6">
        <v>0</v>
      </c>
      <c r="H68" s="6">
        <f t="shared" si="11"/>
        <v>506</v>
      </c>
      <c r="I68" s="6">
        <f t="shared" si="12"/>
        <v>132</v>
      </c>
      <c r="J68" s="6">
        <f t="shared" si="10"/>
        <v>638</v>
      </c>
      <c r="K68" s="7" t="s">
        <v>44</v>
      </c>
    </row>
    <row r="69" spans="1:11" ht="20.100000000000001" customHeight="1" x14ac:dyDescent="0.2">
      <c r="A69" s="5" t="s">
        <v>26</v>
      </c>
      <c r="B69" s="6">
        <f>SUM(B65:B68)</f>
        <v>1533</v>
      </c>
      <c r="C69" s="6">
        <f>SUM(C65:C68)</f>
        <v>479</v>
      </c>
      <c r="D69" s="6">
        <f>SUM(D65:D68)</f>
        <v>2012</v>
      </c>
      <c r="E69" s="6">
        <v>0</v>
      </c>
      <c r="F69" s="6">
        <v>0</v>
      </c>
      <c r="G69" s="6">
        <v>0</v>
      </c>
      <c r="H69" s="6">
        <f t="shared" si="11"/>
        <v>1533</v>
      </c>
      <c r="I69" s="6">
        <f t="shared" si="12"/>
        <v>479</v>
      </c>
      <c r="J69" s="6">
        <f t="shared" si="10"/>
        <v>2012</v>
      </c>
      <c r="K69" s="7" t="s">
        <v>27</v>
      </c>
    </row>
    <row r="70" spans="1:11" ht="20.100000000000001" customHeight="1" x14ac:dyDescent="0.2">
      <c r="A70" s="5" t="s">
        <v>30</v>
      </c>
      <c r="B70" s="6">
        <v>285</v>
      </c>
      <c r="C70" s="6">
        <v>32</v>
      </c>
      <c r="D70" s="6">
        <v>317</v>
      </c>
      <c r="E70" s="6">
        <v>0</v>
      </c>
      <c r="F70" s="6">
        <v>0</v>
      </c>
      <c r="G70" s="6">
        <v>0</v>
      </c>
      <c r="H70" s="6">
        <f t="shared" si="11"/>
        <v>285</v>
      </c>
      <c r="I70" s="6">
        <f t="shared" si="12"/>
        <v>32</v>
      </c>
      <c r="J70" s="6">
        <f t="shared" si="10"/>
        <v>317</v>
      </c>
      <c r="K70" s="7" t="s">
        <v>31</v>
      </c>
    </row>
    <row r="71" spans="1:11" ht="20.100000000000001" customHeight="1" thickBot="1" x14ac:dyDescent="0.25">
      <c r="A71" s="5" t="s">
        <v>45</v>
      </c>
      <c r="B71" s="6">
        <f>SUM(B70,B69)</f>
        <v>1818</v>
      </c>
      <c r="C71" s="6">
        <f>SUM(C70,C69)</f>
        <v>511</v>
      </c>
      <c r="D71" s="6">
        <f>SUM(D70,D69)</f>
        <v>2329</v>
      </c>
      <c r="E71" s="6">
        <v>0</v>
      </c>
      <c r="F71" s="6">
        <v>0</v>
      </c>
      <c r="G71" s="12">
        <v>0</v>
      </c>
      <c r="H71" s="12">
        <f t="shared" si="11"/>
        <v>1818</v>
      </c>
      <c r="I71" s="12">
        <f t="shared" si="12"/>
        <v>511</v>
      </c>
      <c r="J71" s="12">
        <f t="shared" si="10"/>
        <v>2329</v>
      </c>
      <c r="K71" s="7" t="s">
        <v>46</v>
      </c>
    </row>
    <row r="72" spans="1:11" ht="20.100000000000001" customHeight="1" thickBot="1" x14ac:dyDescent="0.25">
      <c r="A72" s="8" t="s">
        <v>47</v>
      </c>
      <c r="B72" s="9">
        <f t="shared" ref="B72:G72" si="13">SUM(B71,B63)</f>
        <v>7375</v>
      </c>
      <c r="C72" s="9">
        <f t="shared" si="13"/>
        <v>3962</v>
      </c>
      <c r="D72" s="9">
        <f t="shared" si="13"/>
        <v>11337</v>
      </c>
      <c r="E72" s="9">
        <f t="shared" si="13"/>
        <v>0</v>
      </c>
      <c r="F72" s="9">
        <f t="shared" si="13"/>
        <v>0</v>
      </c>
      <c r="G72" s="9">
        <f t="shared" si="13"/>
        <v>0</v>
      </c>
      <c r="H72" s="9">
        <f t="shared" si="11"/>
        <v>7375</v>
      </c>
      <c r="I72" s="9">
        <f t="shared" si="12"/>
        <v>3962</v>
      </c>
      <c r="J72" s="9">
        <f t="shared" si="10"/>
        <v>11337</v>
      </c>
      <c r="K72" s="10" t="s">
        <v>48</v>
      </c>
    </row>
    <row r="73" spans="1:11" ht="15" thickTop="1" x14ac:dyDescent="0.2"/>
  </sheetData>
  <mergeCells count="20">
    <mergeCell ref="A44:K44"/>
    <mergeCell ref="A45:K45"/>
    <mergeCell ref="A47:A50"/>
    <mergeCell ref="B47:D47"/>
    <mergeCell ref="E47:G47"/>
    <mergeCell ref="H47:J47"/>
    <mergeCell ref="K47:K50"/>
    <mergeCell ref="B48:D48"/>
    <mergeCell ref="E48:G48"/>
    <mergeCell ref="H48:J4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N206"/>
  <sheetViews>
    <sheetView rightToLeft="1" view="pageBreakPreview" topLeftCell="A118" zoomScale="80" zoomScaleSheetLayoutView="80" workbookViewId="0">
      <selection activeCell="A127" activeCellId="1" sqref="A115:A125 A127:A131"/>
    </sheetView>
  </sheetViews>
  <sheetFormatPr defaultRowHeight="14.25" x14ac:dyDescent="0.2"/>
  <cols>
    <col min="1" max="1" width="34.75" customWidth="1"/>
    <col min="2" max="2" width="8.25" customWidth="1"/>
    <col min="3" max="3" width="9.625" customWidth="1"/>
    <col min="4" max="4" width="7.875" customWidth="1"/>
    <col min="5" max="5" width="7.375" customWidth="1"/>
    <col min="6" max="6" width="8.625" customWidth="1"/>
    <col min="7" max="7" width="7.25" customWidth="1"/>
    <col min="8" max="9" width="9.625" customWidth="1"/>
    <col min="10" max="10" width="8" customWidth="1"/>
    <col min="11" max="11" width="43" customWidth="1"/>
  </cols>
  <sheetData>
    <row r="1" spans="1:11" ht="28.5" customHeight="1" x14ac:dyDescent="0.2">
      <c r="A1" s="423" t="s">
        <v>216</v>
      </c>
      <c r="B1" s="423"/>
      <c r="C1" s="423"/>
      <c r="D1" s="423"/>
      <c r="E1" s="423"/>
      <c r="F1" s="423"/>
      <c r="G1" s="423"/>
      <c r="H1" s="423"/>
      <c r="I1" s="423"/>
      <c r="J1" s="423"/>
      <c r="K1" s="423"/>
    </row>
    <row r="2" spans="1:11" ht="39" customHeight="1" x14ac:dyDescent="0.25">
      <c r="A2" s="416" t="s">
        <v>233</v>
      </c>
      <c r="B2" s="416"/>
      <c r="C2" s="416"/>
      <c r="D2" s="416"/>
      <c r="E2" s="416"/>
      <c r="F2" s="416"/>
      <c r="G2" s="416"/>
      <c r="H2" s="416"/>
      <c r="I2" s="416"/>
      <c r="J2" s="416"/>
      <c r="K2" s="416"/>
    </row>
    <row r="3" spans="1:11" ht="23.25" customHeight="1" thickBot="1" x14ac:dyDescent="0.25">
      <c r="A3" s="1" t="s">
        <v>198</v>
      </c>
      <c r="K3" s="2" t="s">
        <v>199</v>
      </c>
    </row>
    <row r="4" spans="1:11" ht="18.75" customHeight="1" thickTop="1" x14ac:dyDescent="0.25">
      <c r="A4" s="409" t="s">
        <v>68</v>
      </c>
      <c r="B4" s="412" t="s">
        <v>2</v>
      </c>
      <c r="C4" s="412"/>
      <c r="D4" s="412"/>
      <c r="E4" s="412" t="s">
        <v>3</v>
      </c>
      <c r="F4" s="412"/>
      <c r="G4" s="412"/>
      <c r="H4" s="412" t="s">
        <v>4</v>
      </c>
      <c r="I4" s="412"/>
      <c r="J4" s="412"/>
      <c r="K4" s="409" t="s">
        <v>5</v>
      </c>
    </row>
    <row r="5" spans="1:11" ht="18.75" customHeight="1" x14ac:dyDescent="0.25">
      <c r="A5" s="410"/>
      <c r="B5" s="413" t="s">
        <v>6</v>
      </c>
      <c r="C5" s="413"/>
      <c r="D5" s="413"/>
      <c r="E5" s="413" t="s">
        <v>7</v>
      </c>
      <c r="F5" s="413"/>
      <c r="G5" s="413"/>
      <c r="H5" s="413" t="s">
        <v>8</v>
      </c>
      <c r="I5" s="413"/>
      <c r="J5" s="413"/>
      <c r="K5" s="410"/>
    </row>
    <row r="6" spans="1:11" ht="18.75" customHeight="1" x14ac:dyDescent="0.25">
      <c r="A6" s="410"/>
      <c r="B6" s="3" t="s">
        <v>52</v>
      </c>
      <c r="C6" s="3" t="s">
        <v>10</v>
      </c>
      <c r="D6" s="3" t="s">
        <v>11</v>
      </c>
      <c r="E6" s="3" t="s">
        <v>52</v>
      </c>
      <c r="F6" s="3" t="s">
        <v>10</v>
      </c>
      <c r="G6" s="3" t="s">
        <v>11</v>
      </c>
      <c r="H6" s="3" t="s">
        <v>52</v>
      </c>
      <c r="I6" s="3" t="s">
        <v>10</v>
      </c>
      <c r="J6" s="3" t="s">
        <v>11</v>
      </c>
      <c r="K6" s="410"/>
    </row>
    <row r="7" spans="1:11" ht="18.75" customHeight="1"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5" t="s">
        <v>14</v>
      </c>
      <c r="B8" s="6"/>
      <c r="C8" s="6"/>
      <c r="D8" s="6"/>
      <c r="E8" s="6"/>
      <c r="F8" s="6"/>
      <c r="G8" s="6"/>
      <c r="H8" s="6"/>
      <c r="I8" s="6"/>
      <c r="J8" s="6"/>
      <c r="K8" s="7" t="s">
        <v>69</v>
      </c>
    </row>
    <row r="9" spans="1:11" ht="20.100000000000001" customHeight="1" x14ac:dyDescent="0.2">
      <c r="A9" s="5" t="s">
        <v>70</v>
      </c>
      <c r="B9" s="6">
        <v>358</v>
      </c>
      <c r="C9" s="6">
        <v>538</v>
      </c>
      <c r="D9" s="6">
        <v>896</v>
      </c>
      <c r="E9" s="6">
        <v>0</v>
      </c>
      <c r="F9" s="6">
        <v>0</v>
      </c>
      <c r="G9" s="6">
        <v>0</v>
      </c>
      <c r="H9" s="6">
        <f>SUM(B9,E9)</f>
        <v>358</v>
      </c>
      <c r="I9" s="6">
        <f>SUM(C9,F9)</f>
        <v>538</v>
      </c>
      <c r="J9" s="6">
        <f t="shared" ref="J9:J25" si="0">SUM(D9,G9)</f>
        <v>896</v>
      </c>
      <c r="K9" s="7" t="s">
        <v>71</v>
      </c>
    </row>
    <row r="10" spans="1:11" ht="20.100000000000001" customHeight="1" x14ac:dyDescent="0.2">
      <c r="A10" s="5" t="s">
        <v>72</v>
      </c>
      <c r="B10" s="6">
        <v>806</v>
      </c>
      <c r="C10" s="6">
        <v>228</v>
      </c>
      <c r="D10" s="6">
        <v>1034</v>
      </c>
      <c r="E10" s="6">
        <v>0</v>
      </c>
      <c r="F10" s="6">
        <v>0</v>
      </c>
      <c r="G10" s="6">
        <v>0</v>
      </c>
      <c r="H10" s="6">
        <f t="shared" ref="H10:I25" si="1">SUM(B10,E10)</f>
        <v>806</v>
      </c>
      <c r="I10" s="6">
        <f t="shared" si="1"/>
        <v>228</v>
      </c>
      <c r="J10" s="6">
        <f t="shared" si="0"/>
        <v>1034</v>
      </c>
      <c r="K10" s="7" t="s">
        <v>73</v>
      </c>
    </row>
    <row r="11" spans="1:11" ht="20.100000000000001" customHeight="1" x14ac:dyDescent="0.2">
      <c r="A11" s="5" t="s">
        <v>74</v>
      </c>
      <c r="B11" s="6">
        <v>466</v>
      </c>
      <c r="C11" s="6">
        <v>654</v>
      </c>
      <c r="D11" s="6">
        <v>1120</v>
      </c>
      <c r="E11" s="6">
        <v>0</v>
      </c>
      <c r="F11" s="6">
        <v>2</v>
      </c>
      <c r="G11" s="6">
        <v>2</v>
      </c>
      <c r="H11" s="6">
        <f t="shared" si="1"/>
        <v>466</v>
      </c>
      <c r="I11" s="6">
        <f t="shared" si="1"/>
        <v>656</v>
      </c>
      <c r="J11" s="6">
        <f t="shared" si="0"/>
        <v>1122</v>
      </c>
      <c r="K11" s="7" t="s">
        <v>75</v>
      </c>
    </row>
    <row r="12" spans="1:11" ht="20.100000000000001" customHeight="1" x14ac:dyDescent="0.2">
      <c r="A12" s="5" t="s">
        <v>76</v>
      </c>
      <c r="B12" s="6">
        <v>83</v>
      </c>
      <c r="C12" s="6">
        <v>299</v>
      </c>
      <c r="D12" s="6">
        <v>382</v>
      </c>
      <c r="E12" s="6">
        <v>0</v>
      </c>
      <c r="F12" s="6">
        <v>0</v>
      </c>
      <c r="G12" s="6">
        <v>0</v>
      </c>
      <c r="H12" s="6">
        <f t="shared" si="1"/>
        <v>83</v>
      </c>
      <c r="I12" s="6">
        <f t="shared" si="1"/>
        <v>299</v>
      </c>
      <c r="J12" s="6">
        <f t="shared" si="0"/>
        <v>382</v>
      </c>
      <c r="K12" s="7" t="s">
        <v>77</v>
      </c>
    </row>
    <row r="13" spans="1:11" ht="20.100000000000001" customHeight="1" x14ac:dyDescent="0.2">
      <c r="A13" s="5" t="s">
        <v>78</v>
      </c>
      <c r="B13" s="6">
        <v>175</v>
      </c>
      <c r="C13" s="6">
        <v>245</v>
      </c>
      <c r="D13" s="6">
        <v>420</v>
      </c>
      <c r="E13" s="6">
        <v>0</v>
      </c>
      <c r="F13" s="6">
        <v>0</v>
      </c>
      <c r="G13" s="6">
        <v>0</v>
      </c>
      <c r="H13" s="6">
        <f t="shared" si="1"/>
        <v>175</v>
      </c>
      <c r="I13" s="6">
        <f t="shared" si="1"/>
        <v>245</v>
      </c>
      <c r="J13" s="6">
        <f t="shared" si="0"/>
        <v>420</v>
      </c>
      <c r="K13" s="7" t="s">
        <v>79</v>
      </c>
    </row>
    <row r="14" spans="1:11" ht="20.100000000000001" customHeight="1" x14ac:dyDescent="0.2">
      <c r="A14" s="5" t="s">
        <v>80</v>
      </c>
      <c r="B14" s="6">
        <v>362</v>
      </c>
      <c r="C14" s="6">
        <v>423</v>
      </c>
      <c r="D14" s="6">
        <v>785</v>
      </c>
      <c r="E14" s="6">
        <v>2</v>
      </c>
      <c r="F14" s="6">
        <v>0</v>
      </c>
      <c r="G14" s="6">
        <v>2</v>
      </c>
      <c r="H14" s="6">
        <f t="shared" si="1"/>
        <v>364</v>
      </c>
      <c r="I14" s="6">
        <f t="shared" si="1"/>
        <v>423</v>
      </c>
      <c r="J14" s="6">
        <f t="shared" si="0"/>
        <v>787</v>
      </c>
      <c r="K14" s="7" t="s">
        <v>81</v>
      </c>
    </row>
    <row r="15" spans="1:11" ht="20.100000000000001" customHeight="1" x14ac:dyDescent="0.2">
      <c r="A15" s="5" t="s">
        <v>82</v>
      </c>
      <c r="B15" s="6">
        <v>358</v>
      </c>
      <c r="C15" s="6">
        <v>82</v>
      </c>
      <c r="D15" s="6">
        <v>440</v>
      </c>
      <c r="E15" s="6">
        <v>0</v>
      </c>
      <c r="F15" s="6">
        <v>0</v>
      </c>
      <c r="G15" s="6">
        <v>0</v>
      </c>
      <c r="H15" s="6">
        <f t="shared" si="1"/>
        <v>358</v>
      </c>
      <c r="I15" s="6">
        <f t="shared" si="1"/>
        <v>82</v>
      </c>
      <c r="J15" s="6">
        <f t="shared" si="0"/>
        <v>440</v>
      </c>
      <c r="K15" s="7" t="s">
        <v>83</v>
      </c>
    </row>
    <row r="16" spans="1:11" ht="20.100000000000001" customHeight="1" x14ac:dyDescent="0.2">
      <c r="A16" s="5" t="s">
        <v>84</v>
      </c>
      <c r="B16" s="6">
        <v>577</v>
      </c>
      <c r="C16" s="6">
        <v>248</v>
      </c>
      <c r="D16" s="6">
        <v>825</v>
      </c>
      <c r="E16" s="6">
        <v>0</v>
      </c>
      <c r="F16" s="6">
        <v>0</v>
      </c>
      <c r="G16" s="6">
        <v>0</v>
      </c>
      <c r="H16" s="6">
        <f t="shared" si="1"/>
        <v>577</v>
      </c>
      <c r="I16" s="6">
        <f t="shared" si="1"/>
        <v>248</v>
      </c>
      <c r="J16" s="6">
        <f t="shared" si="0"/>
        <v>825</v>
      </c>
      <c r="K16" s="7" t="s">
        <v>85</v>
      </c>
    </row>
    <row r="17" spans="1:11" ht="20.100000000000001" customHeight="1" x14ac:dyDescent="0.2">
      <c r="A17" s="5" t="s">
        <v>86</v>
      </c>
      <c r="B17" s="6">
        <v>788</v>
      </c>
      <c r="C17" s="6">
        <v>575</v>
      </c>
      <c r="D17" s="6">
        <v>1363</v>
      </c>
      <c r="E17" s="6">
        <v>0</v>
      </c>
      <c r="F17" s="6">
        <v>0</v>
      </c>
      <c r="G17" s="6">
        <v>0</v>
      </c>
      <c r="H17" s="6">
        <f t="shared" si="1"/>
        <v>788</v>
      </c>
      <c r="I17" s="6">
        <f t="shared" si="1"/>
        <v>575</v>
      </c>
      <c r="J17" s="6">
        <f t="shared" si="0"/>
        <v>1363</v>
      </c>
      <c r="K17" s="7" t="s">
        <v>87</v>
      </c>
    </row>
    <row r="18" spans="1:11" ht="20.100000000000001" customHeight="1" x14ac:dyDescent="0.2">
      <c r="A18" s="5" t="s">
        <v>88</v>
      </c>
      <c r="B18" s="6">
        <v>196</v>
      </c>
      <c r="C18" s="6">
        <v>127</v>
      </c>
      <c r="D18" s="6">
        <v>323</v>
      </c>
      <c r="E18" s="6">
        <v>0</v>
      </c>
      <c r="F18" s="6">
        <v>0</v>
      </c>
      <c r="G18" s="6">
        <v>0</v>
      </c>
      <c r="H18" s="6">
        <f t="shared" si="1"/>
        <v>196</v>
      </c>
      <c r="I18" s="6">
        <f t="shared" si="1"/>
        <v>127</v>
      </c>
      <c r="J18" s="6">
        <f t="shared" si="0"/>
        <v>323</v>
      </c>
      <c r="K18" s="7" t="s">
        <v>89</v>
      </c>
    </row>
    <row r="19" spans="1:11" ht="20.100000000000001" customHeight="1" x14ac:dyDescent="0.2">
      <c r="A19" s="5" t="s">
        <v>90</v>
      </c>
      <c r="B19" s="6">
        <v>1141</v>
      </c>
      <c r="C19" s="6">
        <v>916</v>
      </c>
      <c r="D19" s="6">
        <v>2057</v>
      </c>
      <c r="E19" s="6">
        <v>0</v>
      </c>
      <c r="F19" s="6">
        <v>0</v>
      </c>
      <c r="G19" s="6">
        <v>0</v>
      </c>
      <c r="H19" s="6">
        <f t="shared" si="1"/>
        <v>1141</v>
      </c>
      <c r="I19" s="6">
        <f t="shared" si="1"/>
        <v>916</v>
      </c>
      <c r="J19" s="6">
        <f t="shared" si="0"/>
        <v>2057</v>
      </c>
      <c r="K19" s="7" t="s">
        <v>91</v>
      </c>
    </row>
    <row r="20" spans="1:11" ht="20.100000000000001" customHeight="1" x14ac:dyDescent="0.2">
      <c r="A20" s="5" t="s">
        <v>92</v>
      </c>
      <c r="B20" s="6">
        <f>SUM(B9:B19)</f>
        <v>5310</v>
      </c>
      <c r="C20" s="6">
        <f t="shared" ref="C20:J20" si="2">SUM(C9:C19)</f>
        <v>4335</v>
      </c>
      <c r="D20" s="6">
        <f t="shared" si="2"/>
        <v>9645</v>
      </c>
      <c r="E20" s="6">
        <f t="shared" si="2"/>
        <v>2</v>
      </c>
      <c r="F20" s="6">
        <f t="shared" si="2"/>
        <v>2</v>
      </c>
      <c r="G20" s="6">
        <f t="shared" si="2"/>
        <v>4</v>
      </c>
      <c r="H20" s="6">
        <f t="shared" si="2"/>
        <v>5312</v>
      </c>
      <c r="I20" s="6">
        <f t="shared" si="2"/>
        <v>4337</v>
      </c>
      <c r="J20" s="6">
        <f t="shared" si="2"/>
        <v>9649</v>
      </c>
      <c r="K20" s="7" t="s">
        <v>93</v>
      </c>
    </row>
    <row r="21" spans="1:11" ht="20.100000000000001" customHeight="1" x14ac:dyDescent="0.2">
      <c r="A21" s="5" t="s">
        <v>94</v>
      </c>
      <c r="B21" s="6">
        <v>489</v>
      </c>
      <c r="C21" s="6">
        <v>128</v>
      </c>
      <c r="D21" s="6">
        <v>617</v>
      </c>
      <c r="E21" s="6">
        <v>0</v>
      </c>
      <c r="F21" s="6">
        <v>0</v>
      </c>
      <c r="G21" s="6">
        <v>0</v>
      </c>
      <c r="H21" s="6">
        <f t="shared" si="1"/>
        <v>489</v>
      </c>
      <c r="I21" s="6">
        <f t="shared" si="1"/>
        <v>128</v>
      </c>
      <c r="J21" s="6">
        <f t="shared" si="0"/>
        <v>617</v>
      </c>
      <c r="K21" s="7" t="s">
        <v>95</v>
      </c>
    </row>
    <row r="22" spans="1:11" ht="20.100000000000001" customHeight="1" x14ac:dyDescent="0.2">
      <c r="A22" s="5" t="s">
        <v>96</v>
      </c>
      <c r="B22" s="6">
        <v>60</v>
      </c>
      <c r="C22" s="6">
        <v>74</v>
      </c>
      <c r="D22" s="6">
        <v>134</v>
      </c>
      <c r="E22" s="6">
        <v>0</v>
      </c>
      <c r="F22" s="6">
        <v>0</v>
      </c>
      <c r="G22" s="6">
        <v>0</v>
      </c>
      <c r="H22" s="6">
        <f t="shared" si="1"/>
        <v>60</v>
      </c>
      <c r="I22" s="6">
        <f t="shared" si="1"/>
        <v>74</v>
      </c>
      <c r="J22" s="6">
        <f t="shared" si="0"/>
        <v>134</v>
      </c>
      <c r="K22" s="7" t="s">
        <v>95</v>
      </c>
    </row>
    <row r="23" spans="1:11" ht="20.100000000000001" customHeight="1" x14ac:dyDescent="0.2">
      <c r="A23" s="5" t="s">
        <v>97</v>
      </c>
      <c r="B23" s="6">
        <v>171</v>
      </c>
      <c r="C23" s="6">
        <v>81</v>
      </c>
      <c r="D23" s="6">
        <v>252</v>
      </c>
      <c r="E23" s="6">
        <v>0</v>
      </c>
      <c r="F23" s="6">
        <v>0</v>
      </c>
      <c r="G23" s="6">
        <v>0</v>
      </c>
      <c r="H23" s="6">
        <f t="shared" si="1"/>
        <v>171</v>
      </c>
      <c r="I23" s="6">
        <f t="shared" si="1"/>
        <v>81</v>
      </c>
      <c r="J23" s="6">
        <f t="shared" si="0"/>
        <v>252</v>
      </c>
      <c r="K23" s="7" t="s">
        <v>98</v>
      </c>
    </row>
    <row r="24" spans="1:11" ht="20.100000000000001" customHeight="1" x14ac:dyDescent="0.2">
      <c r="A24" s="5" t="s">
        <v>99</v>
      </c>
      <c r="B24" s="6">
        <v>355</v>
      </c>
      <c r="C24" s="6">
        <v>361</v>
      </c>
      <c r="D24" s="6">
        <v>716</v>
      </c>
      <c r="E24" s="6">
        <v>1</v>
      </c>
      <c r="F24" s="6">
        <v>0</v>
      </c>
      <c r="G24" s="6">
        <v>1</v>
      </c>
      <c r="H24" s="6">
        <f t="shared" si="1"/>
        <v>356</v>
      </c>
      <c r="I24" s="6">
        <f t="shared" si="1"/>
        <v>361</v>
      </c>
      <c r="J24" s="6">
        <f t="shared" si="0"/>
        <v>717</v>
      </c>
      <c r="K24" s="7" t="s">
        <v>100</v>
      </c>
    </row>
    <row r="25" spans="1:11" ht="20.100000000000001" customHeight="1" x14ac:dyDescent="0.2">
      <c r="A25" s="5" t="s">
        <v>101</v>
      </c>
      <c r="B25" s="6">
        <v>128</v>
      </c>
      <c r="C25" s="6">
        <v>140</v>
      </c>
      <c r="D25" s="6">
        <v>268</v>
      </c>
      <c r="E25" s="6">
        <v>0</v>
      </c>
      <c r="F25" s="6">
        <v>1</v>
      </c>
      <c r="G25" s="6">
        <v>1</v>
      </c>
      <c r="H25" s="6">
        <f t="shared" si="1"/>
        <v>128</v>
      </c>
      <c r="I25" s="6">
        <f t="shared" si="1"/>
        <v>141</v>
      </c>
      <c r="J25" s="6">
        <f t="shared" si="0"/>
        <v>269</v>
      </c>
      <c r="K25" s="7" t="s">
        <v>102</v>
      </c>
    </row>
    <row r="26" spans="1:11" ht="20.100000000000001" customHeight="1" x14ac:dyDescent="0.2">
      <c r="A26" s="5" t="s">
        <v>103</v>
      </c>
      <c r="B26" s="6">
        <f>SUM(B21:B25)</f>
        <v>1203</v>
      </c>
      <c r="C26" s="6">
        <f t="shared" ref="C26:J26" si="3">SUM(C21:C25)</f>
        <v>784</v>
      </c>
      <c r="D26" s="6">
        <f t="shared" si="3"/>
        <v>1987</v>
      </c>
      <c r="E26" s="6">
        <f t="shared" si="3"/>
        <v>1</v>
      </c>
      <c r="F26" s="6">
        <f t="shared" si="3"/>
        <v>1</v>
      </c>
      <c r="G26" s="6">
        <f t="shared" si="3"/>
        <v>2</v>
      </c>
      <c r="H26" s="6">
        <f t="shared" si="3"/>
        <v>1204</v>
      </c>
      <c r="I26" s="6">
        <f t="shared" si="3"/>
        <v>785</v>
      </c>
      <c r="J26" s="6">
        <f t="shared" si="3"/>
        <v>1989</v>
      </c>
      <c r="K26" s="7" t="s">
        <v>104</v>
      </c>
    </row>
    <row r="27" spans="1:11" ht="20.100000000000001" customHeight="1" thickBot="1" x14ac:dyDescent="0.25">
      <c r="A27" s="14" t="s">
        <v>38</v>
      </c>
      <c r="B27" s="15">
        <f>SUM(B26,B20)</f>
        <v>6513</v>
      </c>
      <c r="C27" s="15">
        <f t="shared" ref="C27:J27" si="4">SUM(C26,C20)</f>
        <v>5119</v>
      </c>
      <c r="D27" s="15">
        <f t="shared" si="4"/>
        <v>11632</v>
      </c>
      <c r="E27" s="15">
        <f t="shared" si="4"/>
        <v>3</v>
      </c>
      <c r="F27" s="15">
        <f t="shared" si="4"/>
        <v>3</v>
      </c>
      <c r="G27" s="15">
        <f t="shared" si="4"/>
        <v>6</v>
      </c>
      <c r="H27" s="15">
        <f t="shared" si="4"/>
        <v>6516</v>
      </c>
      <c r="I27" s="15">
        <f t="shared" si="4"/>
        <v>5122</v>
      </c>
      <c r="J27" s="15">
        <f t="shared" si="4"/>
        <v>11638</v>
      </c>
      <c r="K27" s="16" t="s">
        <v>39</v>
      </c>
    </row>
    <row r="28" spans="1:11" ht="15" thickTop="1" x14ac:dyDescent="0.2"/>
    <row r="38" spans="1:11" ht="29.25" customHeight="1" thickBot="1" x14ac:dyDescent="0.25">
      <c r="A38" s="1" t="s">
        <v>1900</v>
      </c>
      <c r="K38" s="2" t="s">
        <v>1901</v>
      </c>
    </row>
    <row r="39" spans="1:11" ht="17.25" customHeight="1" thickTop="1" x14ac:dyDescent="0.25">
      <c r="A39" s="409" t="s">
        <v>68</v>
      </c>
      <c r="B39" s="412" t="s">
        <v>2</v>
      </c>
      <c r="C39" s="412"/>
      <c r="D39" s="412"/>
      <c r="E39" s="412" t="s">
        <v>3</v>
      </c>
      <c r="F39" s="412"/>
      <c r="G39" s="412"/>
      <c r="H39" s="412" t="s">
        <v>4</v>
      </c>
      <c r="I39" s="412"/>
      <c r="J39" s="412"/>
      <c r="K39" s="409" t="s">
        <v>5</v>
      </c>
    </row>
    <row r="40" spans="1:11" ht="17.25" customHeight="1" x14ac:dyDescent="0.25">
      <c r="A40" s="410"/>
      <c r="B40" s="413" t="s">
        <v>6</v>
      </c>
      <c r="C40" s="413"/>
      <c r="D40" s="413"/>
      <c r="E40" s="413" t="s">
        <v>7</v>
      </c>
      <c r="F40" s="413"/>
      <c r="G40" s="413"/>
      <c r="H40" s="413" t="s">
        <v>8</v>
      </c>
      <c r="I40" s="413"/>
      <c r="J40" s="413"/>
      <c r="K40" s="410"/>
    </row>
    <row r="41" spans="1:11" ht="17.25" customHeight="1" x14ac:dyDescent="0.25">
      <c r="A41" s="410"/>
      <c r="B41" s="3" t="s">
        <v>52</v>
      </c>
      <c r="C41" s="3" t="s">
        <v>10</v>
      </c>
      <c r="D41" s="3" t="s">
        <v>11</v>
      </c>
      <c r="E41" s="3" t="s">
        <v>52</v>
      </c>
      <c r="F41" s="3" t="s">
        <v>10</v>
      </c>
      <c r="G41" s="3" t="s">
        <v>11</v>
      </c>
      <c r="H41" s="3" t="s">
        <v>52</v>
      </c>
      <c r="I41" s="3" t="s">
        <v>10</v>
      </c>
      <c r="J41" s="3" t="s">
        <v>11</v>
      </c>
      <c r="K41" s="410"/>
    </row>
    <row r="42" spans="1:11" ht="17.25" customHeight="1" thickBot="1" x14ac:dyDescent="0.3">
      <c r="A42" s="411"/>
      <c r="B42" s="4" t="s">
        <v>12</v>
      </c>
      <c r="C42" s="4" t="s">
        <v>13</v>
      </c>
      <c r="D42" s="4" t="s">
        <v>8</v>
      </c>
      <c r="E42" s="4" t="s">
        <v>12</v>
      </c>
      <c r="F42" s="4" t="s">
        <v>13</v>
      </c>
      <c r="G42" s="4" t="s">
        <v>8</v>
      </c>
      <c r="H42" s="4" t="s">
        <v>12</v>
      </c>
      <c r="I42" s="4" t="s">
        <v>13</v>
      </c>
      <c r="J42" s="4" t="s">
        <v>8</v>
      </c>
      <c r="K42" s="411"/>
    </row>
    <row r="43" spans="1:11" ht="21" customHeight="1" x14ac:dyDescent="0.2">
      <c r="A43" s="5" t="s">
        <v>62</v>
      </c>
      <c r="B43" s="6"/>
      <c r="C43" s="6"/>
      <c r="D43" s="6"/>
      <c r="E43" s="6"/>
      <c r="F43" s="6"/>
      <c r="G43" s="6"/>
      <c r="H43" s="6"/>
      <c r="I43" s="6"/>
      <c r="J43" s="6"/>
      <c r="K43" s="7" t="s">
        <v>41</v>
      </c>
    </row>
    <row r="44" spans="1:11" ht="21" customHeight="1" x14ac:dyDescent="0.2">
      <c r="A44" s="5" t="s">
        <v>70</v>
      </c>
      <c r="B44" s="6">
        <v>165</v>
      </c>
      <c r="C44" s="6">
        <v>148</v>
      </c>
      <c r="D44" s="6">
        <v>313</v>
      </c>
      <c r="E44" s="6">
        <v>0</v>
      </c>
      <c r="F44" s="6">
        <v>0</v>
      </c>
      <c r="G44" s="6">
        <v>0</v>
      </c>
      <c r="H44" s="6">
        <f>SUM(E44,B44)</f>
        <v>165</v>
      </c>
      <c r="I44" s="6">
        <f>SUM(C44,F44)</f>
        <v>148</v>
      </c>
      <c r="J44" s="6">
        <f>SUM(H44:I44)</f>
        <v>313</v>
      </c>
      <c r="K44" s="7" t="s">
        <v>71</v>
      </c>
    </row>
    <row r="45" spans="1:11" ht="21" customHeight="1" x14ac:dyDescent="0.2">
      <c r="A45" s="5" t="s">
        <v>72</v>
      </c>
      <c r="B45" s="6">
        <v>239</v>
      </c>
      <c r="C45" s="6">
        <v>8</v>
      </c>
      <c r="D45" s="6">
        <v>247</v>
      </c>
      <c r="E45" s="6">
        <v>0</v>
      </c>
      <c r="F45" s="6">
        <v>0</v>
      </c>
      <c r="G45" s="6">
        <v>0</v>
      </c>
      <c r="H45" s="6">
        <f t="shared" ref="H45:H60" si="5">SUM(E45,B45)</f>
        <v>239</v>
      </c>
      <c r="I45" s="6">
        <f t="shared" ref="I45:I60" si="6">SUM(C45,F45)</f>
        <v>8</v>
      </c>
      <c r="J45" s="6">
        <f t="shared" ref="J45:J60" si="7">SUM(H45:I45)</f>
        <v>247</v>
      </c>
      <c r="K45" s="7" t="s">
        <v>73</v>
      </c>
    </row>
    <row r="46" spans="1:11" ht="21" customHeight="1" x14ac:dyDescent="0.2">
      <c r="A46" s="5" t="s">
        <v>74</v>
      </c>
      <c r="B46" s="6">
        <v>183</v>
      </c>
      <c r="C46" s="6">
        <v>151</v>
      </c>
      <c r="D46" s="6">
        <v>334</v>
      </c>
      <c r="E46" s="6">
        <v>0</v>
      </c>
      <c r="F46" s="6">
        <v>1</v>
      </c>
      <c r="G46" s="6">
        <v>1</v>
      </c>
      <c r="H46" s="6">
        <f t="shared" si="5"/>
        <v>183</v>
      </c>
      <c r="I46" s="6">
        <f t="shared" si="6"/>
        <v>152</v>
      </c>
      <c r="J46" s="6">
        <f t="shared" si="7"/>
        <v>335</v>
      </c>
      <c r="K46" s="7" t="s">
        <v>75</v>
      </c>
    </row>
    <row r="47" spans="1:11" ht="21" customHeight="1" x14ac:dyDescent="0.2">
      <c r="A47" s="5" t="s">
        <v>76</v>
      </c>
      <c r="B47" s="6">
        <v>6</v>
      </c>
      <c r="C47" s="6">
        <v>45</v>
      </c>
      <c r="D47" s="6">
        <v>51</v>
      </c>
      <c r="E47" s="6">
        <v>0</v>
      </c>
      <c r="F47" s="6">
        <v>0</v>
      </c>
      <c r="G47" s="6">
        <v>0</v>
      </c>
      <c r="H47" s="6">
        <f t="shared" si="5"/>
        <v>6</v>
      </c>
      <c r="I47" s="6">
        <f t="shared" si="6"/>
        <v>45</v>
      </c>
      <c r="J47" s="6">
        <f t="shared" si="7"/>
        <v>51</v>
      </c>
      <c r="K47" s="7" t="s">
        <v>77</v>
      </c>
    </row>
    <row r="48" spans="1:11" ht="21" customHeight="1" x14ac:dyDescent="0.2">
      <c r="A48" s="5" t="s">
        <v>78</v>
      </c>
      <c r="B48" s="6">
        <v>169</v>
      </c>
      <c r="C48" s="6">
        <v>322</v>
      </c>
      <c r="D48" s="6">
        <v>491</v>
      </c>
      <c r="E48" s="6">
        <v>0</v>
      </c>
      <c r="F48" s="6">
        <v>0</v>
      </c>
      <c r="G48" s="6">
        <v>0</v>
      </c>
      <c r="H48" s="6">
        <f t="shared" si="5"/>
        <v>169</v>
      </c>
      <c r="I48" s="6">
        <f t="shared" si="6"/>
        <v>322</v>
      </c>
      <c r="J48" s="6">
        <f t="shared" si="7"/>
        <v>491</v>
      </c>
      <c r="K48" s="7" t="s">
        <v>79</v>
      </c>
    </row>
    <row r="49" spans="1:11" ht="21" customHeight="1" x14ac:dyDescent="0.2">
      <c r="A49" s="5" t="s">
        <v>105</v>
      </c>
      <c r="B49" s="6">
        <v>54</v>
      </c>
      <c r="C49" s="6">
        <v>56</v>
      </c>
      <c r="D49" s="6">
        <v>110</v>
      </c>
      <c r="E49" s="6">
        <v>0</v>
      </c>
      <c r="F49" s="6">
        <v>0</v>
      </c>
      <c r="G49" s="6">
        <v>0</v>
      </c>
      <c r="H49" s="6">
        <f t="shared" si="5"/>
        <v>54</v>
      </c>
      <c r="I49" s="6">
        <f t="shared" si="6"/>
        <v>56</v>
      </c>
      <c r="J49" s="6">
        <f t="shared" si="7"/>
        <v>110</v>
      </c>
      <c r="K49" s="7" t="s">
        <v>81</v>
      </c>
    </row>
    <row r="50" spans="1:11" ht="21" customHeight="1" x14ac:dyDescent="0.2">
      <c r="A50" s="5" t="s">
        <v>84</v>
      </c>
      <c r="B50" s="6">
        <v>89</v>
      </c>
      <c r="C50" s="6">
        <v>42</v>
      </c>
      <c r="D50" s="6">
        <v>131</v>
      </c>
      <c r="E50" s="6">
        <v>0</v>
      </c>
      <c r="F50" s="6">
        <v>0</v>
      </c>
      <c r="G50" s="6">
        <v>0</v>
      </c>
      <c r="H50" s="6">
        <f t="shared" si="5"/>
        <v>89</v>
      </c>
      <c r="I50" s="6">
        <f t="shared" si="6"/>
        <v>42</v>
      </c>
      <c r="J50" s="6">
        <f t="shared" si="7"/>
        <v>131</v>
      </c>
      <c r="K50" s="7" t="s">
        <v>85</v>
      </c>
    </row>
    <row r="51" spans="1:11" ht="21" customHeight="1" x14ac:dyDescent="0.2">
      <c r="A51" s="5" t="s">
        <v>86</v>
      </c>
      <c r="B51" s="6">
        <v>319</v>
      </c>
      <c r="C51" s="6">
        <v>268</v>
      </c>
      <c r="D51" s="6">
        <v>587</v>
      </c>
      <c r="E51" s="6">
        <v>0</v>
      </c>
      <c r="F51" s="6">
        <v>0</v>
      </c>
      <c r="G51" s="6">
        <v>0</v>
      </c>
      <c r="H51" s="6">
        <f t="shared" si="5"/>
        <v>319</v>
      </c>
      <c r="I51" s="6">
        <f t="shared" si="6"/>
        <v>268</v>
      </c>
      <c r="J51" s="6">
        <f t="shared" si="7"/>
        <v>587</v>
      </c>
      <c r="K51" s="7" t="s">
        <v>87</v>
      </c>
    </row>
    <row r="52" spans="1:11" ht="21" customHeight="1" x14ac:dyDescent="0.2">
      <c r="A52" s="5" t="s">
        <v>106</v>
      </c>
      <c r="B52" s="6">
        <v>22</v>
      </c>
      <c r="C52" s="6">
        <v>14</v>
      </c>
      <c r="D52" s="6">
        <v>36</v>
      </c>
      <c r="E52" s="6">
        <v>0</v>
      </c>
      <c r="F52" s="6">
        <v>0</v>
      </c>
      <c r="G52" s="6">
        <v>0</v>
      </c>
      <c r="H52" s="6">
        <f t="shared" si="5"/>
        <v>22</v>
      </c>
      <c r="I52" s="6">
        <f t="shared" si="6"/>
        <v>14</v>
      </c>
      <c r="J52" s="6">
        <f t="shared" si="7"/>
        <v>36</v>
      </c>
      <c r="K52" s="7" t="s">
        <v>89</v>
      </c>
    </row>
    <row r="53" spans="1:11" ht="21" customHeight="1" x14ac:dyDescent="0.2">
      <c r="A53" s="5" t="s">
        <v>90</v>
      </c>
      <c r="B53" s="6">
        <v>281</v>
      </c>
      <c r="C53" s="6">
        <v>204</v>
      </c>
      <c r="D53" s="6">
        <v>485</v>
      </c>
      <c r="E53" s="6">
        <v>0</v>
      </c>
      <c r="F53" s="6">
        <v>0</v>
      </c>
      <c r="G53" s="6">
        <v>0</v>
      </c>
      <c r="H53" s="6">
        <f t="shared" si="5"/>
        <v>281</v>
      </c>
      <c r="I53" s="6">
        <f t="shared" si="6"/>
        <v>204</v>
      </c>
      <c r="J53" s="6">
        <f t="shared" si="7"/>
        <v>485</v>
      </c>
      <c r="K53" s="7" t="s">
        <v>107</v>
      </c>
    </row>
    <row r="54" spans="1:11" ht="21" customHeight="1" x14ac:dyDescent="0.2">
      <c r="A54" s="5" t="s">
        <v>92</v>
      </c>
      <c r="B54" s="6">
        <f t="shared" ref="B54:G54" si="8">SUM(B44:B53)</f>
        <v>1527</v>
      </c>
      <c r="C54" s="6">
        <f t="shared" si="8"/>
        <v>1258</v>
      </c>
      <c r="D54" s="6">
        <f t="shared" si="8"/>
        <v>2785</v>
      </c>
      <c r="E54" s="6">
        <f t="shared" si="8"/>
        <v>0</v>
      </c>
      <c r="F54" s="6">
        <f t="shared" si="8"/>
        <v>1</v>
      </c>
      <c r="G54" s="6">
        <f t="shared" si="8"/>
        <v>1</v>
      </c>
      <c r="H54" s="6">
        <f t="shared" si="5"/>
        <v>1527</v>
      </c>
      <c r="I54" s="6">
        <f t="shared" si="6"/>
        <v>1259</v>
      </c>
      <c r="J54" s="6">
        <f t="shared" si="7"/>
        <v>2786</v>
      </c>
      <c r="K54" s="7" t="s">
        <v>93</v>
      </c>
    </row>
    <row r="55" spans="1:11" ht="21" customHeight="1" x14ac:dyDescent="0.2">
      <c r="A55" s="5" t="s">
        <v>97</v>
      </c>
      <c r="B55" s="6">
        <v>86</v>
      </c>
      <c r="C55" s="6">
        <v>30</v>
      </c>
      <c r="D55" s="6">
        <v>116</v>
      </c>
      <c r="E55" s="6">
        <v>0</v>
      </c>
      <c r="F55" s="6">
        <v>0</v>
      </c>
      <c r="G55" s="6">
        <v>0</v>
      </c>
      <c r="H55" s="6">
        <f t="shared" si="5"/>
        <v>86</v>
      </c>
      <c r="I55" s="6">
        <f t="shared" si="6"/>
        <v>30</v>
      </c>
      <c r="J55" s="6">
        <f t="shared" si="7"/>
        <v>116</v>
      </c>
      <c r="K55" s="7" t="s">
        <v>98</v>
      </c>
    </row>
    <row r="56" spans="1:11" ht="21" customHeight="1" x14ac:dyDescent="0.2">
      <c r="A56" s="5" t="s">
        <v>99</v>
      </c>
      <c r="B56" s="6">
        <v>157</v>
      </c>
      <c r="C56" s="6">
        <v>110</v>
      </c>
      <c r="D56" s="6">
        <v>267</v>
      </c>
      <c r="E56" s="6">
        <v>1</v>
      </c>
      <c r="F56" s="6">
        <v>0</v>
      </c>
      <c r="G56" s="6">
        <v>1</v>
      </c>
      <c r="H56" s="6">
        <f t="shared" si="5"/>
        <v>158</v>
      </c>
      <c r="I56" s="6">
        <f t="shared" si="6"/>
        <v>110</v>
      </c>
      <c r="J56" s="6">
        <f t="shared" si="7"/>
        <v>268</v>
      </c>
      <c r="K56" s="7" t="s">
        <v>100</v>
      </c>
    </row>
    <row r="57" spans="1:11" ht="21" customHeight="1" x14ac:dyDescent="0.2">
      <c r="A57" s="5" t="s">
        <v>101</v>
      </c>
      <c r="B57" s="6">
        <v>92</v>
      </c>
      <c r="C57" s="6">
        <v>128</v>
      </c>
      <c r="D57" s="6">
        <v>220</v>
      </c>
      <c r="E57" s="6">
        <v>0</v>
      </c>
      <c r="F57" s="6">
        <v>0</v>
      </c>
      <c r="G57" s="6">
        <v>0</v>
      </c>
      <c r="H57" s="6">
        <f t="shared" si="5"/>
        <v>92</v>
      </c>
      <c r="I57" s="6">
        <f t="shared" si="6"/>
        <v>128</v>
      </c>
      <c r="J57" s="6">
        <f t="shared" si="7"/>
        <v>220</v>
      </c>
      <c r="K57" s="7" t="s">
        <v>102</v>
      </c>
    </row>
    <row r="58" spans="1:11" ht="21" customHeight="1" x14ac:dyDescent="0.2">
      <c r="A58" s="5" t="s">
        <v>103</v>
      </c>
      <c r="B58" s="6">
        <f t="shared" ref="B58:G58" si="9">SUM(B55:B57)</f>
        <v>335</v>
      </c>
      <c r="C58" s="6">
        <f t="shared" si="9"/>
        <v>268</v>
      </c>
      <c r="D58" s="6">
        <f t="shared" si="9"/>
        <v>603</v>
      </c>
      <c r="E58" s="6">
        <f t="shared" si="9"/>
        <v>1</v>
      </c>
      <c r="F58" s="6">
        <f t="shared" si="9"/>
        <v>0</v>
      </c>
      <c r="G58" s="6">
        <f t="shared" si="9"/>
        <v>1</v>
      </c>
      <c r="H58" s="6">
        <f t="shared" si="5"/>
        <v>336</v>
      </c>
      <c r="I58" s="6">
        <f t="shared" si="6"/>
        <v>268</v>
      </c>
      <c r="J58" s="6">
        <f t="shared" si="7"/>
        <v>604</v>
      </c>
      <c r="K58" s="7" t="s">
        <v>37</v>
      </c>
    </row>
    <row r="59" spans="1:11" ht="21" customHeight="1" thickBot="1" x14ac:dyDescent="0.25">
      <c r="A59" s="11" t="s">
        <v>45</v>
      </c>
      <c r="B59" s="12">
        <f t="shared" ref="B59:G59" si="10">SUM(B58,B54)</f>
        <v>1862</v>
      </c>
      <c r="C59" s="12">
        <f t="shared" si="10"/>
        <v>1526</v>
      </c>
      <c r="D59" s="12">
        <f t="shared" si="10"/>
        <v>3388</v>
      </c>
      <c r="E59" s="12">
        <f t="shared" si="10"/>
        <v>1</v>
      </c>
      <c r="F59" s="12">
        <f t="shared" si="10"/>
        <v>1</v>
      </c>
      <c r="G59" s="12">
        <f t="shared" si="10"/>
        <v>2</v>
      </c>
      <c r="H59" s="12">
        <f t="shared" si="5"/>
        <v>1863</v>
      </c>
      <c r="I59" s="12">
        <f t="shared" si="6"/>
        <v>1527</v>
      </c>
      <c r="J59" s="12">
        <f t="shared" si="7"/>
        <v>3390</v>
      </c>
      <c r="K59" s="13" t="s">
        <v>41</v>
      </c>
    </row>
    <row r="60" spans="1:11" ht="21" customHeight="1" thickBot="1" x14ac:dyDescent="0.25">
      <c r="A60" s="8" t="s">
        <v>108</v>
      </c>
      <c r="B60" s="9">
        <f t="shared" ref="B60:G60" si="11">SUM(B59,B27)</f>
        <v>8375</v>
      </c>
      <c r="C60" s="9">
        <f t="shared" si="11"/>
        <v>6645</v>
      </c>
      <c r="D60" s="9">
        <f t="shared" si="11"/>
        <v>15020</v>
      </c>
      <c r="E60" s="9">
        <f t="shared" si="11"/>
        <v>4</v>
      </c>
      <c r="F60" s="9">
        <f t="shared" si="11"/>
        <v>4</v>
      </c>
      <c r="G60" s="9">
        <f t="shared" si="11"/>
        <v>8</v>
      </c>
      <c r="H60" s="9">
        <f t="shared" si="5"/>
        <v>8379</v>
      </c>
      <c r="I60" s="9">
        <f t="shared" si="6"/>
        <v>6649</v>
      </c>
      <c r="J60" s="9">
        <f t="shared" si="7"/>
        <v>15028</v>
      </c>
      <c r="K60" s="10" t="s">
        <v>48</v>
      </c>
    </row>
    <row r="61" spans="1:11" ht="21" customHeight="1" thickTop="1" x14ac:dyDescent="0.2"/>
    <row r="62" spans="1:11" ht="21" customHeight="1" x14ac:dyDescent="0.2"/>
    <row r="63" spans="1:11" ht="21" customHeight="1" x14ac:dyDescent="0.2"/>
    <row r="78" spans="1:11" ht="25.5" customHeight="1" x14ac:dyDescent="0.2">
      <c r="A78" s="423" t="s">
        <v>217</v>
      </c>
      <c r="B78" s="423"/>
      <c r="C78" s="423"/>
      <c r="D78" s="423"/>
      <c r="E78" s="423"/>
      <c r="F78" s="423"/>
      <c r="G78" s="423"/>
      <c r="H78" s="423"/>
      <c r="I78" s="423"/>
      <c r="J78" s="423"/>
      <c r="K78" s="423"/>
    </row>
    <row r="79" spans="1:11" ht="39.75" customHeight="1" x14ac:dyDescent="0.25">
      <c r="A79" s="416" t="s">
        <v>232</v>
      </c>
      <c r="B79" s="416"/>
      <c r="C79" s="416"/>
      <c r="D79" s="416"/>
      <c r="E79" s="416"/>
      <c r="F79" s="416"/>
      <c r="G79" s="416"/>
      <c r="H79" s="416"/>
      <c r="I79" s="416"/>
      <c r="J79" s="416"/>
      <c r="K79" s="416"/>
    </row>
    <row r="80" spans="1:11" ht="29.25" customHeight="1" thickBot="1" x14ac:dyDescent="0.25">
      <c r="A80" s="1" t="s">
        <v>1902</v>
      </c>
      <c r="K80" s="2" t="s">
        <v>200</v>
      </c>
    </row>
    <row r="81" spans="1:11" ht="27.75" customHeight="1" thickTop="1" x14ac:dyDescent="0.25">
      <c r="A81" s="409" t="s">
        <v>68</v>
      </c>
      <c r="B81" s="412" t="s">
        <v>2</v>
      </c>
      <c r="C81" s="412"/>
      <c r="D81" s="412"/>
      <c r="E81" s="412" t="s">
        <v>3</v>
      </c>
      <c r="F81" s="412"/>
      <c r="G81" s="412"/>
      <c r="H81" s="412" t="s">
        <v>4</v>
      </c>
      <c r="I81" s="412"/>
      <c r="J81" s="412"/>
      <c r="K81" s="409" t="s">
        <v>5</v>
      </c>
    </row>
    <row r="82" spans="1:11" ht="27.75" customHeight="1" x14ac:dyDescent="0.25">
      <c r="A82" s="410"/>
      <c r="B82" s="413" t="s">
        <v>6</v>
      </c>
      <c r="C82" s="413"/>
      <c r="D82" s="413"/>
      <c r="E82" s="413" t="s">
        <v>7</v>
      </c>
      <c r="F82" s="413"/>
      <c r="G82" s="413"/>
      <c r="H82" s="413" t="s">
        <v>8</v>
      </c>
      <c r="I82" s="413"/>
      <c r="J82" s="413"/>
      <c r="K82" s="410"/>
    </row>
    <row r="83" spans="1:11" ht="27.75" customHeight="1" x14ac:dyDescent="0.25">
      <c r="A83" s="410"/>
      <c r="B83" s="3" t="s">
        <v>52</v>
      </c>
      <c r="C83" s="3" t="s">
        <v>10</v>
      </c>
      <c r="D83" s="3" t="s">
        <v>11</v>
      </c>
      <c r="E83" s="3" t="s">
        <v>52</v>
      </c>
      <c r="F83" s="3" t="s">
        <v>10</v>
      </c>
      <c r="G83" s="3" t="s">
        <v>11</v>
      </c>
      <c r="H83" s="3" t="s">
        <v>52</v>
      </c>
      <c r="I83" s="3" t="s">
        <v>10</v>
      </c>
      <c r="J83" s="3" t="s">
        <v>11</v>
      </c>
      <c r="K83" s="410"/>
    </row>
    <row r="84" spans="1:11" ht="27.75" customHeight="1" thickBot="1" x14ac:dyDescent="0.3">
      <c r="A84" s="411"/>
      <c r="B84" s="4" t="s">
        <v>12</v>
      </c>
      <c r="C84" s="4" t="s">
        <v>13</v>
      </c>
      <c r="D84" s="4" t="s">
        <v>8</v>
      </c>
      <c r="E84" s="4" t="s">
        <v>12</v>
      </c>
      <c r="F84" s="4" t="s">
        <v>13</v>
      </c>
      <c r="G84" s="4" t="s">
        <v>8</v>
      </c>
      <c r="H84" s="4" t="s">
        <v>12</v>
      </c>
      <c r="I84" s="4" t="s">
        <v>13</v>
      </c>
      <c r="J84" s="4" t="s">
        <v>8</v>
      </c>
      <c r="K84" s="411"/>
    </row>
    <row r="85" spans="1:11" ht="22.5" customHeight="1" x14ac:dyDescent="0.2">
      <c r="A85" s="5" t="s">
        <v>14</v>
      </c>
      <c r="B85" s="6"/>
      <c r="C85" s="6"/>
      <c r="D85" s="6"/>
      <c r="E85" s="6"/>
      <c r="F85" s="6"/>
      <c r="G85" s="6"/>
      <c r="H85" s="6"/>
      <c r="I85" s="6"/>
      <c r="J85" s="6"/>
      <c r="K85" s="7" t="s">
        <v>69</v>
      </c>
    </row>
    <row r="86" spans="1:11" ht="22.5" customHeight="1" x14ac:dyDescent="0.2">
      <c r="A86" s="5" t="s">
        <v>109</v>
      </c>
      <c r="B86" s="6">
        <v>7</v>
      </c>
      <c r="C86" s="6">
        <v>1</v>
      </c>
      <c r="D86" s="6">
        <v>8</v>
      </c>
      <c r="E86" s="6">
        <v>0</v>
      </c>
      <c r="F86" s="6">
        <v>0</v>
      </c>
      <c r="G86" s="6">
        <v>0</v>
      </c>
      <c r="H86" s="6">
        <f t="shared" ref="H86:I90" si="12">SUM(E86,B86)</f>
        <v>7</v>
      </c>
      <c r="I86" s="6">
        <f t="shared" si="12"/>
        <v>1</v>
      </c>
      <c r="J86" s="6">
        <f>SUM(H86:I86)</f>
        <v>8</v>
      </c>
      <c r="K86" s="7" t="s">
        <v>110</v>
      </c>
    </row>
    <row r="87" spans="1:11" ht="22.5" customHeight="1" x14ac:dyDescent="0.2">
      <c r="A87" s="5" t="s">
        <v>111</v>
      </c>
      <c r="B87" s="6">
        <v>9</v>
      </c>
      <c r="C87" s="6">
        <v>9</v>
      </c>
      <c r="D87" s="6">
        <v>18</v>
      </c>
      <c r="E87" s="6">
        <v>0</v>
      </c>
      <c r="F87" s="6">
        <v>0</v>
      </c>
      <c r="G87" s="6">
        <v>0</v>
      </c>
      <c r="H87" s="6">
        <f t="shared" si="12"/>
        <v>9</v>
      </c>
      <c r="I87" s="6">
        <f t="shared" si="12"/>
        <v>9</v>
      </c>
      <c r="J87" s="6">
        <f>SUM(H87:I87)</f>
        <v>18</v>
      </c>
      <c r="K87" s="7" t="s">
        <v>95</v>
      </c>
    </row>
    <row r="88" spans="1:11" ht="22.5" customHeight="1" x14ac:dyDescent="0.2">
      <c r="A88" s="5" t="s">
        <v>97</v>
      </c>
      <c r="B88" s="6">
        <v>3</v>
      </c>
      <c r="C88" s="6">
        <v>3</v>
      </c>
      <c r="D88" s="6">
        <v>6</v>
      </c>
      <c r="E88" s="6">
        <v>0</v>
      </c>
      <c r="F88" s="6">
        <v>0</v>
      </c>
      <c r="G88" s="6">
        <v>0</v>
      </c>
      <c r="H88" s="6">
        <f t="shared" si="12"/>
        <v>3</v>
      </c>
      <c r="I88" s="6">
        <f t="shared" si="12"/>
        <v>3</v>
      </c>
      <c r="J88" s="6">
        <f>SUM(H88:I88)</f>
        <v>6</v>
      </c>
      <c r="K88" s="7" t="s">
        <v>98</v>
      </c>
    </row>
    <row r="89" spans="1:11" ht="22.5" customHeight="1" x14ac:dyDescent="0.2">
      <c r="A89" s="5" t="s">
        <v>99</v>
      </c>
      <c r="B89" s="6">
        <v>12</v>
      </c>
      <c r="C89" s="6">
        <v>7</v>
      </c>
      <c r="D89" s="6">
        <v>19</v>
      </c>
      <c r="E89" s="6">
        <v>0</v>
      </c>
      <c r="F89" s="6">
        <v>0</v>
      </c>
      <c r="G89" s="6">
        <v>0</v>
      </c>
      <c r="H89" s="6">
        <f t="shared" si="12"/>
        <v>12</v>
      </c>
      <c r="I89" s="6">
        <f t="shared" si="12"/>
        <v>7</v>
      </c>
      <c r="J89" s="6">
        <f>SUM(H89:I89)</f>
        <v>19</v>
      </c>
      <c r="K89" s="7" t="s">
        <v>100</v>
      </c>
    </row>
    <row r="90" spans="1:11" ht="22.5" customHeight="1" thickBot="1" x14ac:dyDescent="0.25">
      <c r="A90" s="5" t="s">
        <v>38</v>
      </c>
      <c r="B90" s="6">
        <f>SUM(B86:B89)</f>
        <v>31</v>
      </c>
      <c r="C90" s="6">
        <f>SUM(C86:C89)</f>
        <v>20</v>
      </c>
      <c r="D90" s="6">
        <f>SUM(D86:D89)</f>
        <v>51</v>
      </c>
      <c r="E90" s="6">
        <v>0</v>
      </c>
      <c r="F90" s="6">
        <v>0</v>
      </c>
      <c r="G90" s="6">
        <v>0</v>
      </c>
      <c r="H90" s="6">
        <f t="shared" si="12"/>
        <v>31</v>
      </c>
      <c r="I90" s="6">
        <f t="shared" si="12"/>
        <v>20</v>
      </c>
      <c r="J90" s="6">
        <f>SUM(H90:I90)</f>
        <v>51</v>
      </c>
      <c r="K90" s="7" t="s">
        <v>39</v>
      </c>
    </row>
    <row r="91" spans="1:11" ht="22.5" customHeight="1" thickBot="1" x14ac:dyDescent="0.25">
      <c r="A91" s="8" t="s">
        <v>108</v>
      </c>
      <c r="B91" s="9">
        <f>SUM(B90)</f>
        <v>31</v>
      </c>
      <c r="C91" s="9">
        <f t="shared" ref="C91:J91" si="13">SUM(C90)</f>
        <v>20</v>
      </c>
      <c r="D91" s="9">
        <f t="shared" si="13"/>
        <v>51</v>
      </c>
      <c r="E91" s="9">
        <f t="shared" si="13"/>
        <v>0</v>
      </c>
      <c r="F91" s="9">
        <f t="shared" si="13"/>
        <v>0</v>
      </c>
      <c r="G91" s="9">
        <f t="shared" si="13"/>
        <v>0</v>
      </c>
      <c r="H91" s="9">
        <f t="shared" si="13"/>
        <v>31</v>
      </c>
      <c r="I91" s="9">
        <f t="shared" si="13"/>
        <v>20</v>
      </c>
      <c r="J91" s="9">
        <f t="shared" si="13"/>
        <v>51</v>
      </c>
      <c r="K91" s="10" t="s">
        <v>48</v>
      </c>
    </row>
    <row r="92" spans="1:11" ht="24.95" customHeight="1" thickTop="1" x14ac:dyDescent="0.2"/>
    <row r="93" spans="1:11" ht="24.95" customHeight="1" x14ac:dyDescent="0.2"/>
    <row r="94" spans="1:11" ht="24.95" customHeight="1" x14ac:dyDescent="0.2"/>
    <row r="95" spans="1:11" ht="24.95" customHeight="1" x14ac:dyDescent="0.2"/>
    <row r="96" spans="1:11" ht="24.95" customHeight="1" x14ac:dyDescent="0.2"/>
    <row r="97" spans="1:11" ht="24.95" customHeight="1" x14ac:dyDescent="0.2"/>
    <row r="98" spans="1:11" ht="24.95" customHeight="1" x14ac:dyDescent="0.2"/>
    <row r="99" spans="1:11" ht="24.95" customHeight="1" x14ac:dyDescent="0.2"/>
    <row r="100" spans="1:11" ht="24.95" customHeight="1" x14ac:dyDescent="0.2"/>
    <row r="101" spans="1:11" ht="24.95" customHeight="1" x14ac:dyDescent="0.2"/>
    <row r="102" spans="1:11" ht="24.95" customHeight="1" x14ac:dyDescent="0.2"/>
    <row r="103" spans="1:11" ht="24.95" customHeight="1" x14ac:dyDescent="0.2"/>
    <row r="104" spans="1:11" ht="24.95" customHeight="1" x14ac:dyDescent="0.2"/>
    <row r="105" spans="1:11" ht="24.95" customHeight="1" x14ac:dyDescent="0.2"/>
    <row r="106" spans="1:11" ht="16.5" customHeight="1" x14ac:dyDescent="0.2"/>
    <row r="107" spans="1:11" ht="27" customHeight="1" x14ac:dyDescent="0.2">
      <c r="A107" s="423" t="s">
        <v>218</v>
      </c>
      <c r="B107" s="423"/>
      <c r="C107" s="423"/>
      <c r="D107" s="423"/>
      <c r="E107" s="423"/>
      <c r="F107" s="423"/>
      <c r="G107" s="423"/>
      <c r="H107" s="423"/>
      <c r="I107" s="423"/>
      <c r="J107" s="423"/>
      <c r="K107" s="423"/>
    </row>
    <row r="108" spans="1:11" ht="39" customHeight="1" x14ac:dyDescent="0.25">
      <c r="A108" s="416" t="s">
        <v>231</v>
      </c>
      <c r="B108" s="416"/>
      <c r="C108" s="416"/>
      <c r="D108" s="416"/>
      <c r="E108" s="416"/>
      <c r="F108" s="416"/>
      <c r="G108" s="416"/>
      <c r="H108" s="416"/>
      <c r="I108" s="416"/>
      <c r="J108" s="416"/>
      <c r="K108" s="416"/>
    </row>
    <row r="109" spans="1:11" ht="27.75" customHeight="1" thickBot="1" x14ac:dyDescent="0.25">
      <c r="A109" s="1" t="s">
        <v>1903</v>
      </c>
      <c r="K109" s="2" t="s">
        <v>204</v>
      </c>
    </row>
    <row r="110" spans="1:11" ht="18" customHeight="1" thickTop="1" x14ac:dyDescent="0.25">
      <c r="A110" s="409" t="s">
        <v>68</v>
      </c>
      <c r="B110" s="412" t="s">
        <v>2</v>
      </c>
      <c r="C110" s="412"/>
      <c r="D110" s="412"/>
      <c r="E110" s="412" t="s">
        <v>3</v>
      </c>
      <c r="F110" s="412"/>
      <c r="G110" s="412"/>
      <c r="H110" s="412" t="s">
        <v>4</v>
      </c>
      <c r="I110" s="412"/>
      <c r="J110" s="412"/>
      <c r="K110" s="409" t="s">
        <v>5</v>
      </c>
    </row>
    <row r="111" spans="1:11" ht="18" customHeight="1" x14ac:dyDescent="0.25">
      <c r="A111" s="410"/>
      <c r="B111" s="413" t="s">
        <v>6</v>
      </c>
      <c r="C111" s="413"/>
      <c r="D111" s="413"/>
      <c r="E111" s="413" t="s">
        <v>7</v>
      </c>
      <c r="F111" s="413"/>
      <c r="G111" s="413"/>
      <c r="H111" s="413" t="s">
        <v>8</v>
      </c>
      <c r="I111" s="413"/>
      <c r="J111" s="413"/>
      <c r="K111" s="410"/>
    </row>
    <row r="112" spans="1:11" ht="18" customHeight="1" x14ac:dyDescent="0.25">
      <c r="A112" s="410"/>
      <c r="B112" s="3" t="s">
        <v>52</v>
      </c>
      <c r="C112" s="3" t="s">
        <v>10</v>
      </c>
      <c r="D112" s="3" t="s">
        <v>11</v>
      </c>
      <c r="E112" s="3" t="s">
        <v>52</v>
      </c>
      <c r="F112" s="3" t="s">
        <v>10</v>
      </c>
      <c r="G112" s="3" t="s">
        <v>11</v>
      </c>
      <c r="H112" s="3" t="s">
        <v>52</v>
      </c>
      <c r="I112" s="3" t="s">
        <v>10</v>
      </c>
      <c r="J112" s="3" t="s">
        <v>11</v>
      </c>
      <c r="K112" s="410"/>
    </row>
    <row r="113" spans="1:14" ht="18" customHeight="1" thickBot="1" x14ac:dyDescent="0.3">
      <c r="A113" s="411"/>
      <c r="B113" s="4" t="s">
        <v>12</v>
      </c>
      <c r="C113" s="4" t="s">
        <v>13</v>
      </c>
      <c r="D113" s="4" t="s">
        <v>8</v>
      </c>
      <c r="E113" s="4" t="s">
        <v>12</v>
      </c>
      <c r="F113" s="4" t="s">
        <v>13</v>
      </c>
      <c r="G113" s="4" t="s">
        <v>8</v>
      </c>
      <c r="H113" s="4" t="s">
        <v>12</v>
      </c>
      <c r="I113" s="4" t="s">
        <v>13</v>
      </c>
      <c r="J113" s="4" t="s">
        <v>8</v>
      </c>
      <c r="K113" s="411"/>
    </row>
    <row r="114" spans="1:14" ht="20.100000000000001" customHeight="1" x14ac:dyDescent="0.2">
      <c r="A114" s="5" t="s">
        <v>14</v>
      </c>
      <c r="B114" s="6"/>
      <c r="C114" s="6"/>
      <c r="D114" s="6"/>
      <c r="E114" s="6"/>
      <c r="F114" s="6"/>
      <c r="G114" s="6"/>
      <c r="H114" s="6"/>
      <c r="I114" s="6"/>
      <c r="J114" s="6"/>
      <c r="K114" s="7" t="s">
        <v>69</v>
      </c>
    </row>
    <row r="115" spans="1:14" ht="20.100000000000001" customHeight="1" x14ac:dyDescent="0.2">
      <c r="A115" s="5" t="s">
        <v>70</v>
      </c>
      <c r="B115" s="6">
        <v>865</v>
      </c>
      <c r="C115" s="6">
        <v>1067</v>
      </c>
      <c r="D115" s="6">
        <v>1932</v>
      </c>
      <c r="E115" s="6">
        <v>0</v>
      </c>
      <c r="F115" s="6">
        <v>0</v>
      </c>
      <c r="G115" s="6">
        <v>0</v>
      </c>
      <c r="H115" s="6">
        <f>SUM(B115,E115)</f>
        <v>865</v>
      </c>
      <c r="I115" s="6">
        <f t="shared" ref="I115:J131" si="14">SUM(C115,F115)</f>
        <v>1067</v>
      </c>
      <c r="J115" s="6">
        <f t="shared" si="14"/>
        <v>1932</v>
      </c>
      <c r="K115" s="7" t="s">
        <v>71</v>
      </c>
    </row>
    <row r="116" spans="1:14" ht="20.100000000000001" customHeight="1" x14ac:dyDescent="0.2">
      <c r="A116" s="5" t="s">
        <v>72</v>
      </c>
      <c r="B116" s="6">
        <v>2294</v>
      </c>
      <c r="C116" s="6">
        <v>577</v>
      </c>
      <c r="D116" s="6">
        <v>2871</v>
      </c>
      <c r="E116" s="6">
        <v>0</v>
      </c>
      <c r="F116" s="6">
        <v>0</v>
      </c>
      <c r="G116" s="6">
        <v>0</v>
      </c>
      <c r="H116" s="6">
        <f t="shared" ref="H116:H131" si="15">SUM(B116,E116)</f>
        <v>2294</v>
      </c>
      <c r="I116" s="6">
        <f t="shared" si="14"/>
        <v>577</v>
      </c>
      <c r="J116" s="6">
        <f t="shared" si="14"/>
        <v>2871</v>
      </c>
      <c r="K116" s="7" t="s">
        <v>73</v>
      </c>
    </row>
    <row r="117" spans="1:14" ht="20.100000000000001" customHeight="1" x14ac:dyDescent="0.2">
      <c r="A117" s="5" t="s">
        <v>74</v>
      </c>
      <c r="B117" s="6">
        <v>2273</v>
      </c>
      <c r="C117" s="6">
        <v>2095</v>
      </c>
      <c r="D117" s="6">
        <v>4368</v>
      </c>
      <c r="E117" s="6">
        <v>1</v>
      </c>
      <c r="F117" s="6">
        <v>8</v>
      </c>
      <c r="G117" s="6">
        <v>9</v>
      </c>
      <c r="H117" s="6">
        <f t="shared" si="15"/>
        <v>2274</v>
      </c>
      <c r="I117" s="6">
        <f t="shared" si="14"/>
        <v>2103</v>
      </c>
      <c r="J117" s="6">
        <f t="shared" si="14"/>
        <v>4377</v>
      </c>
      <c r="K117" s="7" t="s">
        <v>75</v>
      </c>
    </row>
    <row r="118" spans="1:14" ht="20.100000000000001" customHeight="1" x14ac:dyDescent="0.2">
      <c r="A118" s="5" t="s">
        <v>76</v>
      </c>
      <c r="B118" s="6">
        <v>168</v>
      </c>
      <c r="C118" s="6">
        <v>726</v>
      </c>
      <c r="D118" s="6">
        <v>894</v>
      </c>
      <c r="E118" s="6">
        <v>0</v>
      </c>
      <c r="F118" s="6">
        <v>2</v>
      </c>
      <c r="G118" s="6">
        <v>2</v>
      </c>
      <c r="H118" s="6">
        <f t="shared" si="15"/>
        <v>168</v>
      </c>
      <c r="I118" s="6">
        <f t="shared" si="14"/>
        <v>728</v>
      </c>
      <c r="J118" s="6">
        <f t="shared" si="14"/>
        <v>896</v>
      </c>
      <c r="K118" s="7" t="s">
        <v>77</v>
      </c>
    </row>
    <row r="119" spans="1:14" ht="20.100000000000001" customHeight="1" x14ac:dyDescent="0.2">
      <c r="A119" s="5" t="s">
        <v>78</v>
      </c>
      <c r="B119" s="6">
        <v>504</v>
      </c>
      <c r="C119" s="6">
        <v>598</v>
      </c>
      <c r="D119" s="6">
        <v>1102</v>
      </c>
      <c r="E119" s="6">
        <v>0</v>
      </c>
      <c r="F119" s="6">
        <v>0</v>
      </c>
      <c r="G119" s="6">
        <v>0</v>
      </c>
      <c r="H119" s="6">
        <f t="shared" si="15"/>
        <v>504</v>
      </c>
      <c r="I119" s="6">
        <f t="shared" si="14"/>
        <v>598</v>
      </c>
      <c r="J119" s="6">
        <f t="shared" si="14"/>
        <v>1102</v>
      </c>
      <c r="K119" s="7" t="s">
        <v>79</v>
      </c>
      <c r="L119">
        <f>SUM(H115:H121)</f>
        <v>9187</v>
      </c>
      <c r="M119" s="393">
        <f>SUM(I115:I121)</f>
        <v>7133</v>
      </c>
      <c r="N119">
        <f>SUM(L119:M119)</f>
        <v>16320</v>
      </c>
    </row>
    <row r="120" spans="1:14" ht="20.100000000000001" customHeight="1" x14ac:dyDescent="0.2">
      <c r="A120" s="5" t="s">
        <v>80</v>
      </c>
      <c r="B120" s="6">
        <v>2013</v>
      </c>
      <c r="C120" s="6">
        <v>1827</v>
      </c>
      <c r="D120" s="6">
        <v>3840</v>
      </c>
      <c r="E120" s="6">
        <v>1</v>
      </c>
      <c r="F120" s="6">
        <v>4</v>
      </c>
      <c r="G120" s="6">
        <v>5</v>
      </c>
      <c r="H120" s="6">
        <f t="shared" si="15"/>
        <v>2014</v>
      </c>
      <c r="I120" s="6">
        <f t="shared" si="14"/>
        <v>1831</v>
      </c>
      <c r="J120" s="6">
        <f t="shared" si="14"/>
        <v>3845</v>
      </c>
      <c r="K120" s="7" t="s">
        <v>81</v>
      </c>
    </row>
    <row r="121" spans="1:14" ht="20.100000000000001" customHeight="1" x14ac:dyDescent="0.2">
      <c r="A121" s="5" t="s">
        <v>82</v>
      </c>
      <c r="B121" s="6">
        <v>1068</v>
      </c>
      <c r="C121" s="6">
        <v>228</v>
      </c>
      <c r="D121" s="6">
        <v>1296</v>
      </c>
      <c r="E121" s="6">
        <v>0</v>
      </c>
      <c r="F121" s="6">
        <v>1</v>
      </c>
      <c r="G121" s="6">
        <v>1</v>
      </c>
      <c r="H121" s="6">
        <f t="shared" si="15"/>
        <v>1068</v>
      </c>
      <c r="I121" s="6">
        <f t="shared" si="14"/>
        <v>229</v>
      </c>
      <c r="J121" s="6">
        <f t="shared" si="14"/>
        <v>1297</v>
      </c>
      <c r="K121" s="7" t="s">
        <v>83</v>
      </c>
    </row>
    <row r="122" spans="1:14" ht="20.100000000000001" customHeight="1" x14ac:dyDescent="0.2">
      <c r="A122" s="5" t="s">
        <v>84</v>
      </c>
      <c r="B122" s="6">
        <v>1085</v>
      </c>
      <c r="C122" s="6">
        <v>390</v>
      </c>
      <c r="D122" s="6">
        <v>1475</v>
      </c>
      <c r="E122" s="6">
        <v>0</v>
      </c>
      <c r="F122" s="6">
        <v>0</v>
      </c>
      <c r="G122" s="6">
        <v>0</v>
      </c>
      <c r="H122" s="6">
        <f t="shared" si="15"/>
        <v>1085</v>
      </c>
      <c r="I122" s="6">
        <f t="shared" si="14"/>
        <v>390</v>
      </c>
      <c r="J122" s="6">
        <f t="shared" si="14"/>
        <v>1475</v>
      </c>
      <c r="K122" s="7" t="s">
        <v>112</v>
      </c>
    </row>
    <row r="123" spans="1:14" ht="20.100000000000001" customHeight="1" x14ac:dyDescent="0.2">
      <c r="A123" s="5" t="s">
        <v>86</v>
      </c>
      <c r="B123" s="6">
        <v>1591</v>
      </c>
      <c r="C123" s="6">
        <v>1077</v>
      </c>
      <c r="D123" s="6">
        <v>2668</v>
      </c>
      <c r="E123" s="6">
        <v>0</v>
      </c>
      <c r="F123" s="6">
        <v>0</v>
      </c>
      <c r="G123" s="6">
        <v>0</v>
      </c>
      <c r="H123" s="6">
        <f t="shared" si="15"/>
        <v>1591</v>
      </c>
      <c r="I123" s="6">
        <f t="shared" si="14"/>
        <v>1077</v>
      </c>
      <c r="J123" s="6">
        <f t="shared" si="14"/>
        <v>2668</v>
      </c>
      <c r="K123" s="7" t="s">
        <v>87</v>
      </c>
    </row>
    <row r="124" spans="1:14" ht="20.100000000000001" customHeight="1" x14ac:dyDescent="0.2">
      <c r="A124" s="5" t="s">
        <v>88</v>
      </c>
      <c r="B124" s="6">
        <v>578</v>
      </c>
      <c r="C124" s="6">
        <v>326</v>
      </c>
      <c r="D124" s="6">
        <v>904</v>
      </c>
      <c r="E124" s="6">
        <v>0</v>
      </c>
      <c r="F124" s="6">
        <v>0</v>
      </c>
      <c r="G124" s="6">
        <v>0</v>
      </c>
      <c r="H124" s="6">
        <f t="shared" si="15"/>
        <v>578</v>
      </c>
      <c r="I124" s="6">
        <f t="shared" si="14"/>
        <v>326</v>
      </c>
      <c r="J124" s="6">
        <f t="shared" si="14"/>
        <v>904</v>
      </c>
      <c r="K124" s="7" t="s">
        <v>113</v>
      </c>
      <c r="M124" s="393">
        <f>SUM(I123:I124)</f>
        <v>1403</v>
      </c>
      <c r="N124">
        <f>SUM(L124:M124)</f>
        <v>1403</v>
      </c>
    </row>
    <row r="125" spans="1:14" ht="20.100000000000001" customHeight="1" x14ac:dyDescent="0.2">
      <c r="A125" s="5" t="s">
        <v>90</v>
      </c>
      <c r="B125" s="6">
        <v>3364</v>
      </c>
      <c r="C125" s="6">
        <v>2134</v>
      </c>
      <c r="D125" s="6">
        <v>5498</v>
      </c>
      <c r="E125" s="6">
        <v>0</v>
      </c>
      <c r="F125" s="6">
        <v>0</v>
      </c>
      <c r="G125" s="6">
        <v>0</v>
      </c>
      <c r="H125" s="6">
        <f t="shared" si="15"/>
        <v>3364</v>
      </c>
      <c r="I125" s="6">
        <f t="shared" si="14"/>
        <v>2134</v>
      </c>
      <c r="J125" s="6">
        <f t="shared" si="14"/>
        <v>5498</v>
      </c>
      <c r="K125" s="7" t="s">
        <v>91</v>
      </c>
    </row>
    <row r="126" spans="1:14" ht="20.100000000000001" customHeight="1" x14ac:dyDescent="0.2">
      <c r="A126" s="5" t="s">
        <v>92</v>
      </c>
      <c r="B126" s="6">
        <v>15803</v>
      </c>
      <c r="C126" s="6">
        <v>11045</v>
      </c>
      <c r="D126" s="6">
        <v>26848</v>
      </c>
      <c r="E126" s="6">
        <v>2</v>
      </c>
      <c r="F126" s="6">
        <v>15</v>
      </c>
      <c r="G126" s="6">
        <v>17</v>
      </c>
      <c r="H126" s="6">
        <f t="shared" si="15"/>
        <v>15805</v>
      </c>
      <c r="I126" s="6">
        <f t="shared" si="14"/>
        <v>11060</v>
      </c>
      <c r="J126" s="6">
        <f t="shared" si="14"/>
        <v>26865</v>
      </c>
      <c r="K126" s="7" t="s">
        <v>93</v>
      </c>
    </row>
    <row r="127" spans="1:14" ht="20.100000000000001" customHeight="1" x14ac:dyDescent="0.2">
      <c r="A127" s="5" t="s">
        <v>94</v>
      </c>
      <c r="B127" s="6">
        <v>976</v>
      </c>
      <c r="C127" s="6">
        <v>403</v>
      </c>
      <c r="D127" s="6">
        <v>1379</v>
      </c>
      <c r="E127" s="6">
        <v>0</v>
      </c>
      <c r="F127" s="6">
        <v>0</v>
      </c>
      <c r="G127" s="6">
        <v>0</v>
      </c>
      <c r="H127" s="6">
        <f t="shared" si="15"/>
        <v>976</v>
      </c>
      <c r="I127" s="6">
        <f t="shared" si="14"/>
        <v>403</v>
      </c>
      <c r="J127" s="6">
        <f t="shared" si="14"/>
        <v>1379</v>
      </c>
      <c r="K127" s="7" t="s">
        <v>95</v>
      </c>
      <c r="L127">
        <f>SUM(H115:H125)</f>
        <v>15805</v>
      </c>
      <c r="M127" s="393">
        <f>SUM(I115:I125)</f>
        <v>11060</v>
      </c>
      <c r="N127">
        <f>SUM(L127:M127)</f>
        <v>26865</v>
      </c>
    </row>
    <row r="128" spans="1:14" ht="20.100000000000001" customHeight="1" x14ac:dyDescent="0.2">
      <c r="A128" s="5" t="s">
        <v>96</v>
      </c>
      <c r="B128" s="6">
        <v>324</v>
      </c>
      <c r="C128" s="6">
        <v>555</v>
      </c>
      <c r="D128" s="6">
        <v>879</v>
      </c>
      <c r="E128" s="6">
        <v>0</v>
      </c>
      <c r="F128" s="6">
        <v>2</v>
      </c>
      <c r="G128" s="6">
        <v>2</v>
      </c>
      <c r="H128" s="6">
        <f t="shared" si="15"/>
        <v>324</v>
      </c>
      <c r="I128" s="6">
        <f t="shared" si="14"/>
        <v>557</v>
      </c>
      <c r="J128" s="6">
        <f t="shared" si="14"/>
        <v>881</v>
      </c>
      <c r="K128" s="7" t="s">
        <v>95</v>
      </c>
    </row>
    <row r="129" spans="1:12" ht="20.100000000000001" customHeight="1" x14ac:dyDescent="0.2">
      <c r="A129" s="5" t="s">
        <v>97</v>
      </c>
      <c r="B129" s="6">
        <v>557</v>
      </c>
      <c r="C129" s="6">
        <v>398</v>
      </c>
      <c r="D129" s="6">
        <v>955</v>
      </c>
      <c r="E129" s="6">
        <v>2</v>
      </c>
      <c r="F129" s="6">
        <v>0</v>
      </c>
      <c r="G129" s="6">
        <v>2</v>
      </c>
      <c r="H129" s="6">
        <f t="shared" si="15"/>
        <v>559</v>
      </c>
      <c r="I129" s="6">
        <f t="shared" si="14"/>
        <v>398</v>
      </c>
      <c r="J129" s="6">
        <f t="shared" si="14"/>
        <v>957</v>
      </c>
      <c r="K129" s="7" t="s">
        <v>98</v>
      </c>
    </row>
    <row r="130" spans="1:12" ht="20.100000000000001" customHeight="1" x14ac:dyDescent="0.2">
      <c r="A130" s="5" t="s">
        <v>99</v>
      </c>
      <c r="B130" s="6">
        <v>1200</v>
      </c>
      <c r="C130" s="6">
        <v>1110</v>
      </c>
      <c r="D130" s="6">
        <v>2310</v>
      </c>
      <c r="E130" s="6">
        <v>2</v>
      </c>
      <c r="F130" s="6">
        <v>1</v>
      </c>
      <c r="G130" s="6">
        <v>3</v>
      </c>
      <c r="H130" s="6">
        <f t="shared" si="15"/>
        <v>1202</v>
      </c>
      <c r="I130" s="6">
        <f t="shared" si="14"/>
        <v>1111</v>
      </c>
      <c r="J130" s="6">
        <f t="shared" si="14"/>
        <v>2313</v>
      </c>
      <c r="K130" s="7" t="s">
        <v>100</v>
      </c>
      <c r="L130">
        <f>SUM(H127:H131)</f>
        <v>3320</v>
      </c>
    </row>
    <row r="131" spans="1:12" ht="20.100000000000001" customHeight="1" x14ac:dyDescent="0.2">
      <c r="A131" s="5" t="s">
        <v>101</v>
      </c>
      <c r="B131" s="6">
        <v>258</v>
      </c>
      <c r="C131" s="6">
        <v>273</v>
      </c>
      <c r="D131" s="6">
        <v>531</v>
      </c>
      <c r="E131" s="6">
        <v>1</v>
      </c>
      <c r="F131" s="6">
        <v>1</v>
      </c>
      <c r="G131" s="6">
        <v>2</v>
      </c>
      <c r="H131" s="6">
        <f t="shared" si="15"/>
        <v>259</v>
      </c>
      <c r="I131" s="6">
        <f t="shared" si="14"/>
        <v>274</v>
      </c>
      <c r="J131" s="6">
        <f t="shared" si="14"/>
        <v>533</v>
      </c>
      <c r="K131" s="7" t="s">
        <v>102</v>
      </c>
    </row>
    <row r="132" spans="1:12" ht="20.100000000000001" customHeight="1" x14ac:dyDescent="0.2">
      <c r="A132" s="5" t="s">
        <v>103</v>
      </c>
      <c r="B132" s="6">
        <f>SUM(B127:B131)</f>
        <v>3315</v>
      </c>
      <c r="C132" s="6">
        <f t="shared" ref="C132:J132" si="16">SUM(C127:C131)</f>
        <v>2739</v>
      </c>
      <c r="D132" s="6">
        <f t="shared" si="16"/>
        <v>6054</v>
      </c>
      <c r="E132" s="6">
        <f t="shared" si="16"/>
        <v>5</v>
      </c>
      <c r="F132" s="6">
        <f t="shared" si="16"/>
        <v>4</v>
      </c>
      <c r="G132" s="6">
        <f t="shared" si="16"/>
        <v>9</v>
      </c>
      <c r="H132" s="6">
        <f t="shared" si="16"/>
        <v>3320</v>
      </c>
      <c r="I132" s="6">
        <f t="shared" si="16"/>
        <v>2743</v>
      </c>
      <c r="J132" s="6">
        <f t="shared" si="16"/>
        <v>6063</v>
      </c>
      <c r="K132" s="7" t="s">
        <v>104</v>
      </c>
    </row>
    <row r="133" spans="1:12" ht="20.100000000000001" customHeight="1" thickBot="1" x14ac:dyDescent="0.25">
      <c r="A133" s="14" t="s">
        <v>38</v>
      </c>
      <c r="B133" s="15">
        <f>SUM(B132,B126)</f>
        <v>19118</v>
      </c>
      <c r="C133" s="15">
        <f t="shared" ref="C133:J133" si="17">SUM(C132,C126)</f>
        <v>13784</v>
      </c>
      <c r="D133" s="15">
        <f t="shared" si="17"/>
        <v>32902</v>
      </c>
      <c r="E133" s="15">
        <f t="shared" si="17"/>
        <v>7</v>
      </c>
      <c r="F133" s="15">
        <f t="shared" si="17"/>
        <v>19</v>
      </c>
      <c r="G133" s="15">
        <f t="shared" si="17"/>
        <v>26</v>
      </c>
      <c r="H133" s="15">
        <f t="shared" si="17"/>
        <v>19125</v>
      </c>
      <c r="I133" s="15">
        <f t="shared" si="17"/>
        <v>13803</v>
      </c>
      <c r="J133" s="15">
        <f t="shared" si="17"/>
        <v>32928</v>
      </c>
      <c r="K133" s="16" t="s">
        <v>39</v>
      </c>
    </row>
    <row r="134" spans="1:12" ht="15" thickTop="1" x14ac:dyDescent="0.2"/>
    <row r="139" spans="1:12" ht="22.5" customHeight="1" thickBot="1" x14ac:dyDescent="0.25">
      <c r="A139" s="1" t="s">
        <v>1904</v>
      </c>
      <c r="K139" s="2" t="s">
        <v>538</v>
      </c>
    </row>
    <row r="140" spans="1:12" ht="18" customHeight="1" thickTop="1" x14ac:dyDescent="0.25">
      <c r="A140" s="409" t="s">
        <v>68</v>
      </c>
      <c r="B140" s="412" t="s">
        <v>2</v>
      </c>
      <c r="C140" s="412"/>
      <c r="D140" s="412"/>
      <c r="E140" s="412" t="s">
        <v>3</v>
      </c>
      <c r="F140" s="412"/>
      <c r="G140" s="412"/>
      <c r="H140" s="412" t="s">
        <v>4</v>
      </c>
      <c r="I140" s="412"/>
      <c r="J140" s="412"/>
      <c r="K140" s="409" t="s">
        <v>5</v>
      </c>
    </row>
    <row r="141" spans="1:12" ht="18" customHeight="1" x14ac:dyDescent="0.25">
      <c r="A141" s="410"/>
      <c r="B141" s="413" t="s">
        <v>6</v>
      </c>
      <c r="C141" s="413"/>
      <c r="D141" s="413"/>
      <c r="E141" s="413" t="s">
        <v>7</v>
      </c>
      <c r="F141" s="413"/>
      <c r="G141" s="413"/>
      <c r="H141" s="413" t="s">
        <v>8</v>
      </c>
      <c r="I141" s="413"/>
      <c r="J141" s="413"/>
      <c r="K141" s="410"/>
    </row>
    <row r="142" spans="1:12" ht="18" customHeight="1" x14ac:dyDescent="0.25">
      <c r="A142" s="410"/>
      <c r="B142" s="3" t="s">
        <v>52</v>
      </c>
      <c r="C142" s="3" t="s">
        <v>10</v>
      </c>
      <c r="D142" s="3" t="s">
        <v>11</v>
      </c>
      <c r="E142" s="3" t="s">
        <v>52</v>
      </c>
      <c r="F142" s="3" t="s">
        <v>10</v>
      </c>
      <c r="G142" s="3" t="s">
        <v>11</v>
      </c>
      <c r="H142" s="3" t="s">
        <v>52</v>
      </c>
      <c r="I142" s="3" t="s">
        <v>10</v>
      </c>
      <c r="J142" s="3" t="s">
        <v>11</v>
      </c>
      <c r="K142" s="410"/>
    </row>
    <row r="143" spans="1:12" ht="18" customHeight="1" thickBot="1" x14ac:dyDescent="0.3">
      <c r="A143" s="411"/>
      <c r="B143" s="4" t="s">
        <v>12</v>
      </c>
      <c r="C143" s="4" t="s">
        <v>13</v>
      </c>
      <c r="D143" s="4" t="s">
        <v>8</v>
      </c>
      <c r="E143" s="4" t="s">
        <v>12</v>
      </c>
      <c r="F143" s="4" t="s">
        <v>13</v>
      </c>
      <c r="G143" s="4" t="s">
        <v>8</v>
      </c>
      <c r="H143" s="4" t="s">
        <v>12</v>
      </c>
      <c r="I143" s="4" t="s">
        <v>13</v>
      </c>
      <c r="J143" s="4" t="s">
        <v>8</v>
      </c>
      <c r="K143" s="411"/>
    </row>
    <row r="144" spans="1:12" ht="21" customHeight="1" x14ac:dyDescent="0.2">
      <c r="A144" s="5" t="s">
        <v>62</v>
      </c>
      <c r="B144" s="6"/>
      <c r="C144" s="6"/>
      <c r="D144" s="6"/>
      <c r="E144" s="6"/>
      <c r="F144" s="6"/>
      <c r="G144" s="6"/>
      <c r="H144" s="6"/>
      <c r="I144" s="6"/>
      <c r="J144" s="6"/>
      <c r="K144" s="7" t="s">
        <v>41</v>
      </c>
    </row>
    <row r="145" spans="1:14" ht="21" customHeight="1" x14ac:dyDescent="0.2">
      <c r="A145" s="5" t="s">
        <v>70</v>
      </c>
      <c r="B145" s="6">
        <v>326</v>
      </c>
      <c r="C145" s="6">
        <v>249</v>
      </c>
      <c r="D145" s="6">
        <v>575</v>
      </c>
      <c r="E145" s="6">
        <v>0</v>
      </c>
      <c r="F145" s="6">
        <v>0</v>
      </c>
      <c r="G145" s="6">
        <v>0</v>
      </c>
      <c r="H145" s="6">
        <f t="shared" ref="H145:H161" si="18">SUM(E145,B145)</f>
        <v>326</v>
      </c>
      <c r="I145" s="6">
        <f t="shared" ref="I145:I161" si="19">SUM(F145,C145)</f>
        <v>249</v>
      </c>
      <c r="J145" s="6">
        <f t="shared" ref="J145:J161" si="20">SUM(H145:I145)</f>
        <v>575</v>
      </c>
      <c r="K145" s="7" t="s">
        <v>71</v>
      </c>
      <c r="L145">
        <f>SUM(H145:H150)</f>
        <v>2059</v>
      </c>
      <c r="M145" s="393">
        <f>SUM(I145:I150)</f>
        <v>1434</v>
      </c>
      <c r="N145">
        <f>SUM(L145:M145)</f>
        <v>3493</v>
      </c>
    </row>
    <row r="146" spans="1:14" ht="21" customHeight="1" x14ac:dyDescent="0.2">
      <c r="A146" s="5" t="s">
        <v>72</v>
      </c>
      <c r="B146" s="6">
        <v>515</v>
      </c>
      <c r="C146" s="6">
        <v>16</v>
      </c>
      <c r="D146" s="6">
        <v>531</v>
      </c>
      <c r="E146" s="6">
        <v>0</v>
      </c>
      <c r="F146" s="6">
        <v>0</v>
      </c>
      <c r="G146" s="6">
        <v>0</v>
      </c>
      <c r="H146" s="6">
        <f t="shared" si="18"/>
        <v>515</v>
      </c>
      <c r="I146" s="6">
        <f t="shared" si="19"/>
        <v>16</v>
      </c>
      <c r="J146" s="6">
        <f t="shared" si="20"/>
        <v>531</v>
      </c>
      <c r="K146" s="7" t="s">
        <v>73</v>
      </c>
    </row>
    <row r="147" spans="1:14" ht="21" customHeight="1" x14ac:dyDescent="0.2">
      <c r="A147" s="5" t="s">
        <v>74</v>
      </c>
      <c r="B147" s="6">
        <v>622</v>
      </c>
      <c r="C147" s="6">
        <v>421</v>
      </c>
      <c r="D147" s="6">
        <v>1043</v>
      </c>
      <c r="E147" s="6">
        <v>0</v>
      </c>
      <c r="F147" s="6">
        <v>2</v>
      </c>
      <c r="G147" s="6">
        <v>2</v>
      </c>
      <c r="H147" s="6">
        <f t="shared" si="18"/>
        <v>622</v>
      </c>
      <c r="I147" s="6">
        <f t="shared" si="19"/>
        <v>423</v>
      </c>
      <c r="J147" s="6">
        <f t="shared" si="20"/>
        <v>1045</v>
      </c>
      <c r="K147" s="7" t="s">
        <v>75</v>
      </c>
    </row>
    <row r="148" spans="1:14" ht="21" customHeight="1" x14ac:dyDescent="0.2">
      <c r="A148" s="5" t="s">
        <v>76</v>
      </c>
      <c r="B148" s="6">
        <v>24</v>
      </c>
      <c r="C148" s="6">
        <v>104</v>
      </c>
      <c r="D148" s="6">
        <v>128</v>
      </c>
      <c r="E148" s="6">
        <v>0</v>
      </c>
      <c r="F148" s="6">
        <v>0</v>
      </c>
      <c r="G148" s="6">
        <v>0</v>
      </c>
      <c r="H148" s="6">
        <f t="shared" si="18"/>
        <v>24</v>
      </c>
      <c r="I148" s="6">
        <f t="shared" si="19"/>
        <v>104</v>
      </c>
      <c r="J148" s="6">
        <f t="shared" si="20"/>
        <v>128</v>
      </c>
      <c r="K148" s="7" t="s">
        <v>77</v>
      </c>
    </row>
    <row r="149" spans="1:14" ht="21" customHeight="1" x14ac:dyDescent="0.2">
      <c r="A149" s="5" t="s">
        <v>78</v>
      </c>
      <c r="B149" s="6">
        <v>468</v>
      </c>
      <c r="C149" s="6">
        <v>547</v>
      </c>
      <c r="D149" s="6">
        <v>1015</v>
      </c>
      <c r="E149" s="6">
        <v>0</v>
      </c>
      <c r="F149" s="6">
        <v>0</v>
      </c>
      <c r="G149" s="6">
        <v>0</v>
      </c>
      <c r="H149" s="6">
        <f t="shared" si="18"/>
        <v>468</v>
      </c>
      <c r="I149" s="6">
        <f t="shared" si="19"/>
        <v>547</v>
      </c>
      <c r="J149" s="6">
        <f t="shared" si="20"/>
        <v>1015</v>
      </c>
      <c r="K149" s="7" t="s">
        <v>79</v>
      </c>
    </row>
    <row r="150" spans="1:14" ht="21" customHeight="1" x14ac:dyDescent="0.2">
      <c r="A150" s="5" t="s">
        <v>80</v>
      </c>
      <c r="B150" s="6">
        <v>104</v>
      </c>
      <c r="C150" s="6">
        <v>95</v>
      </c>
      <c r="D150" s="6">
        <v>199</v>
      </c>
      <c r="E150" s="6">
        <v>0</v>
      </c>
      <c r="F150" s="6">
        <v>0</v>
      </c>
      <c r="G150" s="6">
        <v>0</v>
      </c>
      <c r="H150" s="6">
        <f t="shared" si="18"/>
        <v>104</v>
      </c>
      <c r="I150" s="6">
        <f t="shared" si="19"/>
        <v>95</v>
      </c>
      <c r="J150" s="6">
        <f t="shared" si="20"/>
        <v>199</v>
      </c>
      <c r="K150" s="7" t="s">
        <v>81</v>
      </c>
    </row>
    <row r="151" spans="1:14" ht="21" customHeight="1" x14ac:dyDescent="0.2">
      <c r="A151" s="5" t="s">
        <v>84</v>
      </c>
      <c r="B151" s="6">
        <v>157</v>
      </c>
      <c r="C151" s="6">
        <v>54</v>
      </c>
      <c r="D151" s="6">
        <v>211</v>
      </c>
      <c r="E151" s="6">
        <v>0</v>
      </c>
      <c r="F151" s="6">
        <v>0</v>
      </c>
      <c r="G151" s="6">
        <v>0</v>
      </c>
      <c r="H151" s="6">
        <f t="shared" si="18"/>
        <v>157</v>
      </c>
      <c r="I151" s="6">
        <f t="shared" si="19"/>
        <v>54</v>
      </c>
      <c r="J151" s="6">
        <f t="shared" si="20"/>
        <v>211</v>
      </c>
      <c r="K151" s="7" t="s">
        <v>112</v>
      </c>
    </row>
    <row r="152" spans="1:14" ht="21" customHeight="1" x14ac:dyDescent="0.2">
      <c r="A152" s="5" t="s">
        <v>86</v>
      </c>
      <c r="B152" s="6">
        <v>741</v>
      </c>
      <c r="C152" s="6">
        <v>447</v>
      </c>
      <c r="D152" s="6">
        <v>1188</v>
      </c>
      <c r="E152" s="6">
        <v>0</v>
      </c>
      <c r="F152" s="6">
        <v>0</v>
      </c>
      <c r="G152" s="6">
        <v>0</v>
      </c>
      <c r="H152" s="6">
        <f t="shared" si="18"/>
        <v>741</v>
      </c>
      <c r="I152" s="6">
        <f t="shared" si="19"/>
        <v>447</v>
      </c>
      <c r="J152" s="6">
        <f t="shared" si="20"/>
        <v>1188</v>
      </c>
      <c r="K152" s="7" t="s">
        <v>87</v>
      </c>
    </row>
    <row r="153" spans="1:14" ht="21" customHeight="1" x14ac:dyDescent="0.2">
      <c r="A153" s="5" t="s">
        <v>106</v>
      </c>
      <c r="B153" s="6">
        <v>43</v>
      </c>
      <c r="C153" s="6">
        <v>17</v>
      </c>
      <c r="D153" s="6">
        <v>60</v>
      </c>
      <c r="E153" s="6">
        <v>0</v>
      </c>
      <c r="F153" s="6">
        <v>0</v>
      </c>
      <c r="G153" s="6">
        <v>0</v>
      </c>
      <c r="H153" s="6">
        <f t="shared" si="18"/>
        <v>43</v>
      </c>
      <c r="I153" s="6">
        <f t="shared" si="19"/>
        <v>17</v>
      </c>
      <c r="J153" s="6">
        <f t="shared" si="20"/>
        <v>60</v>
      </c>
      <c r="K153" s="7" t="s">
        <v>113</v>
      </c>
    </row>
    <row r="154" spans="1:14" ht="21" customHeight="1" x14ac:dyDescent="0.2">
      <c r="A154" s="5" t="s">
        <v>90</v>
      </c>
      <c r="B154" s="6">
        <v>652</v>
      </c>
      <c r="C154" s="6">
        <v>450</v>
      </c>
      <c r="D154" s="6">
        <v>1102</v>
      </c>
      <c r="E154" s="6">
        <v>0</v>
      </c>
      <c r="F154" s="6">
        <v>0</v>
      </c>
      <c r="G154" s="6">
        <v>0</v>
      </c>
      <c r="H154" s="6">
        <f t="shared" si="18"/>
        <v>652</v>
      </c>
      <c r="I154" s="6">
        <f t="shared" si="19"/>
        <v>450</v>
      </c>
      <c r="J154" s="6">
        <f t="shared" si="20"/>
        <v>1102</v>
      </c>
      <c r="K154" s="7" t="s">
        <v>91</v>
      </c>
      <c r="L154">
        <f>SUM(H152:H153)</f>
        <v>784</v>
      </c>
      <c r="M154" s="393">
        <f>SUM(I152:I153)</f>
        <v>464</v>
      </c>
      <c r="N154">
        <f>SUM(L154:M154)</f>
        <v>1248</v>
      </c>
    </row>
    <row r="155" spans="1:14" ht="21" customHeight="1" x14ac:dyDescent="0.2">
      <c r="A155" s="5" t="s">
        <v>92</v>
      </c>
      <c r="B155" s="6">
        <f>SUM(B145:B154)</f>
        <v>3652</v>
      </c>
      <c r="C155" s="6">
        <f>SUM(C145:C154)</f>
        <v>2400</v>
      </c>
      <c r="D155" s="6">
        <f>SUM(D145:D154)</f>
        <v>6052</v>
      </c>
      <c r="E155" s="6">
        <v>0</v>
      </c>
      <c r="F155" s="6">
        <f>SUM(F145:F154)</f>
        <v>2</v>
      </c>
      <c r="G155" s="6">
        <f>SUM(G145:G154)</f>
        <v>2</v>
      </c>
      <c r="H155" s="6">
        <f t="shared" si="18"/>
        <v>3652</v>
      </c>
      <c r="I155" s="6">
        <f t="shared" si="19"/>
        <v>2402</v>
      </c>
      <c r="J155" s="6">
        <f t="shared" si="20"/>
        <v>6054</v>
      </c>
      <c r="K155" s="7" t="s">
        <v>93</v>
      </c>
      <c r="L155">
        <f>SUM(L145,L154,H151,H154)</f>
        <v>3652</v>
      </c>
    </row>
    <row r="156" spans="1:14" ht="21" customHeight="1" x14ac:dyDescent="0.2">
      <c r="A156" s="5" t="s">
        <v>97</v>
      </c>
      <c r="B156" s="6">
        <v>86</v>
      </c>
      <c r="C156" s="6">
        <v>30</v>
      </c>
      <c r="D156" s="6">
        <v>116</v>
      </c>
      <c r="E156" s="6">
        <v>0</v>
      </c>
      <c r="F156" s="6">
        <v>0</v>
      </c>
      <c r="G156" s="6">
        <v>0</v>
      </c>
      <c r="H156" s="6">
        <f t="shared" si="18"/>
        <v>86</v>
      </c>
      <c r="I156" s="6">
        <f t="shared" si="19"/>
        <v>30</v>
      </c>
      <c r="J156" s="6">
        <f t="shared" si="20"/>
        <v>116</v>
      </c>
      <c r="K156" s="7" t="s">
        <v>98</v>
      </c>
      <c r="L156">
        <f>SUM(L155,H159)</f>
        <v>4630</v>
      </c>
    </row>
    <row r="157" spans="1:14" ht="27.75" customHeight="1" x14ac:dyDescent="0.2">
      <c r="A157" s="5" t="s">
        <v>99</v>
      </c>
      <c r="B157" s="6">
        <v>674</v>
      </c>
      <c r="C157" s="6">
        <v>461</v>
      </c>
      <c r="D157" s="6">
        <v>1135</v>
      </c>
      <c r="E157" s="6">
        <v>1</v>
      </c>
      <c r="F157" s="6">
        <v>1</v>
      </c>
      <c r="G157" s="6">
        <v>2</v>
      </c>
      <c r="H157" s="6">
        <f t="shared" si="18"/>
        <v>675</v>
      </c>
      <c r="I157" s="6">
        <f t="shared" si="19"/>
        <v>462</v>
      </c>
      <c r="J157" s="6">
        <f t="shared" si="20"/>
        <v>1137</v>
      </c>
      <c r="K157" s="7" t="s">
        <v>100</v>
      </c>
    </row>
    <row r="158" spans="1:14" ht="21" customHeight="1" x14ac:dyDescent="0.2">
      <c r="A158" s="5" t="s">
        <v>101</v>
      </c>
      <c r="B158" s="6">
        <v>217</v>
      </c>
      <c r="C158" s="6">
        <v>382</v>
      </c>
      <c r="D158" s="6">
        <v>599</v>
      </c>
      <c r="E158" s="6">
        <v>0</v>
      </c>
      <c r="F158" s="6">
        <v>0</v>
      </c>
      <c r="G158" s="6">
        <v>0</v>
      </c>
      <c r="H158" s="6">
        <f t="shared" si="18"/>
        <v>217</v>
      </c>
      <c r="I158" s="6">
        <f t="shared" si="19"/>
        <v>382</v>
      </c>
      <c r="J158" s="6">
        <f t="shared" si="20"/>
        <v>599</v>
      </c>
      <c r="K158" s="7" t="s">
        <v>102</v>
      </c>
    </row>
    <row r="159" spans="1:14" ht="21" customHeight="1" x14ac:dyDescent="0.2">
      <c r="A159" s="5" t="s">
        <v>103</v>
      </c>
      <c r="B159" s="6">
        <f t="shared" ref="B159:G159" si="21">SUM(B156:B158)</f>
        <v>977</v>
      </c>
      <c r="C159" s="6">
        <f t="shared" si="21"/>
        <v>873</v>
      </c>
      <c r="D159" s="6">
        <f t="shared" si="21"/>
        <v>1850</v>
      </c>
      <c r="E159" s="6">
        <f t="shared" si="21"/>
        <v>1</v>
      </c>
      <c r="F159" s="6">
        <f t="shared" si="21"/>
        <v>1</v>
      </c>
      <c r="G159" s="6">
        <f t="shared" si="21"/>
        <v>2</v>
      </c>
      <c r="H159" s="6">
        <f t="shared" si="18"/>
        <v>978</v>
      </c>
      <c r="I159" s="6">
        <f t="shared" si="19"/>
        <v>874</v>
      </c>
      <c r="J159" s="6">
        <f t="shared" si="20"/>
        <v>1852</v>
      </c>
      <c r="K159" s="7" t="s">
        <v>37</v>
      </c>
    </row>
    <row r="160" spans="1:14" ht="21" customHeight="1" thickBot="1" x14ac:dyDescent="0.25">
      <c r="A160" s="5" t="s">
        <v>45</v>
      </c>
      <c r="B160" s="6">
        <f t="shared" ref="B160:G160" si="22">SUM(B159,B155)</f>
        <v>4629</v>
      </c>
      <c r="C160" s="6">
        <f t="shared" si="22"/>
        <v>3273</v>
      </c>
      <c r="D160" s="6">
        <f t="shared" si="22"/>
        <v>7902</v>
      </c>
      <c r="E160" s="12">
        <f t="shared" si="22"/>
        <v>1</v>
      </c>
      <c r="F160" s="12">
        <f t="shared" si="22"/>
        <v>3</v>
      </c>
      <c r="G160" s="12">
        <f t="shared" si="22"/>
        <v>4</v>
      </c>
      <c r="H160" s="12">
        <f t="shared" si="18"/>
        <v>4630</v>
      </c>
      <c r="I160" s="12">
        <f t="shared" si="19"/>
        <v>3276</v>
      </c>
      <c r="J160" s="12">
        <f t="shared" si="20"/>
        <v>7906</v>
      </c>
      <c r="K160" s="7" t="s">
        <v>41</v>
      </c>
    </row>
    <row r="161" spans="1:11" ht="21" customHeight="1" thickBot="1" x14ac:dyDescent="0.25">
      <c r="A161" s="8" t="s">
        <v>47</v>
      </c>
      <c r="B161" s="9">
        <f t="shared" ref="B161:G161" si="23">SUM(B133,B160)</f>
        <v>23747</v>
      </c>
      <c r="C161" s="9">
        <f t="shared" si="23"/>
        <v>17057</v>
      </c>
      <c r="D161" s="9">
        <f t="shared" si="23"/>
        <v>40804</v>
      </c>
      <c r="E161" s="9">
        <f t="shared" si="23"/>
        <v>8</v>
      </c>
      <c r="F161" s="9">
        <f t="shared" si="23"/>
        <v>22</v>
      </c>
      <c r="G161" s="9">
        <f t="shared" si="23"/>
        <v>30</v>
      </c>
      <c r="H161" s="9">
        <f t="shared" si="18"/>
        <v>23755</v>
      </c>
      <c r="I161" s="9">
        <f t="shared" si="19"/>
        <v>17079</v>
      </c>
      <c r="J161" s="9">
        <f t="shared" si="20"/>
        <v>40834</v>
      </c>
      <c r="K161" s="10" t="s">
        <v>48</v>
      </c>
    </row>
    <row r="162" spans="1:11" ht="21" customHeight="1" thickTop="1" x14ac:dyDescent="0.2"/>
    <row r="163" spans="1:11" ht="21" customHeight="1" x14ac:dyDescent="0.2"/>
    <row r="164" spans="1:11" ht="21" customHeight="1" x14ac:dyDescent="0.2"/>
    <row r="165" spans="1:11" ht="21" customHeight="1" x14ac:dyDescent="0.2"/>
    <row r="166" spans="1:11" ht="21" customHeight="1" x14ac:dyDescent="0.2"/>
    <row r="167" spans="1:11" ht="21" customHeight="1" x14ac:dyDescent="0.2"/>
    <row r="168" spans="1:11" ht="21" customHeight="1" x14ac:dyDescent="0.2"/>
    <row r="169" spans="1:11" ht="21" customHeight="1" x14ac:dyDescent="0.2"/>
    <row r="170" spans="1:11" ht="21" customHeight="1" x14ac:dyDescent="0.2"/>
    <row r="171" spans="1:11" ht="21" customHeight="1" x14ac:dyDescent="0.2"/>
    <row r="172" spans="1:11" ht="21" customHeight="1" x14ac:dyDescent="0.2"/>
    <row r="173" spans="1:11" ht="21" customHeight="1" x14ac:dyDescent="0.2"/>
    <row r="174" spans="1:11" ht="21" customHeight="1" x14ac:dyDescent="0.2"/>
    <row r="175" spans="1:11" ht="20.25" customHeight="1" x14ac:dyDescent="0.2">
      <c r="A175" s="423" t="s">
        <v>219</v>
      </c>
      <c r="B175" s="423"/>
      <c r="C175" s="423"/>
      <c r="D175" s="423"/>
      <c r="E175" s="423"/>
      <c r="F175" s="423"/>
      <c r="G175" s="423"/>
      <c r="H175" s="423"/>
      <c r="I175" s="423"/>
      <c r="J175" s="423"/>
      <c r="K175" s="423"/>
    </row>
    <row r="176" spans="1:11" ht="35.25" customHeight="1" x14ac:dyDescent="0.25">
      <c r="A176" s="416" t="s">
        <v>230</v>
      </c>
      <c r="B176" s="416"/>
      <c r="C176" s="416"/>
      <c r="D176" s="416"/>
      <c r="E176" s="416"/>
      <c r="F176" s="416"/>
      <c r="G176" s="416"/>
      <c r="H176" s="416"/>
      <c r="I176" s="416"/>
      <c r="J176" s="416"/>
      <c r="K176" s="416"/>
    </row>
    <row r="177" spans="1:11" ht="16.5" customHeight="1" thickBot="1" x14ac:dyDescent="0.25">
      <c r="A177" s="1" t="s">
        <v>1905</v>
      </c>
      <c r="K177" s="2" t="s">
        <v>1906</v>
      </c>
    </row>
    <row r="178" spans="1:11" ht="14.25" customHeight="1" thickTop="1" x14ac:dyDescent="0.25">
      <c r="A178" s="409" t="s">
        <v>68</v>
      </c>
      <c r="B178" s="412" t="s">
        <v>2</v>
      </c>
      <c r="C178" s="412"/>
      <c r="D178" s="412"/>
      <c r="E178" s="412" t="s">
        <v>3</v>
      </c>
      <c r="F178" s="412"/>
      <c r="G178" s="412"/>
      <c r="H178" s="412" t="s">
        <v>4</v>
      </c>
      <c r="I178" s="412"/>
      <c r="J178" s="412"/>
      <c r="K178" s="409" t="s">
        <v>5</v>
      </c>
    </row>
    <row r="179" spans="1:11" ht="14.25" customHeight="1" x14ac:dyDescent="0.25">
      <c r="A179" s="410"/>
      <c r="B179" s="413" t="s">
        <v>6</v>
      </c>
      <c r="C179" s="413"/>
      <c r="D179" s="413"/>
      <c r="E179" s="413" t="s">
        <v>7</v>
      </c>
      <c r="F179" s="413"/>
      <c r="G179" s="413"/>
      <c r="H179" s="413" t="s">
        <v>8</v>
      </c>
      <c r="I179" s="413"/>
      <c r="J179" s="413"/>
      <c r="K179" s="410"/>
    </row>
    <row r="180" spans="1:11" ht="16.5" customHeight="1" x14ac:dyDescent="0.25">
      <c r="A180" s="410"/>
      <c r="B180" s="3" t="s">
        <v>52</v>
      </c>
      <c r="C180" s="3" t="s">
        <v>10</v>
      </c>
      <c r="D180" s="3" t="s">
        <v>11</v>
      </c>
      <c r="E180" s="3" t="s">
        <v>52</v>
      </c>
      <c r="F180" s="3" t="s">
        <v>10</v>
      </c>
      <c r="G180" s="3" t="s">
        <v>11</v>
      </c>
      <c r="H180" s="3" t="s">
        <v>52</v>
      </c>
      <c r="I180" s="3" t="s">
        <v>10</v>
      </c>
      <c r="J180" s="3" t="s">
        <v>11</v>
      </c>
      <c r="K180" s="410"/>
    </row>
    <row r="181" spans="1:11" ht="16.5" customHeight="1" thickBot="1" x14ac:dyDescent="0.3">
      <c r="A181" s="411"/>
      <c r="B181" s="4" t="s">
        <v>12</v>
      </c>
      <c r="C181" s="4" t="s">
        <v>13</v>
      </c>
      <c r="D181" s="4" t="s">
        <v>8</v>
      </c>
      <c r="E181" s="4" t="s">
        <v>12</v>
      </c>
      <c r="F181" s="4" t="s">
        <v>13</v>
      </c>
      <c r="G181" s="4" t="s">
        <v>8</v>
      </c>
      <c r="H181" s="4" t="s">
        <v>12</v>
      </c>
      <c r="I181" s="4" t="s">
        <v>13</v>
      </c>
      <c r="J181" s="4" t="s">
        <v>8</v>
      </c>
      <c r="K181" s="411"/>
    </row>
    <row r="182" spans="1:11" ht="20.100000000000001" customHeight="1" x14ac:dyDescent="0.2">
      <c r="A182" s="5" t="s">
        <v>14</v>
      </c>
      <c r="B182" s="6"/>
      <c r="C182" s="6"/>
      <c r="D182" s="6"/>
      <c r="E182" s="6"/>
      <c r="F182" s="6"/>
      <c r="G182" s="6"/>
      <c r="H182" s="6"/>
      <c r="I182" s="6"/>
      <c r="J182" s="6"/>
      <c r="K182" s="7" t="s">
        <v>69</v>
      </c>
    </row>
    <row r="183" spans="1:11" ht="20.100000000000001" customHeight="1" x14ac:dyDescent="0.2">
      <c r="A183" s="5" t="s">
        <v>70</v>
      </c>
      <c r="B183" s="6">
        <v>25</v>
      </c>
      <c r="C183" s="6">
        <v>59</v>
      </c>
      <c r="D183" s="6">
        <v>84</v>
      </c>
      <c r="E183" s="6">
        <v>1</v>
      </c>
      <c r="F183" s="6">
        <v>0</v>
      </c>
      <c r="G183" s="6">
        <v>1</v>
      </c>
      <c r="H183" s="6">
        <f>SUM(E183,B183)</f>
        <v>26</v>
      </c>
      <c r="I183" s="6">
        <f>SUM(F183,C183)</f>
        <v>59</v>
      </c>
      <c r="J183" s="6">
        <f>SUM(H183:I183)</f>
        <v>85</v>
      </c>
      <c r="K183" s="7" t="s">
        <v>71</v>
      </c>
    </row>
    <row r="184" spans="1:11" ht="20.100000000000001" customHeight="1" x14ac:dyDescent="0.2">
      <c r="A184" s="5" t="s">
        <v>72</v>
      </c>
      <c r="B184" s="6">
        <v>163</v>
      </c>
      <c r="C184" s="6">
        <v>98</v>
      </c>
      <c r="D184" s="6">
        <v>261</v>
      </c>
      <c r="E184" s="6">
        <v>0</v>
      </c>
      <c r="F184" s="6">
        <v>0</v>
      </c>
      <c r="G184" s="6">
        <v>0</v>
      </c>
      <c r="H184" s="6">
        <f t="shared" ref="H184:H205" si="24">SUM(E184,B184)</f>
        <v>163</v>
      </c>
      <c r="I184" s="6">
        <f t="shared" ref="I184:J205" si="25">SUM(F184,C184)</f>
        <v>98</v>
      </c>
      <c r="J184" s="6">
        <f t="shared" ref="J184:J198" si="26">SUM(G184,D184)</f>
        <v>261</v>
      </c>
      <c r="K184" s="7" t="s">
        <v>73</v>
      </c>
    </row>
    <row r="185" spans="1:11" ht="20.100000000000001" customHeight="1" x14ac:dyDescent="0.2">
      <c r="A185" s="5" t="s">
        <v>74</v>
      </c>
      <c r="B185" s="6">
        <v>62</v>
      </c>
      <c r="C185" s="6">
        <v>101</v>
      </c>
      <c r="D185" s="6">
        <v>163</v>
      </c>
      <c r="E185" s="6">
        <v>0</v>
      </c>
      <c r="F185" s="6">
        <v>0</v>
      </c>
      <c r="G185" s="6">
        <v>0</v>
      </c>
      <c r="H185" s="6">
        <f t="shared" si="24"/>
        <v>62</v>
      </c>
      <c r="I185" s="6">
        <f t="shared" si="25"/>
        <v>101</v>
      </c>
      <c r="J185" s="6">
        <f t="shared" si="26"/>
        <v>163</v>
      </c>
      <c r="K185" s="7" t="s">
        <v>75</v>
      </c>
    </row>
    <row r="186" spans="1:11" ht="20.100000000000001" customHeight="1" x14ac:dyDescent="0.2">
      <c r="A186" s="5" t="s">
        <v>76</v>
      </c>
      <c r="B186" s="6">
        <v>18</v>
      </c>
      <c r="C186" s="6">
        <v>24</v>
      </c>
      <c r="D186" s="6">
        <v>42</v>
      </c>
      <c r="E186" s="6">
        <v>0</v>
      </c>
      <c r="F186" s="6">
        <v>0</v>
      </c>
      <c r="G186" s="6">
        <v>0</v>
      </c>
      <c r="H186" s="6">
        <f t="shared" si="24"/>
        <v>18</v>
      </c>
      <c r="I186" s="6">
        <f t="shared" si="25"/>
        <v>24</v>
      </c>
      <c r="J186" s="6">
        <f t="shared" si="26"/>
        <v>42</v>
      </c>
      <c r="K186" s="7" t="s">
        <v>77</v>
      </c>
    </row>
    <row r="187" spans="1:11" ht="20.100000000000001" customHeight="1" x14ac:dyDescent="0.2">
      <c r="A187" s="5" t="s">
        <v>78</v>
      </c>
      <c r="B187" s="6">
        <v>31</v>
      </c>
      <c r="C187" s="6">
        <v>54</v>
      </c>
      <c r="D187" s="6">
        <v>85</v>
      </c>
      <c r="E187" s="6">
        <v>0</v>
      </c>
      <c r="F187" s="6">
        <v>0</v>
      </c>
      <c r="G187" s="6">
        <v>0</v>
      </c>
      <c r="H187" s="6">
        <f t="shared" si="24"/>
        <v>31</v>
      </c>
      <c r="I187" s="6">
        <f t="shared" si="25"/>
        <v>54</v>
      </c>
      <c r="J187" s="6">
        <f t="shared" si="26"/>
        <v>85</v>
      </c>
      <c r="K187" s="7" t="s">
        <v>79</v>
      </c>
    </row>
    <row r="188" spans="1:11" ht="20.100000000000001" customHeight="1" x14ac:dyDescent="0.2">
      <c r="A188" s="5" t="s">
        <v>80</v>
      </c>
      <c r="B188" s="6">
        <v>27</v>
      </c>
      <c r="C188" s="6">
        <v>41</v>
      </c>
      <c r="D188" s="6">
        <v>68</v>
      </c>
      <c r="E188" s="6">
        <v>0</v>
      </c>
      <c r="F188" s="6">
        <v>0</v>
      </c>
      <c r="G188" s="6">
        <v>0</v>
      </c>
      <c r="H188" s="6">
        <f t="shared" si="24"/>
        <v>27</v>
      </c>
      <c r="I188" s="6">
        <f t="shared" si="25"/>
        <v>41</v>
      </c>
      <c r="J188" s="6">
        <f t="shared" si="26"/>
        <v>68</v>
      </c>
      <c r="K188" s="7" t="s">
        <v>114</v>
      </c>
    </row>
    <row r="189" spans="1:11" ht="20.100000000000001" customHeight="1" x14ac:dyDescent="0.2">
      <c r="A189" s="5" t="s">
        <v>82</v>
      </c>
      <c r="B189" s="6">
        <v>38</v>
      </c>
      <c r="C189" s="6">
        <v>23</v>
      </c>
      <c r="D189" s="6">
        <v>61</v>
      </c>
      <c r="E189" s="6">
        <v>0</v>
      </c>
      <c r="F189" s="6">
        <v>1</v>
      </c>
      <c r="G189" s="6">
        <v>1</v>
      </c>
      <c r="H189" s="6">
        <f t="shared" si="24"/>
        <v>38</v>
      </c>
      <c r="I189" s="6">
        <f t="shared" si="25"/>
        <v>24</v>
      </c>
      <c r="J189" s="6">
        <f t="shared" si="26"/>
        <v>62</v>
      </c>
      <c r="K189" s="7" t="s">
        <v>83</v>
      </c>
    </row>
    <row r="190" spans="1:11" ht="20.100000000000001" customHeight="1" x14ac:dyDescent="0.2">
      <c r="A190" s="5" t="s">
        <v>84</v>
      </c>
      <c r="B190" s="6">
        <v>41</v>
      </c>
      <c r="C190" s="6">
        <v>4</v>
      </c>
      <c r="D190" s="6">
        <v>45</v>
      </c>
      <c r="E190" s="6">
        <v>0</v>
      </c>
      <c r="F190" s="6">
        <v>0</v>
      </c>
      <c r="G190" s="6">
        <v>0</v>
      </c>
      <c r="H190" s="6">
        <f t="shared" si="24"/>
        <v>41</v>
      </c>
      <c r="I190" s="6">
        <f t="shared" si="25"/>
        <v>4</v>
      </c>
      <c r="J190" s="6">
        <f t="shared" si="26"/>
        <v>45</v>
      </c>
      <c r="K190" s="7" t="s">
        <v>112</v>
      </c>
    </row>
    <row r="191" spans="1:11" ht="20.100000000000001" customHeight="1" x14ac:dyDescent="0.2">
      <c r="A191" s="5" t="s">
        <v>86</v>
      </c>
      <c r="B191" s="6">
        <v>67</v>
      </c>
      <c r="C191" s="6">
        <v>23</v>
      </c>
      <c r="D191" s="6">
        <v>90</v>
      </c>
      <c r="E191" s="6">
        <v>0</v>
      </c>
      <c r="F191" s="6">
        <v>0</v>
      </c>
      <c r="G191" s="6">
        <v>0</v>
      </c>
      <c r="H191" s="6">
        <f t="shared" si="24"/>
        <v>67</v>
      </c>
      <c r="I191" s="6">
        <f t="shared" si="25"/>
        <v>23</v>
      </c>
      <c r="J191" s="6">
        <f t="shared" si="26"/>
        <v>90</v>
      </c>
      <c r="K191" s="7" t="s">
        <v>87</v>
      </c>
    </row>
    <row r="192" spans="1:11" ht="20.100000000000001" customHeight="1" x14ac:dyDescent="0.2">
      <c r="A192" s="5" t="s">
        <v>88</v>
      </c>
      <c r="B192" s="6">
        <v>31</v>
      </c>
      <c r="C192" s="6">
        <v>9</v>
      </c>
      <c r="D192" s="6">
        <v>40</v>
      </c>
      <c r="E192" s="6">
        <v>0</v>
      </c>
      <c r="F192" s="6">
        <v>0</v>
      </c>
      <c r="G192" s="6">
        <v>0</v>
      </c>
      <c r="H192" s="6">
        <f t="shared" si="24"/>
        <v>31</v>
      </c>
      <c r="I192" s="6">
        <f t="shared" si="25"/>
        <v>9</v>
      </c>
      <c r="J192" s="6">
        <f t="shared" si="26"/>
        <v>40</v>
      </c>
      <c r="K192" s="7" t="s">
        <v>113</v>
      </c>
    </row>
    <row r="193" spans="1:11" ht="20.100000000000001" customHeight="1" x14ac:dyDescent="0.2">
      <c r="A193" s="5" t="s">
        <v>90</v>
      </c>
      <c r="B193" s="6">
        <v>81</v>
      </c>
      <c r="C193" s="6">
        <v>32</v>
      </c>
      <c r="D193" s="6">
        <v>113</v>
      </c>
      <c r="E193" s="6">
        <v>0</v>
      </c>
      <c r="F193" s="6">
        <v>0</v>
      </c>
      <c r="G193" s="6">
        <v>0</v>
      </c>
      <c r="H193" s="6">
        <f t="shared" si="24"/>
        <v>81</v>
      </c>
      <c r="I193" s="6">
        <f t="shared" si="25"/>
        <v>32</v>
      </c>
      <c r="J193" s="6">
        <f t="shared" si="26"/>
        <v>113</v>
      </c>
      <c r="K193" s="7" t="s">
        <v>91</v>
      </c>
    </row>
    <row r="194" spans="1:11" ht="20.100000000000001" customHeight="1" x14ac:dyDescent="0.2">
      <c r="A194" s="5" t="s">
        <v>92</v>
      </c>
      <c r="B194" s="6">
        <f>SUM(B183:B193)</f>
        <v>584</v>
      </c>
      <c r="C194" s="6">
        <f t="shared" ref="C194:J194" si="27">SUM(C183:C193)</f>
        <v>468</v>
      </c>
      <c r="D194" s="6">
        <f t="shared" si="27"/>
        <v>1052</v>
      </c>
      <c r="E194" s="6">
        <f t="shared" si="27"/>
        <v>1</v>
      </c>
      <c r="F194" s="6">
        <f t="shared" si="27"/>
        <v>1</v>
      </c>
      <c r="G194" s="6">
        <f t="shared" si="27"/>
        <v>2</v>
      </c>
      <c r="H194" s="6">
        <f t="shared" si="24"/>
        <v>585</v>
      </c>
      <c r="I194" s="6">
        <f t="shared" si="25"/>
        <v>469</v>
      </c>
      <c r="J194" s="6">
        <f t="shared" si="27"/>
        <v>1054</v>
      </c>
      <c r="K194" s="7" t="s">
        <v>93</v>
      </c>
    </row>
    <row r="195" spans="1:11" ht="20.100000000000001" customHeight="1" x14ac:dyDescent="0.2">
      <c r="A195" s="5" t="s">
        <v>94</v>
      </c>
      <c r="B195" s="6">
        <v>104</v>
      </c>
      <c r="C195" s="6">
        <v>24</v>
      </c>
      <c r="D195" s="6">
        <v>128</v>
      </c>
      <c r="E195" s="6">
        <v>1</v>
      </c>
      <c r="F195" s="6">
        <v>0</v>
      </c>
      <c r="G195" s="6">
        <v>1</v>
      </c>
      <c r="H195" s="6">
        <f t="shared" si="24"/>
        <v>105</v>
      </c>
      <c r="I195" s="6">
        <f t="shared" si="25"/>
        <v>24</v>
      </c>
      <c r="J195" s="6">
        <f t="shared" si="26"/>
        <v>129</v>
      </c>
      <c r="K195" s="7" t="s">
        <v>95</v>
      </c>
    </row>
    <row r="196" spans="1:11" ht="20.100000000000001" customHeight="1" x14ac:dyDescent="0.2">
      <c r="A196" s="5" t="s">
        <v>96</v>
      </c>
      <c r="B196" s="6">
        <v>63</v>
      </c>
      <c r="C196" s="6">
        <v>88</v>
      </c>
      <c r="D196" s="6">
        <v>151</v>
      </c>
      <c r="E196" s="6">
        <v>0</v>
      </c>
      <c r="F196" s="6">
        <v>0</v>
      </c>
      <c r="G196" s="6">
        <v>0</v>
      </c>
      <c r="H196" s="6">
        <f t="shared" si="24"/>
        <v>63</v>
      </c>
      <c r="I196" s="6">
        <f t="shared" si="25"/>
        <v>88</v>
      </c>
      <c r="J196" s="6">
        <f t="shared" si="26"/>
        <v>151</v>
      </c>
      <c r="K196" s="7" t="s">
        <v>95</v>
      </c>
    </row>
    <row r="197" spans="1:11" ht="20.100000000000001" customHeight="1" x14ac:dyDescent="0.2">
      <c r="A197" s="5" t="s">
        <v>97</v>
      </c>
      <c r="B197" s="6">
        <v>60</v>
      </c>
      <c r="C197" s="6">
        <v>31</v>
      </c>
      <c r="D197" s="6">
        <v>91</v>
      </c>
      <c r="E197" s="6">
        <v>0</v>
      </c>
      <c r="F197" s="6">
        <v>0</v>
      </c>
      <c r="G197" s="6">
        <v>0</v>
      </c>
      <c r="H197" s="6">
        <f t="shared" si="24"/>
        <v>60</v>
      </c>
      <c r="I197" s="6">
        <f t="shared" si="25"/>
        <v>31</v>
      </c>
      <c r="J197" s="6">
        <f t="shared" si="26"/>
        <v>91</v>
      </c>
      <c r="K197" s="7" t="s">
        <v>98</v>
      </c>
    </row>
    <row r="198" spans="1:11" ht="21.75" customHeight="1" x14ac:dyDescent="0.2">
      <c r="A198" s="5" t="s">
        <v>99</v>
      </c>
      <c r="B198" s="6">
        <v>37</v>
      </c>
      <c r="C198" s="6">
        <v>41</v>
      </c>
      <c r="D198" s="6">
        <v>78</v>
      </c>
      <c r="E198" s="6">
        <v>0</v>
      </c>
      <c r="F198" s="6">
        <v>0</v>
      </c>
      <c r="G198" s="6">
        <v>0</v>
      </c>
      <c r="H198" s="6">
        <f t="shared" si="24"/>
        <v>37</v>
      </c>
      <c r="I198" s="6">
        <f t="shared" si="25"/>
        <v>41</v>
      </c>
      <c r="J198" s="6">
        <f t="shared" si="26"/>
        <v>78</v>
      </c>
      <c r="K198" s="7" t="s">
        <v>100</v>
      </c>
    </row>
    <row r="199" spans="1:11" ht="20.100000000000001" customHeight="1" x14ac:dyDescent="0.2">
      <c r="A199" s="5" t="s">
        <v>101</v>
      </c>
      <c r="B199" s="6">
        <v>19</v>
      </c>
      <c r="C199" s="6">
        <v>10</v>
      </c>
      <c r="D199" s="6">
        <v>29</v>
      </c>
      <c r="E199" s="6">
        <v>0</v>
      </c>
      <c r="F199" s="6">
        <v>0</v>
      </c>
      <c r="G199" s="6">
        <v>0</v>
      </c>
      <c r="H199" s="6">
        <f t="shared" si="24"/>
        <v>19</v>
      </c>
      <c r="I199" s="6">
        <f t="shared" si="25"/>
        <v>10</v>
      </c>
      <c r="J199" s="6">
        <f>SUM(G199,D199)</f>
        <v>29</v>
      </c>
      <c r="K199" s="7" t="s">
        <v>102</v>
      </c>
    </row>
    <row r="200" spans="1:11" ht="20.100000000000001" customHeight="1" x14ac:dyDescent="0.2">
      <c r="A200" s="5" t="s">
        <v>103</v>
      </c>
      <c r="B200" s="6">
        <f>SUM(B195:B199)</f>
        <v>283</v>
      </c>
      <c r="C200" s="6">
        <f t="shared" ref="C200:J200" si="28">SUM(C195:C199)</f>
        <v>194</v>
      </c>
      <c r="D200" s="6">
        <f t="shared" si="28"/>
        <v>477</v>
      </c>
      <c r="E200" s="6">
        <f t="shared" si="28"/>
        <v>1</v>
      </c>
      <c r="F200" s="6">
        <f t="shared" si="28"/>
        <v>0</v>
      </c>
      <c r="G200" s="6">
        <f t="shared" si="28"/>
        <v>1</v>
      </c>
      <c r="H200" s="6">
        <f t="shared" si="24"/>
        <v>284</v>
      </c>
      <c r="I200" s="6">
        <f t="shared" si="25"/>
        <v>194</v>
      </c>
      <c r="J200" s="6">
        <f t="shared" si="28"/>
        <v>478</v>
      </c>
      <c r="K200" s="7" t="s">
        <v>104</v>
      </c>
    </row>
    <row r="201" spans="1:11" ht="20.100000000000001" customHeight="1" x14ac:dyDescent="0.2">
      <c r="A201" s="5" t="s">
        <v>115</v>
      </c>
      <c r="B201" s="6">
        <v>25</v>
      </c>
      <c r="C201" s="6">
        <v>14</v>
      </c>
      <c r="D201" s="6">
        <f>SUM(B201:C201)</f>
        <v>39</v>
      </c>
      <c r="E201" s="6">
        <v>0</v>
      </c>
      <c r="F201" s="6">
        <v>0</v>
      </c>
      <c r="G201" s="6">
        <v>0</v>
      </c>
      <c r="H201" s="6">
        <f t="shared" si="24"/>
        <v>25</v>
      </c>
      <c r="I201" s="6">
        <f t="shared" si="25"/>
        <v>14</v>
      </c>
      <c r="J201" s="6">
        <f>SUM(G201,D201)</f>
        <v>39</v>
      </c>
      <c r="K201" s="7" t="s">
        <v>116</v>
      </c>
    </row>
    <row r="202" spans="1:11" ht="20.100000000000001" customHeight="1" x14ac:dyDescent="0.2">
      <c r="A202" s="5" t="s">
        <v>264</v>
      </c>
      <c r="B202" s="6">
        <v>0</v>
      </c>
      <c r="C202" s="6">
        <v>1</v>
      </c>
      <c r="D202" s="6">
        <f>SUM(B202:C202)</f>
        <v>1</v>
      </c>
      <c r="E202" s="6">
        <v>0</v>
      </c>
      <c r="F202" s="6">
        <v>0</v>
      </c>
      <c r="G202" s="6">
        <v>0</v>
      </c>
      <c r="H202" s="6">
        <f t="shared" si="24"/>
        <v>0</v>
      </c>
      <c r="I202" s="6">
        <f t="shared" si="25"/>
        <v>1</v>
      </c>
      <c r="J202" s="6">
        <f>SUM(G202,D202)</f>
        <v>1</v>
      </c>
      <c r="K202" s="7" t="s">
        <v>265</v>
      </c>
    </row>
    <row r="203" spans="1:11" ht="20.100000000000001" customHeight="1" x14ac:dyDescent="0.2">
      <c r="A203" s="5" t="s">
        <v>244</v>
      </c>
      <c r="B203" s="6">
        <v>0</v>
      </c>
      <c r="C203" s="6">
        <v>3</v>
      </c>
      <c r="D203" s="6">
        <f>SUM(B203:C203)</f>
        <v>3</v>
      </c>
      <c r="E203" s="6">
        <v>0</v>
      </c>
      <c r="F203" s="6">
        <v>0</v>
      </c>
      <c r="G203" s="6">
        <v>0</v>
      </c>
      <c r="H203" s="6">
        <f t="shared" si="24"/>
        <v>0</v>
      </c>
      <c r="I203" s="6">
        <f t="shared" si="25"/>
        <v>3</v>
      </c>
      <c r="J203" s="6">
        <f t="shared" si="25"/>
        <v>3</v>
      </c>
      <c r="K203" s="7" t="s">
        <v>266</v>
      </c>
    </row>
    <row r="204" spans="1:11" ht="20.100000000000001" customHeight="1" thickBot="1" x14ac:dyDescent="0.25">
      <c r="A204" s="5" t="s">
        <v>38</v>
      </c>
      <c r="B204" s="6">
        <f>SUM(B201:B203,B200,B194)</f>
        <v>892</v>
      </c>
      <c r="C204" s="6">
        <f>SUM(C201:C203,C200,C194)</f>
        <v>680</v>
      </c>
      <c r="D204" s="6">
        <f>SUM(B204:C204)</f>
        <v>1572</v>
      </c>
      <c r="E204" s="6">
        <f>SUM(E201:E203,E200,E194)</f>
        <v>2</v>
      </c>
      <c r="F204" s="6">
        <f>SUM(F201:F203,F200,F194)</f>
        <v>1</v>
      </c>
      <c r="G204" s="12">
        <f>SUM(G201:G203,G200,G194)</f>
        <v>3</v>
      </c>
      <c r="H204" s="12">
        <f>SUM(E204,B204)</f>
        <v>894</v>
      </c>
      <c r="I204" s="12">
        <f t="shared" si="25"/>
        <v>681</v>
      </c>
      <c r="J204" s="12">
        <f t="shared" si="25"/>
        <v>1575</v>
      </c>
      <c r="K204" s="7" t="s">
        <v>39</v>
      </c>
    </row>
    <row r="205" spans="1:11" ht="20.100000000000001" customHeight="1" thickBot="1" x14ac:dyDescent="0.25">
      <c r="A205" s="8" t="s">
        <v>47</v>
      </c>
      <c r="B205" s="9">
        <f>SUM(B204)</f>
        <v>892</v>
      </c>
      <c r="C205" s="9">
        <f>SUM(C204)</f>
        <v>680</v>
      </c>
      <c r="D205" s="9">
        <f>SUM(B205:C205)</f>
        <v>1572</v>
      </c>
      <c r="E205" s="9">
        <f>SUM(E204)</f>
        <v>2</v>
      </c>
      <c r="F205" s="9">
        <f>SUM(F204)</f>
        <v>1</v>
      </c>
      <c r="G205" s="9">
        <f>SUM(G204)</f>
        <v>3</v>
      </c>
      <c r="H205" s="9">
        <f t="shared" si="24"/>
        <v>894</v>
      </c>
      <c r="I205" s="9">
        <f t="shared" si="25"/>
        <v>681</v>
      </c>
      <c r="J205" s="9">
        <f t="shared" si="25"/>
        <v>1575</v>
      </c>
      <c r="K205" s="10" t="s">
        <v>48</v>
      </c>
    </row>
    <row r="206" spans="1:11" ht="15" thickTop="1" x14ac:dyDescent="0.2"/>
  </sheetData>
  <mergeCells count="56">
    <mergeCell ref="A175:K175"/>
    <mergeCell ref="A176:K176"/>
    <mergeCell ref="A178:A181"/>
    <mergeCell ref="B178:D178"/>
    <mergeCell ref="E178:G178"/>
    <mergeCell ref="H178:J178"/>
    <mergeCell ref="K178:K181"/>
    <mergeCell ref="B179:D179"/>
    <mergeCell ref="E179:G179"/>
    <mergeCell ref="H179:J179"/>
    <mergeCell ref="A140:A143"/>
    <mergeCell ref="B140:D140"/>
    <mergeCell ref="E140:G140"/>
    <mergeCell ref="H140:J140"/>
    <mergeCell ref="K140:K143"/>
    <mergeCell ref="B141:D141"/>
    <mergeCell ref="E141:G141"/>
    <mergeCell ref="H141:J141"/>
    <mergeCell ref="A107:K107"/>
    <mergeCell ref="A108:K108"/>
    <mergeCell ref="A110:A113"/>
    <mergeCell ref="B110:D110"/>
    <mergeCell ref="E110:G110"/>
    <mergeCell ref="H110:J110"/>
    <mergeCell ref="K110:K113"/>
    <mergeCell ref="B111:D111"/>
    <mergeCell ref="E111:G111"/>
    <mergeCell ref="H111:J111"/>
    <mergeCell ref="A78:K78"/>
    <mergeCell ref="A79:K79"/>
    <mergeCell ref="A81:A84"/>
    <mergeCell ref="B81:D81"/>
    <mergeCell ref="E81:G81"/>
    <mergeCell ref="H81:J81"/>
    <mergeCell ref="K81:K84"/>
    <mergeCell ref="B82:D82"/>
    <mergeCell ref="E82:G82"/>
    <mergeCell ref="H82:J82"/>
    <mergeCell ref="A39:A42"/>
    <mergeCell ref="B39:D39"/>
    <mergeCell ref="E39:G39"/>
    <mergeCell ref="H39:J39"/>
    <mergeCell ref="K39:K42"/>
    <mergeCell ref="B40:D40"/>
    <mergeCell ref="E40:G40"/>
    <mergeCell ref="H40:J40"/>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N91"/>
  <sheetViews>
    <sheetView rightToLeft="1" view="pageBreakPreview" topLeftCell="A79" zoomScale="80" zoomScaleSheetLayoutView="80" workbookViewId="0">
      <selection activeCell="K223" sqref="K223"/>
    </sheetView>
  </sheetViews>
  <sheetFormatPr defaultRowHeight="14.25" x14ac:dyDescent="0.2"/>
  <cols>
    <col min="1" max="1" width="28" customWidth="1"/>
    <col min="2" max="2" width="6.875" customWidth="1"/>
    <col min="3" max="3" width="8.25" customWidth="1"/>
    <col min="4" max="8" width="6.875" customWidth="1"/>
    <col min="9" max="9" width="8.25" customWidth="1"/>
    <col min="10" max="11" width="6.875" customWidth="1"/>
    <col min="12" max="12" width="8.25" customWidth="1"/>
    <col min="13" max="13" width="6.875" customWidth="1"/>
    <col min="14" max="14" width="37.125" customWidth="1"/>
  </cols>
  <sheetData>
    <row r="1" spans="1:14" ht="21" customHeight="1" x14ac:dyDescent="0.2">
      <c r="A1" s="423" t="s">
        <v>250</v>
      </c>
      <c r="B1" s="423"/>
      <c r="C1" s="423"/>
      <c r="D1" s="423"/>
      <c r="E1" s="423"/>
      <c r="F1" s="423"/>
      <c r="G1" s="423"/>
      <c r="H1" s="423"/>
      <c r="I1" s="423"/>
      <c r="J1" s="423"/>
      <c r="K1" s="423"/>
      <c r="L1" s="423"/>
      <c r="M1" s="423"/>
      <c r="N1" s="423"/>
    </row>
    <row r="2" spans="1:14" ht="38.25" customHeight="1" x14ac:dyDescent="0.25">
      <c r="A2" s="416" t="s">
        <v>263</v>
      </c>
      <c r="B2" s="416"/>
      <c r="C2" s="416"/>
      <c r="D2" s="416"/>
      <c r="E2" s="416"/>
      <c r="F2" s="416"/>
      <c r="G2" s="416"/>
      <c r="H2" s="416"/>
      <c r="I2" s="416"/>
      <c r="J2" s="416"/>
      <c r="K2" s="416"/>
      <c r="L2" s="416"/>
      <c r="M2" s="416"/>
      <c r="N2" s="416"/>
    </row>
    <row r="3" spans="1:14" ht="16.5" thickBot="1" x14ac:dyDescent="0.25">
      <c r="A3" s="1" t="s">
        <v>1907</v>
      </c>
      <c r="B3" s="1"/>
      <c r="C3" s="1"/>
      <c r="D3" s="1"/>
      <c r="E3" s="1"/>
      <c r="F3" s="1"/>
      <c r="G3" s="1"/>
      <c r="H3" s="1"/>
      <c r="I3" s="1"/>
      <c r="J3" s="1"/>
      <c r="K3" s="1"/>
      <c r="L3" s="1"/>
      <c r="M3" s="1"/>
      <c r="N3" s="2" t="s">
        <v>1908</v>
      </c>
    </row>
    <row r="4" spans="1:14" ht="15" customHeight="1" thickTop="1" x14ac:dyDescent="0.25">
      <c r="A4" s="409" t="s">
        <v>1</v>
      </c>
      <c r="B4" s="412" t="s">
        <v>56</v>
      </c>
      <c r="C4" s="412"/>
      <c r="D4" s="412"/>
      <c r="E4" s="412" t="s">
        <v>57</v>
      </c>
      <c r="F4" s="412"/>
      <c r="G4" s="412"/>
      <c r="H4" s="412" t="s">
        <v>58</v>
      </c>
      <c r="I4" s="412"/>
      <c r="J4" s="412"/>
      <c r="K4" s="412" t="s">
        <v>4</v>
      </c>
      <c r="L4" s="412"/>
      <c r="M4" s="412"/>
      <c r="N4" s="409" t="s">
        <v>5</v>
      </c>
    </row>
    <row r="5" spans="1:14" ht="14.25" customHeight="1" x14ac:dyDescent="0.25">
      <c r="A5" s="410"/>
      <c r="B5" s="413" t="s">
        <v>59</v>
      </c>
      <c r="C5" s="413"/>
      <c r="D5" s="413"/>
      <c r="E5" s="413" t="s">
        <v>60</v>
      </c>
      <c r="F5" s="413"/>
      <c r="G5" s="413"/>
      <c r="H5" s="413" t="s">
        <v>61</v>
      </c>
      <c r="I5" s="413"/>
      <c r="J5" s="413"/>
      <c r="K5" s="413" t="s">
        <v>8</v>
      </c>
      <c r="L5" s="413"/>
      <c r="M5" s="413"/>
      <c r="N5" s="410"/>
    </row>
    <row r="6" spans="1:14" ht="12.75" customHeight="1" x14ac:dyDescent="0.25">
      <c r="A6" s="410"/>
      <c r="B6" s="3" t="s">
        <v>52</v>
      </c>
      <c r="C6" s="3" t="s">
        <v>10</v>
      </c>
      <c r="D6" s="3" t="s">
        <v>11</v>
      </c>
      <c r="E6" s="3" t="s">
        <v>52</v>
      </c>
      <c r="F6" s="3" t="s">
        <v>10</v>
      </c>
      <c r="G6" s="3" t="s">
        <v>11</v>
      </c>
      <c r="H6" s="3" t="s">
        <v>52</v>
      </c>
      <c r="I6" s="3" t="s">
        <v>10</v>
      </c>
      <c r="J6" s="3" t="s">
        <v>11</v>
      </c>
      <c r="K6" s="3" t="s">
        <v>52</v>
      </c>
      <c r="L6" s="3" t="s">
        <v>10</v>
      </c>
      <c r="M6" s="3" t="s">
        <v>11</v>
      </c>
      <c r="N6" s="410"/>
    </row>
    <row r="7" spans="1:14" ht="18"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7.25" customHeight="1" x14ac:dyDescent="0.2">
      <c r="A8" s="5" t="s">
        <v>14</v>
      </c>
      <c r="B8" s="6"/>
      <c r="C8" s="6"/>
      <c r="D8" s="6"/>
      <c r="E8" s="6"/>
      <c r="F8" s="6"/>
      <c r="G8" s="6"/>
      <c r="H8" s="6"/>
      <c r="I8" s="6"/>
      <c r="J8" s="6"/>
      <c r="K8" s="6"/>
      <c r="L8" s="6"/>
      <c r="M8" s="6"/>
      <c r="N8" s="7" t="s">
        <v>69</v>
      </c>
    </row>
    <row r="9" spans="1:14" ht="20.100000000000001" customHeight="1" x14ac:dyDescent="0.2">
      <c r="A9" s="5" t="s">
        <v>70</v>
      </c>
      <c r="B9" s="6">
        <v>89</v>
      </c>
      <c r="C9" s="6">
        <v>61</v>
      </c>
      <c r="D9" s="6">
        <v>150</v>
      </c>
      <c r="E9" s="6">
        <v>13</v>
      </c>
      <c r="F9" s="6">
        <v>20</v>
      </c>
      <c r="G9" s="6">
        <v>33</v>
      </c>
      <c r="H9" s="6">
        <v>0</v>
      </c>
      <c r="I9" s="6">
        <v>1</v>
      </c>
      <c r="J9" s="6">
        <v>1</v>
      </c>
      <c r="K9" s="6">
        <f>SUM(H9,E9,B9)</f>
        <v>102</v>
      </c>
      <c r="L9" s="6">
        <f>SUM(I9,F9,C9)</f>
        <v>82</v>
      </c>
      <c r="M9" s="6">
        <f>SUM(K9:L9)</f>
        <v>184</v>
      </c>
      <c r="N9" s="7" t="s">
        <v>71</v>
      </c>
    </row>
    <row r="10" spans="1:14" ht="20.100000000000001" customHeight="1" x14ac:dyDescent="0.2">
      <c r="A10" s="5" t="s">
        <v>72</v>
      </c>
      <c r="B10" s="6">
        <v>645</v>
      </c>
      <c r="C10" s="6">
        <v>131</v>
      </c>
      <c r="D10" s="6">
        <v>776</v>
      </c>
      <c r="E10" s="6">
        <v>94</v>
      </c>
      <c r="F10" s="6">
        <v>31</v>
      </c>
      <c r="G10" s="6">
        <v>125</v>
      </c>
      <c r="H10" s="6">
        <v>114</v>
      </c>
      <c r="I10" s="6">
        <v>38</v>
      </c>
      <c r="J10" s="6">
        <v>152</v>
      </c>
      <c r="K10" s="6">
        <f t="shared" ref="K10:K27" si="0">SUM(H10,E10,B10)</f>
        <v>853</v>
      </c>
      <c r="L10" s="6">
        <f t="shared" ref="L10:L27" si="1">SUM(I10,F10,C10)</f>
        <v>200</v>
      </c>
      <c r="M10" s="6">
        <f t="shared" ref="M10:M27" si="2">SUM(K10:L10)</f>
        <v>1053</v>
      </c>
      <c r="N10" s="7" t="s">
        <v>73</v>
      </c>
    </row>
    <row r="11" spans="1:14" ht="20.100000000000001" customHeight="1" x14ac:dyDescent="0.2">
      <c r="A11" s="5" t="s">
        <v>74</v>
      </c>
      <c r="B11" s="6">
        <v>1397</v>
      </c>
      <c r="C11" s="6">
        <v>852</v>
      </c>
      <c r="D11" s="6">
        <v>2249</v>
      </c>
      <c r="E11" s="6">
        <v>169</v>
      </c>
      <c r="F11" s="6">
        <v>112</v>
      </c>
      <c r="G11" s="6">
        <v>281</v>
      </c>
      <c r="H11" s="6">
        <v>157</v>
      </c>
      <c r="I11" s="6">
        <v>60</v>
      </c>
      <c r="J11" s="6">
        <v>217</v>
      </c>
      <c r="K11" s="6">
        <f t="shared" si="0"/>
        <v>1723</v>
      </c>
      <c r="L11" s="6">
        <f t="shared" si="1"/>
        <v>1024</v>
      </c>
      <c r="M11" s="6">
        <f t="shared" si="2"/>
        <v>2747</v>
      </c>
      <c r="N11" s="7" t="s">
        <v>75</v>
      </c>
    </row>
    <row r="12" spans="1:14" ht="20.100000000000001" customHeight="1" x14ac:dyDescent="0.2">
      <c r="A12" s="5" t="s">
        <v>76</v>
      </c>
      <c r="B12" s="6">
        <v>57</v>
      </c>
      <c r="C12" s="6">
        <v>45</v>
      </c>
      <c r="D12" s="6">
        <v>102</v>
      </c>
      <c r="E12" s="6">
        <v>15</v>
      </c>
      <c r="F12" s="6">
        <v>21</v>
      </c>
      <c r="G12" s="6">
        <v>36</v>
      </c>
      <c r="H12" s="6">
        <v>14</v>
      </c>
      <c r="I12" s="6">
        <v>15</v>
      </c>
      <c r="J12" s="6">
        <v>29</v>
      </c>
      <c r="K12" s="6">
        <f t="shared" si="0"/>
        <v>86</v>
      </c>
      <c r="L12" s="6">
        <f t="shared" si="1"/>
        <v>81</v>
      </c>
      <c r="M12" s="6">
        <f t="shared" si="2"/>
        <v>167</v>
      </c>
      <c r="N12" s="7" t="s">
        <v>77</v>
      </c>
    </row>
    <row r="13" spans="1:14" ht="20.100000000000001" customHeight="1" x14ac:dyDescent="0.2">
      <c r="A13" s="5" t="s">
        <v>78</v>
      </c>
      <c r="B13" s="6">
        <v>43</v>
      </c>
      <c r="C13" s="6">
        <v>19</v>
      </c>
      <c r="D13" s="6">
        <v>62</v>
      </c>
      <c r="E13" s="6">
        <v>31</v>
      </c>
      <c r="F13" s="6">
        <v>22</v>
      </c>
      <c r="G13" s="6">
        <v>53</v>
      </c>
      <c r="H13" s="6">
        <v>23</v>
      </c>
      <c r="I13" s="6">
        <v>8</v>
      </c>
      <c r="J13" s="6">
        <v>31</v>
      </c>
      <c r="K13" s="6">
        <f t="shared" si="0"/>
        <v>97</v>
      </c>
      <c r="L13" s="6">
        <f t="shared" si="1"/>
        <v>49</v>
      </c>
      <c r="M13" s="6">
        <f t="shared" si="2"/>
        <v>146</v>
      </c>
      <c r="N13" s="7" t="s">
        <v>79</v>
      </c>
    </row>
    <row r="14" spans="1:14" ht="20.100000000000001" customHeight="1" x14ac:dyDescent="0.2">
      <c r="A14" s="5" t="s">
        <v>80</v>
      </c>
      <c r="B14" s="6">
        <v>813</v>
      </c>
      <c r="C14" s="6">
        <v>570</v>
      </c>
      <c r="D14" s="6">
        <v>1383</v>
      </c>
      <c r="E14" s="6">
        <v>155</v>
      </c>
      <c r="F14" s="6">
        <v>151</v>
      </c>
      <c r="G14" s="6">
        <v>306</v>
      </c>
      <c r="H14" s="6">
        <v>65</v>
      </c>
      <c r="I14" s="6">
        <v>45</v>
      </c>
      <c r="J14" s="6">
        <v>110</v>
      </c>
      <c r="K14" s="6">
        <f t="shared" si="0"/>
        <v>1033</v>
      </c>
      <c r="L14" s="6">
        <f t="shared" si="1"/>
        <v>766</v>
      </c>
      <c r="M14" s="6">
        <f t="shared" si="2"/>
        <v>1799</v>
      </c>
      <c r="N14" s="7" t="s">
        <v>114</v>
      </c>
    </row>
    <row r="15" spans="1:14" ht="20.100000000000001" customHeight="1" x14ac:dyDescent="0.2">
      <c r="A15" s="5" t="s">
        <v>82</v>
      </c>
      <c r="B15" s="6">
        <v>391</v>
      </c>
      <c r="C15" s="6">
        <v>78</v>
      </c>
      <c r="D15" s="6">
        <v>469</v>
      </c>
      <c r="E15" s="6">
        <v>63</v>
      </c>
      <c r="F15" s="6">
        <v>10</v>
      </c>
      <c r="G15" s="6">
        <v>73</v>
      </c>
      <c r="H15" s="6">
        <v>152</v>
      </c>
      <c r="I15" s="6">
        <v>32</v>
      </c>
      <c r="J15" s="6">
        <v>184</v>
      </c>
      <c r="K15" s="6">
        <f t="shared" si="0"/>
        <v>606</v>
      </c>
      <c r="L15" s="6">
        <f t="shared" si="1"/>
        <v>120</v>
      </c>
      <c r="M15" s="6">
        <f t="shared" si="2"/>
        <v>726</v>
      </c>
      <c r="N15" s="7" t="s">
        <v>83</v>
      </c>
    </row>
    <row r="16" spans="1:14" ht="20.100000000000001" customHeight="1" x14ac:dyDescent="0.2">
      <c r="A16" s="5" t="s">
        <v>84</v>
      </c>
      <c r="B16" s="6">
        <v>97</v>
      </c>
      <c r="C16" s="6">
        <v>17</v>
      </c>
      <c r="D16" s="6">
        <v>114</v>
      </c>
      <c r="E16" s="6">
        <v>55</v>
      </c>
      <c r="F16" s="6">
        <v>13</v>
      </c>
      <c r="G16" s="6">
        <v>68</v>
      </c>
      <c r="H16" s="6">
        <v>0</v>
      </c>
      <c r="I16" s="6">
        <v>0</v>
      </c>
      <c r="J16" s="6">
        <v>0</v>
      </c>
      <c r="K16" s="6">
        <f t="shared" si="0"/>
        <v>152</v>
      </c>
      <c r="L16" s="6">
        <f t="shared" si="1"/>
        <v>30</v>
      </c>
      <c r="M16" s="6">
        <f t="shared" si="2"/>
        <v>182</v>
      </c>
      <c r="N16" s="7" t="s">
        <v>112</v>
      </c>
    </row>
    <row r="17" spans="1:14" ht="20.100000000000001" customHeight="1" x14ac:dyDescent="0.2">
      <c r="A17" s="5" t="s">
        <v>86</v>
      </c>
      <c r="B17" s="6">
        <v>260</v>
      </c>
      <c r="C17" s="6">
        <v>85</v>
      </c>
      <c r="D17" s="6">
        <v>345</v>
      </c>
      <c r="E17" s="6">
        <v>57</v>
      </c>
      <c r="F17" s="6">
        <v>19</v>
      </c>
      <c r="G17" s="6">
        <v>76</v>
      </c>
      <c r="H17" s="6">
        <v>33</v>
      </c>
      <c r="I17" s="6">
        <v>12</v>
      </c>
      <c r="J17" s="6">
        <v>45</v>
      </c>
      <c r="K17" s="6">
        <f t="shared" si="0"/>
        <v>350</v>
      </c>
      <c r="L17" s="6">
        <f t="shared" si="1"/>
        <v>116</v>
      </c>
      <c r="M17" s="6">
        <f t="shared" si="2"/>
        <v>466</v>
      </c>
      <c r="N17" s="7" t="s">
        <v>87</v>
      </c>
    </row>
    <row r="18" spans="1:14" ht="20.100000000000001" customHeight="1" x14ac:dyDescent="0.2">
      <c r="A18" s="5" t="s">
        <v>88</v>
      </c>
      <c r="B18" s="6">
        <v>103</v>
      </c>
      <c r="C18" s="6">
        <v>44</v>
      </c>
      <c r="D18" s="6">
        <v>147</v>
      </c>
      <c r="E18" s="6">
        <v>40</v>
      </c>
      <c r="F18" s="6">
        <v>25</v>
      </c>
      <c r="G18" s="6">
        <v>65</v>
      </c>
      <c r="H18" s="6">
        <v>14</v>
      </c>
      <c r="I18" s="6">
        <v>8</v>
      </c>
      <c r="J18" s="6">
        <v>22</v>
      </c>
      <c r="K18" s="6">
        <f t="shared" si="0"/>
        <v>157</v>
      </c>
      <c r="L18" s="6">
        <f t="shared" si="1"/>
        <v>77</v>
      </c>
      <c r="M18" s="6">
        <f t="shared" si="2"/>
        <v>234</v>
      </c>
      <c r="N18" s="7" t="s">
        <v>113</v>
      </c>
    </row>
    <row r="19" spans="1:14" ht="20.100000000000001" customHeight="1" x14ac:dyDescent="0.2">
      <c r="A19" s="5" t="s">
        <v>90</v>
      </c>
      <c r="B19" s="6">
        <v>911</v>
      </c>
      <c r="C19" s="6">
        <v>268</v>
      </c>
      <c r="D19" s="6">
        <v>1179</v>
      </c>
      <c r="E19" s="6">
        <v>141</v>
      </c>
      <c r="F19" s="6">
        <v>88</v>
      </c>
      <c r="G19" s="6">
        <v>229</v>
      </c>
      <c r="H19" s="6">
        <v>122</v>
      </c>
      <c r="I19" s="6">
        <v>33</v>
      </c>
      <c r="J19" s="6">
        <v>155</v>
      </c>
      <c r="K19" s="6">
        <f t="shared" si="0"/>
        <v>1174</v>
      </c>
      <c r="L19" s="6">
        <f t="shared" si="1"/>
        <v>389</v>
      </c>
      <c r="M19" s="6">
        <f t="shared" si="2"/>
        <v>1563</v>
      </c>
      <c r="N19" s="7" t="s">
        <v>91</v>
      </c>
    </row>
    <row r="20" spans="1:14" ht="20.100000000000001" customHeight="1" x14ac:dyDescent="0.2">
      <c r="A20" s="5" t="s">
        <v>92</v>
      </c>
      <c r="B20" s="6">
        <f>SUM(B9:B19)</f>
        <v>4806</v>
      </c>
      <c r="C20" s="6">
        <f t="shared" ref="C20:J20" si="3">SUM(C9:C19)</f>
        <v>2170</v>
      </c>
      <c r="D20" s="6">
        <f t="shared" si="3"/>
        <v>6976</v>
      </c>
      <c r="E20" s="6">
        <f t="shared" si="3"/>
        <v>833</v>
      </c>
      <c r="F20" s="6">
        <f t="shared" si="3"/>
        <v>512</v>
      </c>
      <c r="G20" s="6">
        <f t="shared" si="3"/>
        <v>1345</v>
      </c>
      <c r="H20" s="6">
        <f t="shared" si="3"/>
        <v>694</v>
      </c>
      <c r="I20" s="6">
        <f t="shared" si="3"/>
        <v>252</v>
      </c>
      <c r="J20" s="6">
        <f t="shared" si="3"/>
        <v>946</v>
      </c>
      <c r="K20" s="6">
        <f t="shared" si="0"/>
        <v>6333</v>
      </c>
      <c r="L20" s="6">
        <f t="shared" si="1"/>
        <v>2934</v>
      </c>
      <c r="M20" s="6">
        <f t="shared" si="2"/>
        <v>9267</v>
      </c>
      <c r="N20" s="7" t="s">
        <v>93</v>
      </c>
    </row>
    <row r="21" spans="1:14" ht="20.100000000000001" customHeight="1" x14ac:dyDescent="0.2">
      <c r="A21" s="5" t="s">
        <v>94</v>
      </c>
      <c r="B21" s="6">
        <v>277</v>
      </c>
      <c r="C21" s="6">
        <v>112</v>
      </c>
      <c r="D21" s="6">
        <v>389</v>
      </c>
      <c r="E21" s="6">
        <v>40</v>
      </c>
      <c r="F21" s="6">
        <v>19</v>
      </c>
      <c r="G21" s="6">
        <v>59</v>
      </c>
      <c r="H21" s="6">
        <v>29</v>
      </c>
      <c r="I21" s="6">
        <v>31</v>
      </c>
      <c r="J21" s="6">
        <v>60</v>
      </c>
      <c r="K21" s="6">
        <f t="shared" si="0"/>
        <v>346</v>
      </c>
      <c r="L21" s="6">
        <f t="shared" si="1"/>
        <v>162</v>
      </c>
      <c r="M21" s="6">
        <f t="shared" si="2"/>
        <v>508</v>
      </c>
      <c r="N21" s="7" t="s">
        <v>95</v>
      </c>
    </row>
    <row r="22" spans="1:14" ht="20.100000000000001" customHeight="1" x14ac:dyDescent="0.2">
      <c r="A22" s="5" t="s">
        <v>96</v>
      </c>
      <c r="B22" s="6">
        <v>42</v>
      </c>
      <c r="C22" s="6">
        <v>17</v>
      </c>
      <c r="D22" s="6">
        <v>59</v>
      </c>
      <c r="E22" s="6">
        <v>11</v>
      </c>
      <c r="F22" s="6">
        <v>14</v>
      </c>
      <c r="G22" s="6">
        <v>25</v>
      </c>
      <c r="H22" s="6">
        <v>21</v>
      </c>
      <c r="I22" s="6">
        <v>35</v>
      </c>
      <c r="J22" s="6">
        <v>56</v>
      </c>
      <c r="K22" s="6">
        <f t="shared" si="0"/>
        <v>74</v>
      </c>
      <c r="L22" s="6">
        <f t="shared" si="1"/>
        <v>66</v>
      </c>
      <c r="M22" s="6">
        <f t="shared" si="2"/>
        <v>140</v>
      </c>
      <c r="N22" s="7" t="s">
        <v>95</v>
      </c>
    </row>
    <row r="23" spans="1:14" ht="30" customHeight="1" x14ac:dyDescent="0.2">
      <c r="A23" s="17" t="s">
        <v>97</v>
      </c>
      <c r="B23" s="6">
        <v>165</v>
      </c>
      <c r="C23" s="6">
        <v>75</v>
      </c>
      <c r="D23" s="6">
        <v>240</v>
      </c>
      <c r="E23" s="6">
        <v>21</v>
      </c>
      <c r="F23" s="6">
        <v>8</v>
      </c>
      <c r="G23" s="6">
        <v>29</v>
      </c>
      <c r="H23" s="6">
        <v>36</v>
      </c>
      <c r="I23" s="6">
        <v>15</v>
      </c>
      <c r="J23" s="6">
        <v>51</v>
      </c>
      <c r="K23" s="6">
        <f t="shared" si="0"/>
        <v>222</v>
      </c>
      <c r="L23" s="6">
        <f t="shared" si="1"/>
        <v>98</v>
      </c>
      <c r="M23" s="6">
        <f t="shared" si="2"/>
        <v>320</v>
      </c>
      <c r="N23" s="7" t="s">
        <v>98</v>
      </c>
    </row>
    <row r="24" spans="1:14" ht="32.25" customHeight="1" x14ac:dyDescent="0.2">
      <c r="A24" s="5" t="s">
        <v>99</v>
      </c>
      <c r="B24" s="6">
        <v>468</v>
      </c>
      <c r="C24" s="6">
        <v>229</v>
      </c>
      <c r="D24" s="6">
        <v>697</v>
      </c>
      <c r="E24" s="6">
        <v>16</v>
      </c>
      <c r="F24" s="6">
        <v>9</v>
      </c>
      <c r="G24" s="6">
        <v>25</v>
      </c>
      <c r="H24" s="6">
        <v>17</v>
      </c>
      <c r="I24" s="6">
        <v>13</v>
      </c>
      <c r="J24" s="6">
        <v>30</v>
      </c>
      <c r="K24" s="6">
        <f t="shared" si="0"/>
        <v>501</v>
      </c>
      <c r="L24" s="6">
        <f t="shared" si="1"/>
        <v>251</v>
      </c>
      <c r="M24" s="6">
        <f t="shared" si="2"/>
        <v>752</v>
      </c>
      <c r="N24" s="18" t="s">
        <v>100</v>
      </c>
    </row>
    <row r="25" spans="1:14" ht="20.100000000000001" customHeight="1" x14ac:dyDescent="0.2">
      <c r="A25" s="5" t="s">
        <v>101</v>
      </c>
      <c r="B25" s="6">
        <v>54</v>
      </c>
      <c r="C25" s="6">
        <v>47</v>
      </c>
      <c r="D25" s="6">
        <v>101</v>
      </c>
      <c r="E25" s="6">
        <v>3</v>
      </c>
      <c r="F25" s="6">
        <v>0</v>
      </c>
      <c r="G25" s="6">
        <v>3</v>
      </c>
      <c r="H25" s="6">
        <v>9</v>
      </c>
      <c r="I25" s="6">
        <v>5</v>
      </c>
      <c r="J25" s="6">
        <v>14</v>
      </c>
      <c r="K25" s="6">
        <f t="shared" si="0"/>
        <v>66</v>
      </c>
      <c r="L25" s="6">
        <f t="shared" si="1"/>
        <v>52</v>
      </c>
      <c r="M25" s="6">
        <f t="shared" si="2"/>
        <v>118</v>
      </c>
      <c r="N25" s="7" t="s">
        <v>102</v>
      </c>
    </row>
    <row r="26" spans="1:14" ht="20.100000000000001" customHeight="1" x14ac:dyDescent="0.2">
      <c r="A26" s="5" t="s">
        <v>103</v>
      </c>
      <c r="B26" s="6">
        <f>SUM(B21:B25)</f>
        <v>1006</v>
      </c>
      <c r="C26" s="6">
        <f t="shared" ref="C26:J26" si="4">SUM(C21:C25)</f>
        <v>480</v>
      </c>
      <c r="D26" s="6">
        <f t="shared" si="4"/>
        <v>1486</v>
      </c>
      <c r="E26" s="6">
        <f t="shared" si="4"/>
        <v>91</v>
      </c>
      <c r="F26" s="6">
        <f t="shared" si="4"/>
        <v>50</v>
      </c>
      <c r="G26" s="6">
        <f t="shared" si="4"/>
        <v>141</v>
      </c>
      <c r="H26" s="6">
        <f t="shared" si="4"/>
        <v>112</v>
      </c>
      <c r="I26" s="6">
        <f t="shared" si="4"/>
        <v>99</v>
      </c>
      <c r="J26" s="6">
        <f t="shared" si="4"/>
        <v>211</v>
      </c>
      <c r="K26" s="6">
        <f t="shared" si="0"/>
        <v>1209</v>
      </c>
      <c r="L26" s="6">
        <f t="shared" si="1"/>
        <v>629</v>
      </c>
      <c r="M26" s="6">
        <f t="shared" si="2"/>
        <v>1838</v>
      </c>
      <c r="N26" s="7" t="s">
        <v>37</v>
      </c>
    </row>
    <row r="27" spans="1:14" ht="20.100000000000001" customHeight="1" thickBot="1" x14ac:dyDescent="0.25">
      <c r="A27" s="14" t="s">
        <v>38</v>
      </c>
      <c r="B27" s="15">
        <f>SUM(B26,B20)</f>
        <v>5812</v>
      </c>
      <c r="C27" s="15">
        <f t="shared" ref="C27:J27" si="5">SUM(C26,C20)</f>
        <v>2650</v>
      </c>
      <c r="D27" s="15">
        <f t="shared" si="5"/>
        <v>8462</v>
      </c>
      <c r="E27" s="15">
        <f t="shared" si="5"/>
        <v>924</v>
      </c>
      <c r="F27" s="15">
        <f t="shared" si="5"/>
        <v>562</v>
      </c>
      <c r="G27" s="15">
        <f t="shared" si="5"/>
        <v>1486</v>
      </c>
      <c r="H27" s="15">
        <f t="shared" si="5"/>
        <v>806</v>
      </c>
      <c r="I27" s="15">
        <f t="shared" si="5"/>
        <v>351</v>
      </c>
      <c r="J27" s="15">
        <f t="shared" si="5"/>
        <v>1157</v>
      </c>
      <c r="K27" s="15">
        <f t="shared" si="0"/>
        <v>7542</v>
      </c>
      <c r="L27" s="15">
        <f t="shared" si="1"/>
        <v>3563</v>
      </c>
      <c r="M27" s="15">
        <f t="shared" si="2"/>
        <v>11105</v>
      </c>
      <c r="N27" s="16" t="s">
        <v>39</v>
      </c>
    </row>
    <row r="28" spans="1:14" ht="15" thickTop="1" x14ac:dyDescent="0.2"/>
    <row r="40" spans="1:14" ht="21.75" customHeight="1" thickBot="1" x14ac:dyDescent="0.25">
      <c r="A40" s="1" t="s">
        <v>1909</v>
      </c>
      <c r="B40" s="1"/>
      <c r="C40" s="1"/>
      <c r="D40" s="1"/>
      <c r="E40" s="1"/>
      <c r="F40" s="1"/>
      <c r="G40" s="1"/>
      <c r="H40" s="1"/>
      <c r="I40" s="1"/>
      <c r="J40" s="1"/>
      <c r="K40" s="1"/>
      <c r="L40" s="1"/>
      <c r="M40" s="1"/>
      <c r="N40" s="2" t="s">
        <v>1910</v>
      </c>
    </row>
    <row r="41" spans="1:14" ht="21.75" customHeight="1" thickTop="1" x14ac:dyDescent="0.25">
      <c r="A41" s="409" t="s">
        <v>1</v>
      </c>
      <c r="B41" s="412" t="s">
        <v>56</v>
      </c>
      <c r="C41" s="412"/>
      <c r="D41" s="412"/>
      <c r="E41" s="412" t="s">
        <v>57</v>
      </c>
      <c r="F41" s="412"/>
      <c r="G41" s="412"/>
      <c r="H41" s="412" t="s">
        <v>58</v>
      </c>
      <c r="I41" s="412"/>
      <c r="J41" s="412"/>
      <c r="K41" s="412" t="s">
        <v>4</v>
      </c>
      <c r="L41" s="412"/>
      <c r="M41" s="412"/>
      <c r="N41" s="409" t="s">
        <v>5</v>
      </c>
    </row>
    <row r="42" spans="1:14" ht="21.75" customHeight="1" x14ac:dyDescent="0.25">
      <c r="A42" s="410"/>
      <c r="B42" s="413" t="s">
        <v>59</v>
      </c>
      <c r="C42" s="413"/>
      <c r="D42" s="413"/>
      <c r="E42" s="413" t="s">
        <v>60</v>
      </c>
      <c r="F42" s="413"/>
      <c r="G42" s="413"/>
      <c r="H42" s="413" t="s">
        <v>61</v>
      </c>
      <c r="I42" s="413"/>
      <c r="J42" s="413"/>
      <c r="K42" s="413" t="s">
        <v>8</v>
      </c>
      <c r="L42" s="413"/>
      <c r="M42" s="413"/>
      <c r="N42" s="410"/>
    </row>
    <row r="43" spans="1:14" ht="21.75" customHeight="1" x14ac:dyDescent="0.25">
      <c r="A43" s="410"/>
      <c r="B43" s="3" t="s">
        <v>52</v>
      </c>
      <c r="C43" s="3" t="s">
        <v>10</v>
      </c>
      <c r="D43" s="3" t="s">
        <v>11</v>
      </c>
      <c r="E43" s="3" t="s">
        <v>52</v>
      </c>
      <c r="F43" s="3" t="s">
        <v>10</v>
      </c>
      <c r="G43" s="3" t="s">
        <v>11</v>
      </c>
      <c r="H43" s="3" t="s">
        <v>52</v>
      </c>
      <c r="I43" s="3" t="s">
        <v>10</v>
      </c>
      <c r="J43" s="3" t="s">
        <v>11</v>
      </c>
      <c r="K43" s="3" t="s">
        <v>52</v>
      </c>
      <c r="L43" s="3" t="s">
        <v>10</v>
      </c>
      <c r="M43" s="3" t="s">
        <v>11</v>
      </c>
      <c r="N43" s="410"/>
    </row>
    <row r="44" spans="1:14" ht="21.75" customHeight="1" thickBot="1" x14ac:dyDescent="0.3">
      <c r="A44" s="411"/>
      <c r="B44" s="4" t="s">
        <v>12</v>
      </c>
      <c r="C44" s="4" t="s">
        <v>13</v>
      </c>
      <c r="D44" s="4" t="s">
        <v>8</v>
      </c>
      <c r="E44" s="4" t="s">
        <v>12</v>
      </c>
      <c r="F44" s="4" t="s">
        <v>13</v>
      </c>
      <c r="G44" s="4" t="s">
        <v>8</v>
      </c>
      <c r="H44" s="4" t="s">
        <v>12</v>
      </c>
      <c r="I44" s="4" t="s">
        <v>13</v>
      </c>
      <c r="J44" s="4" t="s">
        <v>8</v>
      </c>
      <c r="K44" s="4" t="s">
        <v>12</v>
      </c>
      <c r="L44" s="4" t="s">
        <v>13</v>
      </c>
      <c r="M44" s="4" t="s">
        <v>8</v>
      </c>
      <c r="N44" s="411"/>
    </row>
    <row r="45" spans="1:14" ht="20.100000000000001" customHeight="1" x14ac:dyDescent="0.2">
      <c r="A45" s="5" t="s">
        <v>62</v>
      </c>
      <c r="B45" s="6"/>
      <c r="C45" s="6"/>
      <c r="D45" s="6"/>
      <c r="E45" s="6"/>
      <c r="F45" s="6"/>
      <c r="G45" s="6"/>
      <c r="H45" s="6"/>
      <c r="I45" s="6"/>
      <c r="J45" s="6"/>
      <c r="K45" s="7"/>
      <c r="L45" s="5"/>
      <c r="M45" s="6"/>
      <c r="N45" s="7" t="s">
        <v>41</v>
      </c>
    </row>
    <row r="46" spans="1:14" ht="25.5" customHeight="1" x14ac:dyDescent="0.2">
      <c r="A46" s="5" t="s">
        <v>70</v>
      </c>
      <c r="B46" s="6">
        <v>17</v>
      </c>
      <c r="C46" s="6">
        <v>3</v>
      </c>
      <c r="D46" s="6">
        <v>20</v>
      </c>
      <c r="E46" s="6">
        <v>0</v>
      </c>
      <c r="F46" s="6">
        <v>0</v>
      </c>
      <c r="G46" s="6">
        <v>0</v>
      </c>
      <c r="H46" s="6">
        <v>1</v>
      </c>
      <c r="I46" s="6">
        <v>0</v>
      </c>
      <c r="J46" s="6">
        <v>1</v>
      </c>
      <c r="K46" s="6">
        <f t="shared" ref="K46:L48" si="6">SUM(H46,E46,B46)</f>
        <v>18</v>
      </c>
      <c r="L46" s="6">
        <f t="shared" si="6"/>
        <v>3</v>
      </c>
      <c r="M46" s="6">
        <f t="shared" ref="M46:M59" si="7">SUM(K46:L46)</f>
        <v>21</v>
      </c>
      <c r="N46" s="7" t="s">
        <v>71</v>
      </c>
    </row>
    <row r="47" spans="1:14" ht="25.5" customHeight="1" x14ac:dyDescent="0.2">
      <c r="A47" s="5" t="s">
        <v>72</v>
      </c>
      <c r="B47" s="6">
        <v>217</v>
      </c>
      <c r="C47" s="6">
        <v>2</v>
      </c>
      <c r="D47" s="6">
        <v>219</v>
      </c>
      <c r="E47" s="6">
        <v>1</v>
      </c>
      <c r="F47" s="6">
        <v>0</v>
      </c>
      <c r="G47" s="6">
        <v>1</v>
      </c>
      <c r="H47" s="6">
        <v>7</v>
      </c>
      <c r="I47" s="6">
        <v>1</v>
      </c>
      <c r="J47" s="6">
        <v>8</v>
      </c>
      <c r="K47" s="6">
        <f t="shared" si="6"/>
        <v>225</v>
      </c>
      <c r="L47" s="6">
        <f t="shared" si="6"/>
        <v>3</v>
      </c>
      <c r="M47" s="6">
        <f t="shared" si="7"/>
        <v>228</v>
      </c>
      <c r="N47" s="7" t="s">
        <v>73</v>
      </c>
    </row>
    <row r="48" spans="1:14" ht="25.5" customHeight="1" x14ac:dyDescent="0.2">
      <c r="A48" s="5" t="s">
        <v>74</v>
      </c>
      <c r="B48" s="6">
        <v>275</v>
      </c>
      <c r="C48" s="6">
        <v>117</v>
      </c>
      <c r="D48" s="6">
        <v>392</v>
      </c>
      <c r="E48" s="6">
        <v>0</v>
      </c>
      <c r="F48" s="6">
        <v>0</v>
      </c>
      <c r="G48" s="6">
        <v>0</v>
      </c>
      <c r="H48" s="6">
        <v>14</v>
      </c>
      <c r="I48" s="6">
        <v>3</v>
      </c>
      <c r="J48" s="6">
        <v>17</v>
      </c>
      <c r="K48" s="6">
        <f t="shared" si="6"/>
        <v>289</v>
      </c>
      <c r="L48" s="6">
        <f t="shared" si="6"/>
        <v>120</v>
      </c>
      <c r="M48" s="6">
        <f t="shared" si="7"/>
        <v>409</v>
      </c>
      <c r="N48" s="7" t="s">
        <v>75</v>
      </c>
    </row>
    <row r="49" spans="1:14" ht="25.5" customHeight="1" x14ac:dyDescent="0.2">
      <c r="A49" s="5" t="s">
        <v>76</v>
      </c>
      <c r="B49" s="6">
        <v>4</v>
      </c>
      <c r="C49" s="6">
        <v>3</v>
      </c>
      <c r="D49" s="6">
        <v>7</v>
      </c>
      <c r="E49" s="6">
        <v>0</v>
      </c>
      <c r="F49" s="6">
        <v>0</v>
      </c>
      <c r="G49" s="6">
        <v>0</v>
      </c>
      <c r="H49" s="6">
        <v>0</v>
      </c>
      <c r="I49" s="6">
        <v>0</v>
      </c>
      <c r="J49" s="6">
        <v>0</v>
      </c>
      <c r="K49" s="6">
        <f t="shared" ref="K49:L51" si="8">SUM(H49,E49,B49)</f>
        <v>4</v>
      </c>
      <c r="L49" s="6">
        <f t="shared" si="8"/>
        <v>3</v>
      </c>
      <c r="M49" s="6">
        <f t="shared" si="7"/>
        <v>7</v>
      </c>
      <c r="N49" s="7" t="s">
        <v>77</v>
      </c>
    </row>
    <row r="50" spans="1:14" ht="25.5" customHeight="1" x14ac:dyDescent="0.2">
      <c r="A50" s="5" t="s">
        <v>78</v>
      </c>
      <c r="B50" s="6">
        <v>68</v>
      </c>
      <c r="C50" s="6">
        <v>72</v>
      </c>
      <c r="D50" s="6">
        <v>140</v>
      </c>
      <c r="E50" s="6">
        <v>2</v>
      </c>
      <c r="F50" s="6">
        <v>1</v>
      </c>
      <c r="G50" s="6">
        <v>3</v>
      </c>
      <c r="H50" s="6">
        <v>0</v>
      </c>
      <c r="I50" s="6">
        <v>2</v>
      </c>
      <c r="J50" s="6">
        <v>2</v>
      </c>
      <c r="K50" s="6">
        <f t="shared" si="8"/>
        <v>70</v>
      </c>
      <c r="L50" s="6">
        <f t="shared" si="8"/>
        <v>75</v>
      </c>
      <c r="M50" s="6">
        <f t="shared" si="7"/>
        <v>145</v>
      </c>
      <c r="N50" s="7" t="s">
        <v>79</v>
      </c>
    </row>
    <row r="51" spans="1:14" ht="25.5" customHeight="1" x14ac:dyDescent="0.2">
      <c r="A51" s="5" t="s">
        <v>80</v>
      </c>
      <c r="B51" s="6">
        <v>2</v>
      </c>
      <c r="C51" s="6">
        <v>1</v>
      </c>
      <c r="D51" s="6">
        <v>3</v>
      </c>
      <c r="E51" s="6">
        <v>0</v>
      </c>
      <c r="F51" s="6">
        <v>0</v>
      </c>
      <c r="G51" s="6">
        <v>0</v>
      </c>
      <c r="H51" s="6">
        <v>0</v>
      </c>
      <c r="I51" s="6">
        <v>0</v>
      </c>
      <c r="J51" s="6">
        <v>0</v>
      </c>
      <c r="K51" s="6">
        <f t="shared" si="8"/>
        <v>2</v>
      </c>
      <c r="L51" s="6">
        <f t="shared" si="8"/>
        <v>1</v>
      </c>
      <c r="M51" s="6">
        <f t="shared" si="7"/>
        <v>3</v>
      </c>
      <c r="N51" s="7" t="s">
        <v>114</v>
      </c>
    </row>
    <row r="52" spans="1:14" ht="25.5" customHeight="1" x14ac:dyDescent="0.2">
      <c r="A52" s="5" t="s">
        <v>84</v>
      </c>
      <c r="B52" s="6">
        <v>6</v>
      </c>
      <c r="C52" s="6">
        <v>0</v>
      </c>
      <c r="D52" s="6">
        <v>6</v>
      </c>
      <c r="E52" s="6">
        <v>0</v>
      </c>
      <c r="F52" s="6">
        <v>0</v>
      </c>
      <c r="G52" s="6">
        <v>0</v>
      </c>
      <c r="H52" s="6">
        <v>0</v>
      </c>
      <c r="I52" s="6">
        <v>0</v>
      </c>
      <c r="J52" s="6">
        <v>0</v>
      </c>
      <c r="K52" s="6">
        <f>SUM(H52,E52,B52)</f>
        <v>6</v>
      </c>
      <c r="L52" s="6">
        <f>SUM(I52,F52,C52)</f>
        <v>0</v>
      </c>
      <c r="M52" s="6">
        <f t="shared" si="7"/>
        <v>6</v>
      </c>
      <c r="N52" s="7" t="s">
        <v>112</v>
      </c>
    </row>
    <row r="53" spans="1:14" ht="25.5" customHeight="1" x14ac:dyDescent="0.2">
      <c r="A53" s="5" t="s">
        <v>86</v>
      </c>
      <c r="B53" s="6">
        <v>18</v>
      </c>
      <c r="C53" s="6">
        <v>7</v>
      </c>
      <c r="D53" s="6">
        <v>25</v>
      </c>
      <c r="E53" s="6">
        <v>1</v>
      </c>
      <c r="F53" s="6">
        <v>0</v>
      </c>
      <c r="G53" s="6">
        <v>1</v>
      </c>
      <c r="H53" s="6">
        <v>2</v>
      </c>
      <c r="I53" s="6">
        <v>0</v>
      </c>
      <c r="J53" s="6">
        <v>2</v>
      </c>
      <c r="K53" s="6">
        <f t="shared" ref="K53:L55" si="9">SUM(H53,E53,B53)</f>
        <v>21</v>
      </c>
      <c r="L53" s="6">
        <f t="shared" si="9"/>
        <v>7</v>
      </c>
      <c r="M53" s="6">
        <f t="shared" si="7"/>
        <v>28</v>
      </c>
      <c r="N53" s="7" t="s">
        <v>87</v>
      </c>
    </row>
    <row r="54" spans="1:14" ht="25.5" customHeight="1" x14ac:dyDescent="0.2">
      <c r="A54" s="5" t="s">
        <v>88</v>
      </c>
      <c r="B54" s="6">
        <v>1</v>
      </c>
      <c r="C54" s="6">
        <v>0</v>
      </c>
      <c r="D54" s="6">
        <v>1</v>
      </c>
      <c r="E54" s="6">
        <v>0</v>
      </c>
      <c r="F54" s="6">
        <v>0</v>
      </c>
      <c r="G54" s="6">
        <v>0</v>
      </c>
      <c r="H54" s="6">
        <v>0</v>
      </c>
      <c r="I54" s="6">
        <v>0</v>
      </c>
      <c r="J54" s="6">
        <v>0</v>
      </c>
      <c r="K54" s="6">
        <f t="shared" si="9"/>
        <v>1</v>
      </c>
      <c r="L54" s="6">
        <f t="shared" si="9"/>
        <v>0</v>
      </c>
      <c r="M54" s="6">
        <f t="shared" si="7"/>
        <v>1</v>
      </c>
      <c r="N54" s="7" t="s">
        <v>113</v>
      </c>
    </row>
    <row r="55" spans="1:14" ht="25.5" customHeight="1" x14ac:dyDescent="0.2">
      <c r="A55" s="5" t="s">
        <v>90</v>
      </c>
      <c r="B55" s="6">
        <v>117</v>
      </c>
      <c r="C55" s="6">
        <v>14</v>
      </c>
      <c r="D55" s="6">
        <v>131</v>
      </c>
      <c r="E55" s="6">
        <v>1</v>
      </c>
      <c r="F55" s="6">
        <v>0</v>
      </c>
      <c r="G55" s="6">
        <v>1</v>
      </c>
      <c r="H55" s="6">
        <v>0</v>
      </c>
      <c r="I55" s="6">
        <v>0</v>
      </c>
      <c r="J55" s="6">
        <v>0</v>
      </c>
      <c r="K55" s="6">
        <f t="shared" si="9"/>
        <v>118</v>
      </c>
      <c r="L55" s="6">
        <f t="shared" si="9"/>
        <v>14</v>
      </c>
      <c r="M55" s="6">
        <f t="shared" si="7"/>
        <v>132</v>
      </c>
      <c r="N55" s="7" t="s">
        <v>91</v>
      </c>
    </row>
    <row r="56" spans="1:14" ht="25.5" customHeight="1" x14ac:dyDescent="0.2">
      <c r="A56" s="5" t="s">
        <v>92</v>
      </c>
      <c r="B56" s="6">
        <f>SUM(B46:B55)</f>
        <v>725</v>
      </c>
      <c r="C56" s="6">
        <f t="shared" ref="C56:J56" si="10">SUM(C46:C55)</f>
        <v>219</v>
      </c>
      <c r="D56" s="6">
        <f t="shared" si="10"/>
        <v>944</v>
      </c>
      <c r="E56" s="6">
        <f t="shared" si="10"/>
        <v>5</v>
      </c>
      <c r="F56" s="6">
        <f t="shared" si="10"/>
        <v>1</v>
      </c>
      <c r="G56" s="6">
        <f t="shared" si="10"/>
        <v>6</v>
      </c>
      <c r="H56" s="6">
        <f t="shared" si="10"/>
        <v>24</v>
      </c>
      <c r="I56" s="6">
        <f t="shared" si="10"/>
        <v>6</v>
      </c>
      <c r="J56" s="6">
        <f t="shared" si="10"/>
        <v>30</v>
      </c>
      <c r="K56" s="6">
        <f t="shared" ref="K56:L59" si="11">SUM(H56,E56,B56)</f>
        <v>754</v>
      </c>
      <c r="L56" s="6">
        <f t="shared" si="11"/>
        <v>226</v>
      </c>
      <c r="M56" s="6">
        <f t="shared" si="7"/>
        <v>980</v>
      </c>
      <c r="N56" s="7" t="s">
        <v>93</v>
      </c>
    </row>
    <row r="57" spans="1:14" ht="36" customHeight="1" x14ac:dyDescent="0.2">
      <c r="A57" s="5" t="s">
        <v>99</v>
      </c>
      <c r="B57" s="6">
        <v>208</v>
      </c>
      <c r="C57" s="6">
        <v>109</v>
      </c>
      <c r="D57" s="6">
        <v>317</v>
      </c>
      <c r="E57" s="6">
        <v>1</v>
      </c>
      <c r="F57" s="6">
        <v>0</v>
      </c>
      <c r="G57" s="6">
        <v>1</v>
      </c>
      <c r="H57" s="6">
        <v>0</v>
      </c>
      <c r="I57" s="6">
        <v>1</v>
      </c>
      <c r="J57" s="6">
        <v>1</v>
      </c>
      <c r="K57" s="6">
        <f t="shared" si="11"/>
        <v>209</v>
      </c>
      <c r="L57" s="6">
        <f t="shared" si="11"/>
        <v>110</v>
      </c>
      <c r="M57" s="6">
        <f t="shared" si="7"/>
        <v>319</v>
      </c>
      <c r="N57" s="18" t="s">
        <v>100</v>
      </c>
    </row>
    <row r="58" spans="1:14" ht="25.5" customHeight="1" x14ac:dyDescent="0.2">
      <c r="A58" s="5" t="s">
        <v>101</v>
      </c>
      <c r="B58" s="6">
        <v>9</v>
      </c>
      <c r="C58" s="6">
        <v>26</v>
      </c>
      <c r="D58" s="6">
        <v>35</v>
      </c>
      <c r="E58" s="6">
        <v>0</v>
      </c>
      <c r="F58" s="6">
        <v>0</v>
      </c>
      <c r="G58" s="6">
        <v>0</v>
      </c>
      <c r="H58" s="6">
        <v>0</v>
      </c>
      <c r="I58" s="6">
        <v>0</v>
      </c>
      <c r="J58" s="6">
        <v>0</v>
      </c>
      <c r="K58" s="6">
        <f t="shared" si="11"/>
        <v>9</v>
      </c>
      <c r="L58" s="6">
        <f t="shared" si="11"/>
        <v>26</v>
      </c>
      <c r="M58" s="6">
        <f t="shared" si="7"/>
        <v>35</v>
      </c>
      <c r="N58" s="7" t="s">
        <v>102</v>
      </c>
    </row>
    <row r="59" spans="1:14" ht="25.5" customHeight="1" x14ac:dyDescent="0.2">
      <c r="A59" s="5" t="s">
        <v>103</v>
      </c>
      <c r="B59" s="6">
        <f>SUM(B57:B58)</f>
        <v>217</v>
      </c>
      <c r="C59" s="6">
        <f t="shared" ref="C59:J59" si="12">SUM(C57:C58)</f>
        <v>135</v>
      </c>
      <c r="D59" s="6">
        <f t="shared" si="12"/>
        <v>352</v>
      </c>
      <c r="E59" s="6">
        <f t="shared" si="12"/>
        <v>1</v>
      </c>
      <c r="F59" s="6">
        <f t="shared" si="12"/>
        <v>0</v>
      </c>
      <c r="G59" s="6">
        <f t="shared" si="12"/>
        <v>1</v>
      </c>
      <c r="H59" s="6">
        <f t="shared" si="12"/>
        <v>0</v>
      </c>
      <c r="I59" s="6">
        <f t="shared" si="12"/>
        <v>1</v>
      </c>
      <c r="J59" s="6">
        <f t="shared" si="12"/>
        <v>1</v>
      </c>
      <c r="K59" s="6">
        <f t="shared" si="11"/>
        <v>218</v>
      </c>
      <c r="L59" s="6">
        <f t="shared" si="11"/>
        <v>136</v>
      </c>
      <c r="M59" s="6">
        <f t="shared" si="7"/>
        <v>354</v>
      </c>
      <c r="N59" s="7" t="s">
        <v>37</v>
      </c>
    </row>
    <row r="60" spans="1:14" ht="25.5" customHeight="1" thickBot="1" x14ac:dyDescent="0.25">
      <c r="A60" s="5" t="s">
        <v>45</v>
      </c>
      <c r="B60" s="6">
        <f>SUM(B59,B56)</f>
        <v>942</v>
      </c>
      <c r="C60" s="6">
        <f t="shared" ref="C60:M60" si="13">SUM(C59,C56)</f>
        <v>354</v>
      </c>
      <c r="D60" s="6">
        <f t="shared" si="13"/>
        <v>1296</v>
      </c>
      <c r="E60" s="6">
        <f t="shared" si="13"/>
        <v>6</v>
      </c>
      <c r="F60" s="6">
        <f t="shared" si="13"/>
        <v>1</v>
      </c>
      <c r="G60" s="6">
        <f t="shared" si="13"/>
        <v>7</v>
      </c>
      <c r="H60" s="6">
        <f t="shared" si="13"/>
        <v>24</v>
      </c>
      <c r="I60" s="6">
        <f t="shared" si="13"/>
        <v>7</v>
      </c>
      <c r="J60" s="6">
        <f t="shared" si="13"/>
        <v>31</v>
      </c>
      <c r="K60" s="6">
        <f t="shared" si="13"/>
        <v>972</v>
      </c>
      <c r="L60" s="6">
        <f t="shared" si="13"/>
        <v>362</v>
      </c>
      <c r="M60" s="6">
        <f t="shared" si="13"/>
        <v>1334</v>
      </c>
      <c r="N60" s="7" t="s">
        <v>41</v>
      </c>
    </row>
    <row r="61" spans="1:14" ht="25.5" customHeight="1" thickBot="1" x14ac:dyDescent="0.25">
      <c r="A61" s="8" t="s">
        <v>108</v>
      </c>
      <c r="B61" s="9">
        <f>SUM(B27,B60)</f>
        <v>6754</v>
      </c>
      <c r="C61" s="9">
        <f t="shared" ref="C61:M61" si="14">SUM(C27,C60)</f>
        <v>3004</v>
      </c>
      <c r="D61" s="9">
        <f t="shared" si="14"/>
        <v>9758</v>
      </c>
      <c r="E61" s="9">
        <f t="shared" si="14"/>
        <v>930</v>
      </c>
      <c r="F61" s="9">
        <f t="shared" si="14"/>
        <v>563</v>
      </c>
      <c r="G61" s="9">
        <f t="shared" si="14"/>
        <v>1493</v>
      </c>
      <c r="H61" s="9">
        <f t="shared" si="14"/>
        <v>830</v>
      </c>
      <c r="I61" s="9">
        <f t="shared" si="14"/>
        <v>358</v>
      </c>
      <c r="J61" s="9">
        <f t="shared" si="14"/>
        <v>1188</v>
      </c>
      <c r="K61" s="9">
        <f t="shared" si="14"/>
        <v>8514</v>
      </c>
      <c r="L61" s="9">
        <f t="shared" si="14"/>
        <v>3925</v>
      </c>
      <c r="M61" s="9">
        <f t="shared" si="14"/>
        <v>12439</v>
      </c>
      <c r="N61" s="10" t="s">
        <v>117</v>
      </c>
    </row>
    <row r="62" spans="1:14" ht="20.100000000000001" customHeight="1" thickTop="1" x14ac:dyDescent="0.2"/>
    <row r="63" spans="1:14" ht="20.100000000000001" customHeight="1" x14ac:dyDescent="0.2"/>
    <row r="64" spans="1:14" ht="20.100000000000001" customHeight="1" x14ac:dyDescent="0.2"/>
    <row r="65" spans="1:14" ht="20.100000000000001" customHeight="1" x14ac:dyDescent="0.2"/>
    <row r="76" spans="1:14" ht="39.75" customHeight="1" x14ac:dyDescent="0.2">
      <c r="A76" s="406" t="s">
        <v>251</v>
      </c>
      <c r="B76" s="406"/>
      <c r="C76" s="406"/>
      <c r="D76" s="406"/>
      <c r="E76" s="406"/>
      <c r="F76" s="406"/>
      <c r="G76" s="406"/>
      <c r="H76" s="406"/>
      <c r="I76" s="406"/>
      <c r="J76" s="406"/>
      <c r="K76" s="406"/>
      <c r="L76" s="406"/>
      <c r="M76" s="406"/>
      <c r="N76" s="406"/>
    </row>
    <row r="77" spans="1:14" ht="41.25" customHeight="1" x14ac:dyDescent="0.25">
      <c r="A77" s="416" t="s">
        <v>262</v>
      </c>
      <c r="B77" s="416"/>
      <c r="C77" s="416"/>
      <c r="D77" s="416"/>
      <c r="E77" s="416"/>
      <c r="F77" s="416"/>
      <c r="G77" s="416"/>
      <c r="H77" s="416"/>
      <c r="I77" s="416"/>
      <c r="J77" s="416"/>
      <c r="K77" s="416"/>
      <c r="L77" s="416"/>
      <c r="M77" s="416"/>
      <c r="N77" s="416"/>
    </row>
    <row r="78" spans="1:14" ht="23.25" customHeight="1" thickBot="1" x14ac:dyDescent="0.25">
      <c r="A78" s="1" t="s">
        <v>1911</v>
      </c>
      <c r="B78" s="1"/>
      <c r="C78" s="1"/>
      <c r="D78" s="1"/>
      <c r="E78" s="1"/>
      <c r="F78" s="1"/>
      <c r="G78" s="1"/>
      <c r="H78" s="1"/>
      <c r="I78" s="1"/>
      <c r="J78" s="1"/>
      <c r="K78" s="1"/>
      <c r="L78" s="1"/>
      <c r="M78" s="1"/>
      <c r="N78" s="2" t="s">
        <v>1912</v>
      </c>
    </row>
    <row r="79" spans="1:14" ht="23.25" customHeight="1" thickTop="1" x14ac:dyDescent="0.25">
      <c r="A79" s="409" t="s">
        <v>118</v>
      </c>
      <c r="B79" s="412" t="s">
        <v>56</v>
      </c>
      <c r="C79" s="412"/>
      <c r="D79" s="412"/>
      <c r="E79" s="412" t="s">
        <v>57</v>
      </c>
      <c r="F79" s="412"/>
      <c r="G79" s="412"/>
      <c r="H79" s="412" t="s">
        <v>58</v>
      </c>
      <c r="I79" s="412"/>
      <c r="J79" s="412"/>
      <c r="K79" s="412" t="s">
        <v>4</v>
      </c>
      <c r="L79" s="412"/>
      <c r="M79" s="412"/>
      <c r="N79" s="409" t="s">
        <v>5</v>
      </c>
    </row>
    <row r="80" spans="1:14" ht="23.25" customHeight="1" x14ac:dyDescent="0.25">
      <c r="A80" s="410"/>
      <c r="B80" s="413" t="s">
        <v>59</v>
      </c>
      <c r="C80" s="413"/>
      <c r="D80" s="413"/>
      <c r="E80" s="413" t="s">
        <v>60</v>
      </c>
      <c r="F80" s="413"/>
      <c r="G80" s="413"/>
      <c r="H80" s="413" t="s">
        <v>61</v>
      </c>
      <c r="I80" s="413"/>
      <c r="J80" s="413"/>
      <c r="K80" s="413" t="s">
        <v>8</v>
      </c>
      <c r="L80" s="413"/>
      <c r="M80" s="413"/>
      <c r="N80" s="410"/>
    </row>
    <row r="81" spans="1:14" ht="23.25" customHeight="1" x14ac:dyDescent="0.25">
      <c r="A81" s="410"/>
      <c r="B81" s="3" t="s">
        <v>52</v>
      </c>
      <c r="C81" s="3" t="s">
        <v>10</v>
      </c>
      <c r="D81" s="3" t="s">
        <v>11</v>
      </c>
      <c r="E81" s="3" t="s">
        <v>52</v>
      </c>
      <c r="F81" s="3" t="s">
        <v>10</v>
      </c>
      <c r="G81" s="3" t="s">
        <v>11</v>
      </c>
      <c r="H81" s="3" t="s">
        <v>52</v>
      </c>
      <c r="I81" s="3" t="s">
        <v>10</v>
      </c>
      <c r="J81" s="3" t="s">
        <v>11</v>
      </c>
      <c r="K81" s="3" t="s">
        <v>52</v>
      </c>
      <c r="L81" s="3" t="s">
        <v>10</v>
      </c>
      <c r="M81" s="3" t="s">
        <v>11</v>
      </c>
      <c r="N81" s="410"/>
    </row>
    <row r="82" spans="1:14" ht="23.25" customHeight="1" thickBot="1" x14ac:dyDescent="0.3">
      <c r="A82" s="411"/>
      <c r="B82" s="4" t="s">
        <v>12</v>
      </c>
      <c r="C82" s="4" t="s">
        <v>13</v>
      </c>
      <c r="D82" s="4" t="s">
        <v>8</v>
      </c>
      <c r="E82" s="4" t="s">
        <v>12</v>
      </c>
      <c r="F82" s="4" t="s">
        <v>13</v>
      </c>
      <c r="G82" s="4" t="s">
        <v>8</v>
      </c>
      <c r="H82" s="4" t="s">
        <v>12</v>
      </c>
      <c r="I82" s="4" t="s">
        <v>13</v>
      </c>
      <c r="J82" s="4" t="s">
        <v>8</v>
      </c>
      <c r="K82" s="4" t="s">
        <v>12</v>
      </c>
      <c r="L82" s="4" t="s">
        <v>13</v>
      </c>
      <c r="M82" s="4" t="s">
        <v>8</v>
      </c>
      <c r="N82" s="411"/>
    </row>
    <row r="83" spans="1:14" ht="26.25" customHeight="1" x14ac:dyDescent="0.2">
      <c r="A83" s="5" t="s">
        <v>14</v>
      </c>
      <c r="B83" s="6"/>
      <c r="C83" s="6"/>
      <c r="D83" s="6"/>
      <c r="E83" s="6"/>
      <c r="F83" s="6"/>
      <c r="G83" s="6"/>
      <c r="H83" s="6"/>
      <c r="I83" s="6"/>
      <c r="J83" s="6"/>
      <c r="K83" s="7"/>
      <c r="L83" s="5"/>
      <c r="M83" s="6"/>
      <c r="N83" s="7" t="s">
        <v>69</v>
      </c>
    </row>
    <row r="84" spans="1:14" ht="26.25" customHeight="1" x14ac:dyDescent="0.2">
      <c r="A84" s="5" t="s">
        <v>74</v>
      </c>
      <c r="B84" s="6">
        <v>1</v>
      </c>
      <c r="C84" s="6">
        <v>5</v>
      </c>
      <c r="D84" s="6">
        <v>6</v>
      </c>
      <c r="E84" s="6">
        <v>0</v>
      </c>
      <c r="F84" s="6">
        <v>0</v>
      </c>
      <c r="G84" s="6">
        <v>0</v>
      </c>
      <c r="H84" s="6">
        <v>0</v>
      </c>
      <c r="I84" s="6">
        <v>1</v>
      </c>
      <c r="J84" s="6">
        <v>1</v>
      </c>
      <c r="K84" s="6">
        <f t="shared" ref="K84:L87" si="15">SUM(B84,E84,H84)</f>
        <v>1</v>
      </c>
      <c r="L84" s="6">
        <f t="shared" si="15"/>
        <v>6</v>
      </c>
      <c r="M84" s="6">
        <f>SUM(K84:L84)</f>
        <v>7</v>
      </c>
      <c r="N84" s="7" t="s">
        <v>75</v>
      </c>
    </row>
    <row r="85" spans="1:14" ht="26.25" customHeight="1" x14ac:dyDescent="0.2">
      <c r="A85" s="5" t="s">
        <v>80</v>
      </c>
      <c r="B85" s="6">
        <v>1</v>
      </c>
      <c r="C85" s="6">
        <v>0</v>
      </c>
      <c r="D85" s="6">
        <v>1</v>
      </c>
      <c r="E85" s="6">
        <v>0</v>
      </c>
      <c r="F85" s="6">
        <v>0</v>
      </c>
      <c r="G85" s="6">
        <v>0</v>
      </c>
      <c r="H85" s="6">
        <v>0</v>
      </c>
      <c r="I85" s="6">
        <v>0</v>
      </c>
      <c r="J85" s="6">
        <v>0</v>
      </c>
      <c r="K85" s="6">
        <f t="shared" si="15"/>
        <v>1</v>
      </c>
      <c r="L85" s="6">
        <f t="shared" si="15"/>
        <v>0</v>
      </c>
      <c r="M85" s="6">
        <f>SUM(K85:L85)</f>
        <v>1</v>
      </c>
      <c r="N85" s="7" t="s">
        <v>114</v>
      </c>
    </row>
    <row r="86" spans="1:14" ht="26.25" customHeight="1" x14ac:dyDescent="0.2">
      <c r="A86" s="5" t="s">
        <v>82</v>
      </c>
      <c r="B86" s="6">
        <v>0</v>
      </c>
      <c r="C86" s="6">
        <v>0</v>
      </c>
      <c r="D86" s="6">
        <v>0</v>
      </c>
      <c r="E86" s="6">
        <v>0</v>
      </c>
      <c r="F86" s="6">
        <v>0</v>
      </c>
      <c r="G86" s="6">
        <v>0</v>
      </c>
      <c r="H86" s="6">
        <v>2</v>
      </c>
      <c r="I86" s="6">
        <v>0</v>
      </c>
      <c r="J86" s="6">
        <v>2</v>
      </c>
      <c r="K86" s="6">
        <f t="shared" si="15"/>
        <v>2</v>
      </c>
      <c r="L86" s="6">
        <f t="shared" si="15"/>
        <v>0</v>
      </c>
      <c r="M86" s="6">
        <f>SUM(K86:L86)</f>
        <v>2</v>
      </c>
      <c r="N86" s="7" t="s">
        <v>83</v>
      </c>
    </row>
    <row r="87" spans="1:14" ht="26.25" customHeight="1" x14ac:dyDescent="0.2">
      <c r="A87" s="5" t="s">
        <v>119</v>
      </c>
      <c r="B87" s="6">
        <f>SUM(B84:B86)</f>
        <v>2</v>
      </c>
      <c r="C87" s="6">
        <f t="shared" ref="C87:J87" si="16">SUM(C84:C86)</f>
        <v>5</v>
      </c>
      <c r="D87" s="6">
        <f t="shared" si="16"/>
        <v>7</v>
      </c>
      <c r="E87" s="6">
        <f t="shared" si="16"/>
        <v>0</v>
      </c>
      <c r="F87" s="6">
        <f t="shared" si="16"/>
        <v>0</v>
      </c>
      <c r="G87" s="6">
        <f t="shared" si="16"/>
        <v>0</v>
      </c>
      <c r="H87" s="6">
        <f t="shared" si="16"/>
        <v>2</v>
      </c>
      <c r="I87" s="6">
        <f t="shared" si="16"/>
        <v>1</v>
      </c>
      <c r="J87" s="6">
        <f t="shared" si="16"/>
        <v>3</v>
      </c>
      <c r="K87" s="6">
        <f t="shared" si="15"/>
        <v>4</v>
      </c>
      <c r="L87" s="6">
        <f t="shared" si="15"/>
        <v>6</v>
      </c>
      <c r="M87" s="6">
        <f>SUM(K87:L87)</f>
        <v>10</v>
      </c>
      <c r="N87" s="7" t="s">
        <v>39</v>
      </c>
    </row>
    <row r="88" spans="1:14" ht="26.25" customHeight="1" x14ac:dyDescent="0.2">
      <c r="A88" s="5" t="s">
        <v>267</v>
      </c>
      <c r="B88" s="6"/>
      <c r="C88" s="6"/>
      <c r="D88" s="6"/>
      <c r="E88" s="6"/>
      <c r="F88" s="6"/>
      <c r="G88" s="6"/>
      <c r="H88" s="6"/>
      <c r="I88" s="6"/>
      <c r="J88" s="6"/>
      <c r="K88" s="6"/>
      <c r="L88" s="6"/>
      <c r="M88" s="6"/>
      <c r="N88" s="7" t="s">
        <v>41</v>
      </c>
    </row>
    <row r="89" spans="1:14" ht="26.25" customHeight="1" thickBot="1" x14ac:dyDescent="0.25">
      <c r="A89" s="25" t="s">
        <v>74</v>
      </c>
      <c r="B89" s="22">
        <v>0</v>
      </c>
      <c r="C89" s="22">
        <v>1</v>
      </c>
      <c r="D89" s="22">
        <v>1</v>
      </c>
      <c r="E89" s="22">
        <v>0</v>
      </c>
      <c r="F89" s="22">
        <v>0</v>
      </c>
      <c r="G89" s="22">
        <v>0</v>
      </c>
      <c r="H89" s="22">
        <v>0</v>
      </c>
      <c r="I89" s="22">
        <v>0</v>
      </c>
      <c r="J89" s="22">
        <v>0</v>
      </c>
      <c r="K89" s="6">
        <f>SUM(B89,E89,H89)</f>
        <v>0</v>
      </c>
      <c r="L89" s="6">
        <f>SUM(C89,F89,I89)</f>
        <v>1</v>
      </c>
      <c r="M89" s="6">
        <f>SUM(K89:L89)</f>
        <v>1</v>
      </c>
      <c r="N89" s="26" t="s">
        <v>75</v>
      </c>
    </row>
    <row r="90" spans="1:14" ht="29.25" customHeight="1" thickBot="1" x14ac:dyDescent="0.25">
      <c r="A90" s="8" t="s">
        <v>108</v>
      </c>
      <c r="B90" s="9">
        <f>SUM(B87,B89)</f>
        <v>2</v>
      </c>
      <c r="C90" s="9">
        <f t="shared" ref="C90:M90" si="17">SUM(C87,C89)</f>
        <v>6</v>
      </c>
      <c r="D90" s="9">
        <f t="shared" si="17"/>
        <v>8</v>
      </c>
      <c r="E90" s="9">
        <f t="shared" si="17"/>
        <v>0</v>
      </c>
      <c r="F90" s="9">
        <f t="shared" si="17"/>
        <v>0</v>
      </c>
      <c r="G90" s="9">
        <f t="shared" si="17"/>
        <v>0</v>
      </c>
      <c r="H90" s="9">
        <f t="shared" si="17"/>
        <v>2</v>
      </c>
      <c r="I90" s="9">
        <f t="shared" si="17"/>
        <v>1</v>
      </c>
      <c r="J90" s="9">
        <f t="shared" si="17"/>
        <v>3</v>
      </c>
      <c r="K90" s="9">
        <f t="shared" si="17"/>
        <v>4</v>
      </c>
      <c r="L90" s="9">
        <f t="shared" si="17"/>
        <v>7</v>
      </c>
      <c r="M90" s="9">
        <f t="shared" si="17"/>
        <v>11</v>
      </c>
      <c r="N90" s="10" t="s">
        <v>120</v>
      </c>
    </row>
    <row r="91" spans="1:14" ht="15" thickTop="1" x14ac:dyDescent="0.2"/>
  </sheetData>
  <mergeCells count="34">
    <mergeCell ref="K80:M80"/>
    <mergeCell ref="A77:N77"/>
    <mergeCell ref="A79:A82"/>
    <mergeCell ref="B79:D79"/>
    <mergeCell ref="E79:G79"/>
    <mergeCell ref="H79:J79"/>
    <mergeCell ref="K79:M79"/>
    <mergeCell ref="N79:N82"/>
    <mergeCell ref="B80:D80"/>
    <mergeCell ref="E80:G80"/>
    <mergeCell ref="H80:J80"/>
    <mergeCell ref="A76:N76"/>
    <mergeCell ref="H5:J5"/>
    <mergeCell ref="K5:M5"/>
    <mergeCell ref="A41:A44"/>
    <mergeCell ref="B41:D41"/>
    <mergeCell ref="E41:G41"/>
    <mergeCell ref="H41:J41"/>
    <mergeCell ref="K41:M41"/>
    <mergeCell ref="N41:N44"/>
    <mergeCell ref="B42:D42"/>
    <mergeCell ref="E42:G42"/>
    <mergeCell ref="H42:J42"/>
    <mergeCell ref="K42:M42"/>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K506"/>
  <sheetViews>
    <sheetView rightToLeft="1" view="pageBreakPreview" topLeftCell="A79" zoomScale="80" zoomScaleSheetLayoutView="80" workbookViewId="0">
      <selection activeCell="K223" sqref="K223"/>
    </sheetView>
  </sheetViews>
  <sheetFormatPr defaultRowHeight="14.25" x14ac:dyDescent="0.2"/>
  <cols>
    <col min="1" max="1" width="31.875" customWidth="1"/>
    <col min="2" max="4" width="8.625" customWidth="1"/>
    <col min="5" max="5" width="7.5" customWidth="1"/>
    <col min="6" max="6" width="6.375" customWidth="1"/>
    <col min="7" max="7" width="7.875" customWidth="1"/>
    <col min="8" max="10" width="8.625" customWidth="1"/>
    <col min="11" max="11" width="44.5" customWidth="1"/>
  </cols>
  <sheetData>
    <row r="1" spans="1:11" ht="24.75" customHeight="1" x14ac:dyDescent="0.2">
      <c r="A1" s="471" t="s">
        <v>252</v>
      </c>
      <c r="B1" s="471"/>
      <c r="C1" s="471"/>
      <c r="D1" s="471"/>
      <c r="E1" s="471"/>
      <c r="F1" s="471"/>
      <c r="G1" s="471"/>
      <c r="H1" s="471"/>
      <c r="I1" s="471"/>
      <c r="J1" s="471"/>
      <c r="K1" s="471"/>
    </row>
    <row r="2" spans="1:11" ht="39" customHeight="1" x14ac:dyDescent="0.2">
      <c r="A2" s="471" t="s">
        <v>260</v>
      </c>
      <c r="B2" s="471"/>
      <c r="C2" s="471"/>
      <c r="D2" s="471"/>
      <c r="E2" s="471"/>
      <c r="F2" s="471"/>
      <c r="G2" s="471"/>
      <c r="H2" s="471"/>
      <c r="I2" s="471"/>
      <c r="J2" s="471"/>
      <c r="K2" s="471"/>
    </row>
    <row r="3" spans="1:11" ht="16.5" thickBot="1" x14ac:dyDescent="0.25">
      <c r="A3" s="1" t="s">
        <v>1913</v>
      </c>
      <c r="K3" s="2" t="s">
        <v>1914</v>
      </c>
    </row>
    <row r="4" spans="1:11" ht="15.75" customHeight="1" thickTop="1" x14ac:dyDescent="0.25">
      <c r="A4" s="409" t="s">
        <v>68</v>
      </c>
      <c r="B4" s="412" t="s">
        <v>2</v>
      </c>
      <c r="C4" s="412"/>
      <c r="D4" s="412"/>
      <c r="E4" s="412" t="s">
        <v>3</v>
      </c>
      <c r="F4" s="412"/>
      <c r="G4" s="412"/>
      <c r="H4" s="412" t="s">
        <v>4</v>
      </c>
      <c r="I4" s="412"/>
      <c r="J4" s="412"/>
      <c r="K4" s="409" t="s">
        <v>5</v>
      </c>
    </row>
    <row r="5" spans="1:11" ht="15.75" customHeight="1" x14ac:dyDescent="0.25">
      <c r="A5" s="410"/>
      <c r="B5" s="413" t="s">
        <v>6</v>
      </c>
      <c r="C5" s="413"/>
      <c r="D5" s="413"/>
      <c r="E5" s="413" t="s">
        <v>7</v>
      </c>
      <c r="F5" s="413"/>
      <c r="G5" s="413"/>
      <c r="H5" s="413" t="s">
        <v>8</v>
      </c>
      <c r="I5" s="413"/>
      <c r="J5" s="413"/>
      <c r="K5" s="410"/>
    </row>
    <row r="6" spans="1:11" ht="15.75" customHeight="1" x14ac:dyDescent="0.25">
      <c r="A6" s="410"/>
      <c r="B6" s="3" t="s">
        <v>52</v>
      </c>
      <c r="C6" s="3" t="s">
        <v>10</v>
      </c>
      <c r="D6" s="3" t="s">
        <v>11</v>
      </c>
      <c r="E6" s="3" t="s">
        <v>52</v>
      </c>
      <c r="F6" s="3" t="s">
        <v>10</v>
      </c>
      <c r="G6" s="3" t="s">
        <v>11</v>
      </c>
      <c r="H6" s="3" t="s">
        <v>52</v>
      </c>
      <c r="I6" s="3" t="s">
        <v>10</v>
      </c>
      <c r="J6" s="3" t="s">
        <v>11</v>
      </c>
      <c r="K6" s="410"/>
    </row>
    <row r="7" spans="1:11" ht="15.75" customHeight="1"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5" t="s">
        <v>14</v>
      </c>
      <c r="B8" s="5"/>
      <c r="C8" s="5"/>
      <c r="D8" s="5"/>
      <c r="E8" s="5"/>
      <c r="F8" s="5"/>
      <c r="G8" s="5"/>
      <c r="H8" s="5"/>
      <c r="I8" s="5"/>
      <c r="J8" s="5"/>
      <c r="K8" s="7" t="s">
        <v>69</v>
      </c>
    </row>
    <row r="9" spans="1:11" ht="20.100000000000001" customHeight="1" x14ac:dyDescent="0.2">
      <c r="A9" s="5" t="s">
        <v>70</v>
      </c>
      <c r="B9" s="6">
        <v>616</v>
      </c>
      <c r="C9" s="6">
        <v>940</v>
      </c>
      <c r="D9" s="6">
        <v>1556</v>
      </c>
      <c r="E9" s="6">
        <v>0</v>
      </c>
      <c r="F9" s="6">
        <v>0</v>
      </c>
      <c r="G9" s="6">
        <v>0</v>
      </c>
      <c r="H9" s="6">
        <f t="shared" ref="H9:H19" si="0">SUM(B9,E9)</f>
        <v>616</v>
      </c>
      <c r="I9" s="6">
        <f t="shared" ref="I9:J24" si="1">SUM(C9,F9)</f>
        <v>940</v>
      </c>
      <c r="J9" s="6">
        <f t="shared" si="1"/>
        <v>1556</v>
      </c>
      <c r="K9" s="7" t="s">
        <v>71</v>
      </c>
    </row>
    <row r="10" spans="1:11" ht="20.100000000000001" customHeight="1" x14ac:dyDescent="0.2">
      <c r="A10" s="5" t="s">
        <v>72</v>
      </c>
      <c r="B10" s="6">
        <v>2102</v>
      </c>
      <c r="C10" s="6">
        <v>607</v>
      </c>
      <c r="D10" s="6">
        <v>2709</v>
      </c>
      <c r="E10" s="6">
        <v>0</v>
      </c>
      <c r="F10" s="6">
        <v>0</v>
      </c>
      <c r="G10" s="6">
        <v>0</v>
      </c>
      <c r="H10" s="6">
        <f t="shared" si="0"/>
        <v>2102</v>
      </c>
      <c r="I10" s="6">
        <f t="shared" si="1"/>
        <v>607</v>
      </c>
      <c r="J10" s="6">
        <f t="shared" si="1"/>
        <v>2709</v>
      </c>
      <c r="K10" s="7" t="s">
        <v>73</v>
      </c>
    </row>
    <row r="11" spans="1:11" ht="20.100000000000001" customHeight="1" x14ac:dyDescent="0.2">
      <c r="A11" s="5" t="s">
        <v>74</v>
      </c>
      <c r="B11" s="6">
        <v>1839</v>
      </c>
      <c r="C11" s="6">
        <v>1847</v>
      </c>
      <c r="D11" s="6">
        <v>3686</v>
      </c>
      <c r="E11" s="6">
        <v>1</v>
      </c>
      <c r="F11" s="6">
        <v>6</v>
      </c>
      <c r="G11" s="6">
        <v>7</v>
      </c>
      <c r="H11" s="6">
        <f t="shared" si="0"/>
        <v>1840</v>
      </c>
      <c r="I11" s="6">
        <f t="shared" si="1"/>
        <v>1853</v>
      </c>
      <c r="J11" s="6">
        <f t="shared" si="1"/>
        <v>3693</v>
      </c>
      <c r="K11" s="7" t="s">
        <v>75</v>
      </c>
    </row>
    <row r="12" spans="1:11" ht="20.100000000000001" customHeight="1" x14ac:dyDescent="0.2">
      <c r="A12" s="5" t="s">
        <v>76</v>
      </c>
      <c r="B12" s="6">
        <v>151</v>
      </c>
      <c r="C12" s="6">
        <v>547</v>
      </c>
      <c r="D12" s="6">
        <v>698</v>
      </c>
      <c r="E12" s="6">
        <v>0</v>
      </c>
      <c r="F12" s="6">
        <v>3</v>
      </c>
      <c r="G12" s="6">
        <v>3</v>
      </c>
      <c r="H12" s="6">
        <f t="shared" si="0"/>
        <v>151</v>
      </c>
      <c r="I12" s="6">
        <f t="shared" si="1"/>
        <v>550</v>
      </c>
      <c r="J12" s="6">
        <f t="shared" si="1"/>
        <v>701</v>
      </c>
      <c r="K12" s="7" t="s">
        <v>77</v>
      </c>
    </row>
    <row r="13" spans="1:11" ht="20.100000000000001" customHeight="1" x14ac:dyDescent="0.2">
      <c r="A13" s="5" t="s">
        <v>78</v>
      </c>
      <c r="B13" s="6">
        <v>503</v>
      </c>
      <c r="C13" s="6">
        <v>543</v>
      </c>
      <c r="D13" s="6">
        <v>1046</v>
      </c>
      <c r="E13" s="6">
        <v>0</v>
      </c>
      <c r="F13" s="6">
        <v>0</v>
      </c>
      <c r="G13" s="6">
        <v>0</v>
      </c>
      <c r="H13" s="6">
        <f t="shared" si="0"/>
        <v>503</v>
      </c>
      <c r="I13" s="6">
        <f t="shared" si="1"/>
        <v>543</v>
      </c>
      <c r="J13" s="6">
        <f t="shared" si="1"/>
        <v>1046</v>
      </c>
      <c r="K13" s="7" t="s">
        <v>79</v>
      </c>
    </row>
    <row r="14" spans="1:11" ht="20.100000000000001" customHeight="1" x14ac:dyDescent="0.2">
      <c r="A14" s="5" t="s">
        <v>80</v>
      </c>
      <c r="B14" s="6">
        <v>1470</v>
      </c>
      <c r="C14" s="6">
        <v>1456</v>
      </c>
      <c r="D14" s="6">
        <v>2926</v>
      </c>
      <c r="E14" s="6">
        <v>1</v>
      </c>
      <c r="F14" s="6">
        <v>2</v>
      </c>
      <c r="G14" s="6">
        <v>3</v>
      </c>
      <c r="H14" s="6">
        <f t="shared" si="0"/>
        <v>1471</v>
      </c>
      <c r="I14" s="6">
        <f t="shared" si="1"/>
        <v>1458</v>
      </c>
      <c r="J14" s="6">
        <f t="shared" si="1"/>
        <v>2929</v>
      </c>
      <c r="K14" s="7" t="s">
        <v>81</v>
      </c>
    </row>
    <row r="15" spans="1:11" ht="20.100000000000001" customHeight="1" x14ac:dyDescent="0.2">
      <c r="A15" s="5" t="s">
        <v>82</v>
      </c>
      <c r="B15" s="6">
        <v>809</v>
      </c>
      <c r="C15" s="6">
        <v>191</v>
      </c>
      <c r="D15" s="6">
        <v>1000</v>
      </c>
      <c r="E15" s="6">
        <v>0</v>
      </c>
      <c r="F15" s="6">
        <v>1</v>
      </c>
      <c r="G15" s="6">
        <v>1</v>
      </c>
      <c r="H15" s="6">
        <f t="shared" si="0"/>
        <v>809</v>
      </c>
      <c r="I15" s="6">
        <f t="shared" si="1"/>
        <v>192</v>
      </c>
      <c r="J15" s="6">
        <f t="shared" si="1"/>
        <v>1001</v>
      </c>
      <c r="K15" s="7" t="s">
        <v>83</v>
      </c>
    </row>
    <row r="16" spans="1:11" ht="20.100000000000001" customHeight="1" x14ac:dyDescent="0.2">
      <c r="A16" s="5" t="s">
        <v>84</v>
      </c>
      <c r="B16" s="6">
        <v>1018</v>
      </c>
      <c r="C16" s="6">
        <v>185</v>
      </c>
      <c r="D16" s="6">
        <v>1203</v>
      </c>
      <c r="E16" s="6">
        <v>0</v>
      </c>
      <c r="F16" s="6">
        <v>0</v>
      </c>
      <c r="G16" s="6">
        <v>0</v>
      </c>
      <c r="H16" s="6">
        <f t="shared" si="0"/>
        <v>1018</v>
      </c>
      <c r="I16" s="6">
        <f t="shared" si="1"/>
        <v>185</v>
      </c>
      <c r="J16" s="6">
        <f t="shared" si="1"/>
        <v>1203</v>
      </c>
      <c r="K16" s="7" t="s">
        <v>112</v>
      </c>
    </row>
    <row r="17" spans="1:11" ht="20.100000000000001" customHeight="1" x14ac:dyDescent="0.2">
      <c r="A17" s="5" t="s">
        <v>86</v>
      </c>
      <c r="B17" s="6">
        <v>1181</v>
      </c>
      <c r="C17" s="6">
        <v>655</v>
      </c>
      <c r="D17" s="6">
        <v>1836</v>
      </c>
      <c r="E17" s="6">
        <v>0</v>
      </c>
      <c r="F17" s="6">
        <v>0</v>
      </c>
      <c r="G17" s="6">
        <v>0</v>
      </c>
      <c r="H17" s="6">
        <f t="shared" si="0"/>
        <v>1181</v>
      </c>
      <c r="I17" s="6">
        <f t="shared" si="1"/>
        <v>655</v>
      </c>
      <c r="J17" s="6">
        <f t="shared" si="1"/>
        <v>1836</v>
      </c>
      <c r="K17" s="7" t="s">
        <v>87</v>
      </c>
    </row>
    <row r="18" spans="1:11" ht="20.100000000000001" customHeight="1" x14ac:dyDescent="0.2">
      <c r="A18" s="5" t="s">
        <v>88</v>
      </c>
      <c r="B18" s="6">
        <v>489</v>
      </c>
      <c r="C18" s="6">
        <v>267</v>
      </c>
      <c r="D18" s="6">
        <v>756</v>
      </c>
      <c r="E18" s="6">
        <v>0</v>
      </c>
      <c r="F18" s="6">
        <v>0</v>
      </c>
      <c r="G18" s="6">
        <v>0</v>
      </c>
      <c r="H18" s="6">
        <f t="shared" si="0"/>
        <v>489</v>
      </c>
      <c r="I18" s="6">
        <f t="shared" si="1"/>
        <v>267</v>
      </c>
      <c r="J18" s="6">
        <f t="shared" si="1"/>
        <v>756</v>
      </c>
      <c r="K18" s="7" t="s">
        <v>113</v>
      </c>
    </row>
    <row r="19" spans="1:11" ht="20.100000000000001" customHeight="1" x14ac:dyDescent="0.2">
      <c r="A19" s="5" t="s">
        <v>90</v>
      </c>
      <c r="B19" s="6">
        <v>2488</v>
      </c>
      <c r="C19" s="6">
        <v>1742</v>
      </c>
      <c r="D19" s="6">
        <v>4230</v>
      </c>
      <c r="E19" s="6">
        <v>0</v>
      </c>
      <c r="F19" s="6">
        <v>0</v>
      </c>
      <c r="G19" s="6">
        <v>0</v>
      </c>
      <c r="H19" s="6">
        <f t="shared" si="0"/>
        <v>2488</v>
      </c>
      <c r="I19" s="6">
        <f t="shared" si="1"/>
        <v>1742</v>
      </c>
      <c r="J19" s="6">
        <f t="shared" si="1"/>
        <v>4230</v>
      </c>
      <c r="K19" s="7" t="s">
        <v>91</v>
      </c>
    </row>
    <row r="20" spans="1:11" ht="20.100000000000001" customHeight="1" x14ac:dyDescent="0.2">
      <c r="A20" s="5" t="s">
        <v>92</v>
      </c>
      <c r="B20" s="6">
        <f>SUM(B9:B19)</f>
        <v>12666</v>
      </c>
      <c r="C20" s="6">
        <f t="shared" ref="C20:I20" si="2">SUM(C9:C19)</f>
        <v>8980</v>
      </c>
      <c r="D20" s="6">
        <f t="shared" si="2"/>
        <v>21646</v>
      </c>
      <c r="E20" s="6">
        <f t="shared" si="2"/>
        <v>2</v>
      </c>
      <c r="F20" s="6">
        <f t="shared" si="2"/>
        <v>12</v>
      </c>
      <c r="G20" s="6">
        <f t="shared" si="2"/>
        <v>14</v>
      </c>
      <c r="H20" s="6">
        <f t="shared" si="2"/>
        <v>12668</v>
      </c>
      <c r="I20" s="6">
        <f t="shared" si="2"/>
        <v>8992</v>
      </c>
      <c r="J20" s="6">
        <f t="shared" si="1"/>
        <v>21660</v>
      </c>
      <c r="K20" s="7" t="s">
        <v>93</v>
      </c>
    </row>
    <row r="21" spans="1:11" ht="20.100000000000001" customHeight="1" x14ac:dyDescent="0.2">
      <c r="A21" s="5" t="s">
        <v>94</v>
      </c>
      <c r="B21" s="6">
        <v>558</v>
      </c>
      <c r="C21" s="6">
        <v>328</v>
      </c>
      <c r="D21" s="6">
        <v>886</v>
      </c>
      <c r="E21" s="6">
        <v>0</v>
      </c>
      <c r="F21" s="6">
        <v>0</v>
      </c>
      <c r="G21" s="6">
        <v>0</v>
      </c>
      <c r="H21" s="6">
        <f>SUM(B21,E21)</f>
        <v>558</v>
      </c>
      <c r="I21" s="6">
        <f t="shared" si="1"/>
        <v>328</v>
      </c>
      <c r="J21" s="6">
        <f t="shared" si="1"/>
        <v>886</v>
      </c>
      <c r="K21" s="7" t="s">
        <v>95</v>
      </c>
    </row>
    <row r="22" spans="1:11" ht="20.100000000000001" customHeight="1" x14ac:dyDescent="0.2">
      <c r="A22" s="5" t="s">
        <v>96</v>
      </c>
      <c r="B22" s="6">
        <v>279</v>
      </c>
      <c r="C22" s="6">
        <v>507</v>
      </c>
      <c r="D22" s="6">
        <v>786</v>
      </c>
      <c r="E22" s="6">
        <v>0</v>
      </c>
      <c r="F22" s="6">
        <v>3</v>
      </c>
      <c r="G22" s="6">
        <v>3</v>
      </c>
      <c r="H22" s="6">
        <f>SUM(B22,E22)</f>
        <v>279</v>
      </c>
      <c r="I22" s="6">
        <f t="shared" si="1"/>
        <v>510</v>
      </c>
      <c r="J22" s="6">
        <f t="shared" si="1"/>
        <v>789</v>
      </c>
      <c r="K22" s="7" t="s">
        <v>95</v>
      </c>
    </row>
    <row r="23" spans="1:11" ht="20.100000000000001" customHeight="1" x14ac:dyDescent="0.2">
      <c r="A23" s="5" t="s">
        <v>97</v>
      </c>
      <c r="B23" s="6">
        <v>410</v>
      </c>
      <c r="C23" s="6">
        <v>360</v>
      </c>
      <c r="D23" s="6">
        <v>770</v>
      </c>
      <c r="E23" s="6">
        <v>2</v>
      </c>
      <c r="F23" s="6">
        <v>0</v>
      </c>
      <c r="G23" s="6">
        <v>2</v>
      </c>
      <c r="H23" s="6">
        <f>SUM(B23,E23)</f>
        <v>412</v>
      </c>
      <c r="I23" s="6">
        <f t="shared" si="1"/>
        <v>360</v>
      </c>
      <c r="J23" s="6">
        <f t="shared" si="1"/>
        <v>772</v>
      </c>
      <c r="K23" s="7" t="s">
        <v>98</v>
      </c>
    </row>
    <row r="24" spans="1:11" ht="24.75" customHeight="1" x14ac:dyDescent="0.2">
      <c r="A24" s="5" t="s">
        <v>99</v>
      </c>
      <c r="B24" s="6">
        <v>946</v>
      </c>
      <c r="C24" s="6">
        <v>975</v>
      </c>
      <c r="D24" s="6">
        <v>1921</v>
      </c>
      <c r="E24" s="6">
        <v>1</v>
      </c>
      <c r="F24" s="6">
        <v>1</v>
      </c>
      <c r="G24" s="6">
        <v>2</v>
      </c>
      <c r="H24" s="6">
        <f>SUM(B24,E24)</f>
        <v>947</v>
      </c>
      <c r="I24" s="6">
        <f t="shared" si="1"/>
        <v>976</v>
      </c>
      <c r="J24" s="6">
        <f t="shared" si="1"/>
        <v>1923</v>
      </c>
      <c r="K24" s="7" t="s">
        <v>100</v>
      </c>
    </row>
    <row r="25" spans="1:11" ht="20.100000000000001" customHeight="1" x14ac:dyDescent="0.2">
      <c r="A25" s="5" t="s">
        <v>101</v>
      </c>
      <c r="B25" s="6">
        <v>180</v>
      </c>
      <c r="C25" s="6">
        <v>188</v>
      </c>
      <c r="D25" s="6">
        <v>368</v>
      </c>
      <c r="E25" s="6">
        <v>1</v>
      </c>
      <c r="F25" s="6">
        <v>0</v>
      </c>
      <c r="G25" s="6">
        <v>1</v>
      </c>
      <c r="H25" s="6">
        <f>SUM(B25,E25)</f>
        <v>181</v>
      </c>
      <c r="I25" s="6">
        <f>SUM(C25,F25)</f>
        <v>188</v>
      </c>
      <c r="J25" s="6">
        <f>SUM(D25,G25)</f>
        <v>369</v>
      </c>
      <c r="K25" s="7" t="s">
        <v>102</v>
      </c>
    </row>
    <row r="26" spans="1:11" ht="20.100000000000001" customHeight="1" x14ac:dyDescent="0.2">
      <c r="A26" s="5" t="s">
        <v>103</v>
      </c>
      <c r="B26" s="6">
        <f>SUM(B21:B25)</f>
        <v>2373</v>
      </c>
      <c r="C26" s="6">
        <f t="shared" ref="C26:I26" si="3">SUM(C21:C25)</f>
        <v>2358</v>
      </c>
      <c r="D26" s="6">
        <f t="shared" si="3"/>
        <v>4731</v>
      </c>
      <c r="E26" s="6">
        <f t="shared" si="3"/>
        <v>4</v>
      </c>
      <c r="F26" s="6">
        <f t="shared" si="3"/>
        <v>4</v>
      </c>
      <c r="G26" s="6">
        <f t="shared" si="3"/>
        <v>8</v>
      </c>
      <c r="H26" s="6">
        <f t="shared" si="3"/>
        <v>2377</v>
      </c>
      <c r="I26" s="6">
        <f t="shared" si="3"/>
        <v>2362</v>
      </c>
      <c r="J26" s="6">
        <f>SUM(D26,G26)</f>
        <v>4739</v>
      </c>
      <c r="K26" s="7" t="s">
        <v>104</v>
      </c>
    </row>
    <row r="27" spans="1:11" ht="20.100000000000001" customHeight="1" thickBot="1" x14ac:dyDescent="0.25">
      <c r="A27" s="14" t="s">
        <v>38</v>
      </c>
      <c r="B27" s="15">
        <f t="shared" ref="B27:I27" si="4">SUM(B26,B20)</f>
        <v>15039</v>
      </c>
      <c r="C27" s="15">
        <f t="shared" si="4"/>
        <v>11338</v>
      </c>
      <c r="D27" s="15">
        <f t="shared" si="4"/>
        <v>26377</v>
      </c>
      <c r="E27" s="15">
        <f t="shared" si="4"/>
        <v>6</v>
      </c>
      <c r="F27" s="15">
        <f t="shared" si="4"/>
        <v>16</v>
      </c>
      <c r="G27" s="15">
        <f t="shared" si="4"/>
        <v>22</v>
      </c>
      <c r="H27" s="15">
        <f t="shared" si="4"/>
        <v>15045</v>
      </c>
      <c r="I27" s="15">
        <f t="shared" si="4"/>
        <v>11354</v>
      </c>
      <c r="J27" s="15">
        <f>SUM(D27,G27)</f>
        <v>26399</v>
      </c>
      <c r="K27" s="16" t="s">
        <v>39</v>
      </c>
    </row>
    <row r="28" spans="1:11" ht="15" thickTop="1" x14ac:dyDescent="0.2"/>
    <row r="39" spans="1:11" ht="23.25" customHeight="1" thickBot="1" x14ac:dyDescent="0.25">
      <c r="A39" s="1" t="s">
        <v>1915</v>
      </c>
      <c r="K39" s="2" t="s">
        <v>1916</v>
      </c>
    </row>
    <row r="40" spans="1:11" ht="30" customHeight="1" thickTop="1" x14ac:dyDescent="0.25">
      <c r="A40" s="409" t="s">
        <v>68</v>
      </c>
      <c r="B40" s="412" t="s">
        <v>2</v>
      </c>
      <c r="C40" s="412"/>
      <c r="D40" s="412"/>
      <c r="E40" s="412" t="s">
        <v>3</v>
      </c>
      <c r="F40" s="412"/>
      <c r="G40" s="412"/>
      <c r="H40" s="412" t="s">
        <v>4</v>
      </c>
      <c r="I40" s="412"/>
      <c r="J40" s="412"/>
      <c r="K40" s="409" t="s">
        <v>5</v>
      </c>
    </row>
    <row r="41" spans="1:11" ht="30" customHeight="1" x14ac:dyDescent="0.25">
      <c r="A41" s="410"/>
      <c r="B41" s="413" t="s">
        <v>6</v>
      </c>
      <c r="C41" s="413"/>
      <c r="D41" s="413"/>
      <c r="E41" s="413" t="s">
        <v>7</v>
      </c>
      <c r="F41" s="413"/>
      <c r="G41" s="413"/>
      <c r="H41" s="413" t="s">
        <v>8</v>
      </c>
      <c r="I41" s="413"/>
      <c r="J41" s="413"/>
      <c r="K41" s="410"/>
    </row>
    <row r="42" spans="1:11" ht="25.5" customHeight="1" x14ac:dyDescent="0.25">
      <c r="A42" s="410"/>
      <c r="B42" s="3" t="s">
        <v>52</v>
      </c>
      <c r="C42" s="3" t="s">
        <v>10</v>
      </c>
      <c r="D42" s="3" t="s">
        <v>11</v>
      </c>
      <c r="E42" s="3" t="s">
        <v>52</v>
      </c>
      <c r="F42" s="3" t="s">
        <v>10</v>
      </c>
      <c r="G42" s="3" t="s">
        <v>11</v>
      </c>
      <c r="H42" s="3" t="s">
        <v>52</v>
      </c>
      <c r="I42" s="3" t="s">
        <v>10</v>
      </c>
      <c r="J42" s="3" t="s">
        <v>11</v>
      </c>
      <c r="K42" s="410"/>
    </row>
    <row r="43" spans="1:11" ht="26.25" customHeight="1" thickBot="1" x14ac:dyDescent="0.3">
      <c r="A43" s="411"/>
      <c r="B43" s="4" t="s">
        <v>12</v>
      </c>
      <c r="C43" s="4" t="s">
        <v>13</v>
      </c>
      <c r="D43" s="4" t="s">
        <v>8</v>
      </c>
      <c r="E43" s="4" t="s">
        <v>12</v>
      </c>
      <c r="F43" s="4" t="s">
        <v>13</v>
      </c>
      <c r="G43" s="4" t="s">
        <v>8</v>
      </c>
      <c r="H43" s="4" t="s">
        <v>12</v>
      </c>
      <c r="I43" s="4" t="s">
        <v>13</v>
      </c>
      <c r="J43" s="4" t="s">
        <v>8</v>
      </c>
      <c r="K43" s="411"/>
    </row>
    <row r="44" spans="1:11" ht="23.1" customHeight="1" x14ac:dyDescent="0.2">
      <c r="A44" s="5" t="s">
        <v>62</v>
      </c>
      <c r="B44" s="5"/>
      <c r="C44" s="5"/>
      <c r="D44" s="5"/>
      <c r="E44" s="5"/>
      <c r="F44" s="5"/>
      <c r="G44" s="5"/>
      <c r="H44" s="5"/>
      <c r="I44" s="5"/>
      <c r="J44" s="5"/>
      <c r="K44" s="7" t="s">
        <v>41</v>
      </c>
    </row>
    <row r="45" spans="1:11" ht="23.1" customHeight="1" x14ac:dyDescent="0.2">
      <c r="A45" s="5" t="s">
        <v>70</v>
      </c>
      <c r="B45" s="6">
        <v>300</v>
      </c>
      <c r="C45" s="6">
        <v>165</v>
      </c>
      <c r="D45" s="6">
        <v>465</v>
      </c>
      <c r="E45" s="6">
        <v>0</v>
      </c>
      <c r="F45" s="6">
        <v>0</v>
      </c>
      <c r="G45" s="6">
        <v>0</v>
      </c>
      <c r="H45" s="6">
        <f>SUM(E45,B45)</f>
        <v>300</v>
      </c>
      <c r="I45" s="6">
        <f>SUM(F45,C45)</f>
        <v>165</v>
      </c>
      <c r="J45" s="6">
        <f>SUM(H45:I45)</f>
        <v>465</v>
      </c>
      <c r="K45" s="7" t="s">
        <v>71</v>
      </c>
    </row>
    <row r="46" spans="1:11" ht="23.1" customHeight="1" x14ac:dyDescent="0.2">
      <c r="A46" s="5" t="s">
        <v>72</v>
      </c>
      <c r="B46" s="6">
        <v>449</v>
      </c>
      <c r="C46" s="6">
        <v>17</v>
      </c>
      <c r="D46" s="6">
        <v>466</v>
      </c>
      <c r="E46" s="6">
        <v>0</v>
      </c>
      <c r="F46" s="6">
        <v>0</v>
      </c>
      <c r="G46" s="6">
        <v>0</v>
      </c>
      <c r="H46" s="6">
        <f t="shared" ref="H46:H59" si="5">SUM(E46,B46)</f>
        <v>449</v>
      </c>
      <c r="I46" s="6">
        <f t="shared" ref="I46:I59" si="6">SUM(F46,C46)</f>
        <v>17</v>
      </c>
      <c r="J46" s="6">
        <f t="shared" ref="J46:J59" si="7">SUM(H46:I46)</f>
        <v>466</v>
      </c>
      <c r="K46" s="7" t="s">
        <v>73</v>
      </c>
    </row>
    <row r="47" spans="1:11" ht="23.1" customHeight="1" x14ac:dyDescent="0.2">
      <c r="A47" s="5" t="s">
        <v>74</v>
      </c>
      <c r="B47" s="6">
        <v>519</v>
      </c>
      <c r="C47" s="6">
        <v>471</v>
      </c>
      <c r="D47" s="6">
        <v>990</v>
      </c>
      <c r="E47" s="6">
        <v>0</v>
      </c>
      <c r="F47" s="6">
        <v>1</v>
      </c>
      <c r="G47" s="6">
        <v>1</v>
      </c>
      <c r="H47" s="6">
        <f t="shared" si="5"/>
        <v>519</v>
      </c>
      <c r="I47" s="6">
        <f t="shared" si="6"/>
        <v>472</v>
      </c>
      <c r="J47" s="6">
        <f t="shared" si="7"/>
        <v>991</v>
      </c>
      <c r="K47" s="7" t="s">
        <v>75</v>
      </c>
    </row>
    <row r="48" spans="1:11" ht="23.1" customHeight="1" x14ac:dyDescent="0.2">
      <c r="A48" s="5" t="s">
        <v>121</v>
      </c>
      <c r="B48" s="6">
        <v>26</v>
      </c>
      <c r="C48" s="6">
        <v>111</v>
      </c>
      <c r="D48" s="6">
        <v>137</v>
      </c>
      <c r="E48" s="6">
        <v>0</v>
      </c>
      <c r="F48" s="6">
        <v>0</v>
      </c>
      <c r="G48" s="6">
        <v>0</v>
      </c>
      <c r="H48" s="6">
        <f t="shared" si="5"/>
        <v>26</v>
      </c>
      <c r="I48" s="6">
        <f t="shared" si="6"/>
        <v>111</v>
      </c>
      <c r="J48" s="6">
        <f t="shared" si="7"/>
        <v>137</v>
      </c>
      <c r="K48" s="7" t="s">
        <v>77</v>
      </c>
    </row>
    <row r="49" spans="1:11" ht="23.1" customHeight="1" x14ac:dyDescent="0.2">
      <c r="A49" s="5" t="s">
        <v>78</v>
      </c>
      <c r="B49" s="6">
        <v>588</v>
      </c>
      <c r="C49" s="6">
        <v>481</v>
      </c>
      <c r="D49" s="6">
        <v>1069</v>
      </c>
      <c r="E49" s="6">
        <v>0</v>
      </c>
      <c r="F49" s="6">
        <v>0</v>
      </c>
      <c r="G49" s="6">
        <v>0</v>
      </c>
      <c r="H49" s="6">
        <f t="shared" si="5"/>
        <v>588</v>
      </c>
      <c r="I49" s="6">
        <f t="shared" si="6"/>
        <v>481</v>
      </c>
      <c r="J49" s="6">
        <f t="shared" si="7"/>
        <v>1069</v>
      </c>
      <c r="K49" s="7" t="s">
        <v>79</v>
      </c>
    </row>
    <row r="50" spans="1:11" ht="23.1" customHeight="1" x14ac:dyDescent="0.2">
      <c r="A50" s="5" t="s">
        <v>80</v>
      </c>
      <c r="B50" s="6">
        <v>49</v>
      </c>
      <c r="C50" s="6">
        <v>37</v>
      </c>
      <c r="D50" s="6">
        <v>86</v>
      </c>
      <c r="E50" s="6">
        <v>0</v>
      </c>
      <c r="F50" s="6">
        <v>0</v>
      </c>
      <c r="G50" s="6">
        <v>0</v>
      </c>
      <c r="H50" s="6">
        <f t="shared" si="5"/>
        <v>49</v>
      </c>
      <c r="I50" s="6">
        <f t="shared" si="6"/>
        <v>37</v>
      </c>
      <c r="J50" s="6">
        <f t="shared" si="7"/>
        <v>86</v>
      </c>
      <c r="K50" s="7" t="s">
        <v>81</v>
      </c>
    </row>
    <row r="51" spans="1:11" ht="23.1" customHeight="1" x14ac:dyDescent="0.2">
      <c r="A51" s="5" t="s">
        <v>84</v>
      </c>
      <c r="B51" s="6">
        <v>118</v>
      </c>
      <c r="C51" s="6">
        <v>17</v>
      </c>
      <c r="D51" s="6">
        <v>135</v>
      </c>
      <c r="E51" s="6">
        <v>0</v>
      </c>
      <c r="F51" s="6">
        <v>0</v>
      </c>
      <c r="G51" s="6">
        <v>0</v>
      </c>
      <c r="H51" s="6">
        <f t="shared" si="5"/>
        <v>118</v>
      </c>
      <c r="I51" s="6">
        <f t="shared" si="6"/>
        <v>17</v>
      </c>
      <c r="J51" s="6">
        <f t="shared" si="7"/>
        <v>135</v>
      </c>
      <c r="K51" s="7" t="s">
        <v>112</v>
      </c>
    </row>
    <row r="52" spans="1:11" ht="23.1" customHeight="1" x14ac:dyDescent="0.2">
      <c r="A52" s="5" t="s">
        <v>122</v>
      </c>
      <c r="B52" s="6">
        <v>543</v>
      </c>
      <c r="C52" s="6">
        <v>161</v>
      </c>
      <c r="D52" s="6">
        <v>704</v>
      </c>
      <c r="E52" s="6">
        <v>0</v>
      </c>
      <c r="F52" s="6">
        <v>0</v>
      </c>
      <c r="G52" s="6">
        <v>0</v>
      </c>
      <c r="H52" s="6">
        <f t="shared" si="5"/>
        <v>543</v>
      </c>
      <c r="I52" s="6">
        <f t="shared" si="6"/>
        <v>161</v>
      </c>
      <c r="J52" s="6">
        <f t="shared" si="7"/>
        <v>704</v>
      </c>
      <c r="K52" s="7" t="s">
        <v>87</v>
      </c>
    </row>
    <row r="53" spans="1:11" ht="23.1" customHeight="1" x14ac:dyDescent="0.2">
      <c r="A53" s="5" t="s">
        <v>88</v>
      </c>
      <c r="B53" s="6">
        <v>21</v>
      </c>
      <c r="C53" s="6">
        <v>3</v>
      </c>
      <c r="D53" s="6">
        <v>24</v>
      </c>
      <c r="E53" s="6">
        <v>0</v>
      </c>
      <c r="F53" s="6">
        <v>0</v>
      </c>
      <c r="G53" s="6">
        <v>0</v>
      </c>
      <c r="H53" s="6">
        <f t="shared" si="5"/>
        <v>21</v>
      </c>
      <c r="I53" s="6">
        <f t="shared" si="6"/>
        <v>3</v>
      </c>
      <c r="J53" s="6">
        <f t="shared" si="7"/>
        <v>24</v>
      </c>
      <c r="K53" s="7" t="s">
        <v>113</v>
      </c>
    </row>
    <row r="54" spans="1:11" ht="23.1" customHeight="1" x14ac:dyDescent="0.2">
      <c r="A54" s="5" t="s">
        <v>90</v>
      </c>
      <c r="B54" s="6">
        <v>600</v>
      </c>
      <c r="C54" s="6">
        <v>257</v>
      </c>
      <c r="D54" s="6">
        <v>857</v>
      </c>
      <c r="E54" s="6">
        <v>0</v>
      </c>
      <c r="F54" s="6">
        <v>0</v>
      </c>
      <c r="G54" s="6">
        <v>0</v>
      </c>
      <c r="H54" s="6">
        <f t="shared" si="5"/>
        <v>600</v>
      </c>
      <c r="I54" s="6">
        <f t="shared" si="6"/>
        <v>257</v>
      </c>
      <c r="J54" s="6">
        <f t="shared" si="7"/>
        <v>857</v>
      </c>
      <c r="K54" s="7" t="s">
        <v>91</v>
      </c>
    </row>
    <row r="55" spans="1:11" ht="23.1" customHeight="1" x14ac:dyDescent="0.2">
      <c r="A55" s="5" t="s">
        <v>92</v>
      </c>
      <c r="B55" s="6">
        <f t="shared" ref="B55:G55" si="8">SUM(B45:B54)</f>
        <v>3213</v>
      </c>
      <c r="C55" s="6">
        <f t="shared" si="8"/>
        <v>1720</v>
      </c>
      <c r="D55" s="6">
        <f t="shared" si="8"/>
        <v>4933</v>
      </c>
      <c r="E55" s="6">
        <f t="shared" si="8"/>
        <v>0</v>
      </c>
      <c r="F55" s="6">
        <f t="shared" si="8"/>
        <v>1</v>
      </c>
      <c r="G55" s="6">
        <f t="shared" si="8"/>
        <v>1</v>
      </c>
      <c r="H55" s="6">
        <f t="shared" si="5"/>
        <v>3213</v>
      </c>
      <c r="I55" s="6">
        <f t="shared" si="6"/>
        <v>1721</v>
      </c>
      <c r="J55" s="6">
        <f t="shared" si="7"/>
        <v>4934</v>
      </c>
      <c r="K55" s="7" t="s">
        <v>93</v>
      </c>
    </row>
    <row r="56" spans="1:11" ht="25.5" customHeight="1" x14ac:dyDescent="0.2">
      <c r="A56" s="5" t="s">
        <v>99</v>
      </c>
      <c r="B56" s="6">
        <v>438</v>
      </c>
      <c r="C56" s="6">
        <v>341</v>
      </c>
      <c r="D56" s="6">
        <v>779</v>
      </c>
      <c r="E56" s="6">
        <v>1</v>
      </c>
      <c r="F56" s="6">
        <v>1</v>
      </c>
      <c r="G56" s="6">
        <v>2</v>
      </c>
      <c r="H56" s="6">
        <f t="shared" si="5"/>
        <v>439</v>
      </c>
      <c r="I56" s="6">
        <f t="shared" si="6"/>
        <v>342</v>
      </c>
      <c r="J56" s="6">
        <f t="shared" si="7"/>
        <v>781</v>
      </c>
      <c r="K56" s="7" t="s">
        <v>100</v>
      </c>
    </row>
    <row r="57" spans="1:11" ht="23.1" customHeight="1" x14ac:dyDescent="0.2">
      <c r="A57" s="5" t="s">
        <v>101</v>
      </c>
      <c r="B57" s="6">
        <v>86</v>
      </c>
      <c r="C57" s="6">
        <v>267</v>
      </c>
      <c r="D57" s="6">
        <v>353</v>
      </c>
      <c r="E57" s="6">
        <v>0</v>
      </c>
      <c r="F57" s="6">
        <v>0</v>
      </c>
      <c r="G57" s="6">
        <v>0</v>
      </c>
      <c r="H57" s="6">
        <f t="shared" si="5"/>
        <v>86</v>
      </c>
      <c r="I57" s="6">
        <f t="shared" si="6"/>
        <v>267</v>
      </c>
      <c r="J57" s="6">
        <f t="shared" si="7"/>
        <v>353</v>
      </c>
      <c r="K57" s="7" t="s">
        <v>102</v>
      </c>
    </row>
    <row r="58" spans="1:11" ht="23.1" customHeight="1" x14ac:dyDescent="0.2">
      <c r="A58" s="5" t="s">
        <v>103</v>
      </c>
      <c r="B58" s="6">
        <f t="shared" ref="B58:G58" si="9">SUM(B56:B57)</f>
        <v>524</v>
      </c>
      <c r="C58" s="6">
        <f t="shared" si="9"/>
        <v>608</v>
      </c>
      <c r="D58" s="6">
        <f t="shared" si="9"/>
        <v>1132</v>
      </c>
      <c r="E58" s="6">
        <f t="shared" si="9"/>
        <v>1</v>
      </c>
      <c r="F58" s="6">
        <f t="shared" si="9"/>
        <v>1</v>
      </c>
      <c r="G58" s="6">
        <f t="shared" si="9"/>
        <v>2</v>
      </c>
      <c r="H58" s="6">
        <f t="shared" si="5"/>
        <v>525</v>
      </c>
      <c r="I58" s="6">
        <f t="shared" si="6"/>
        <v>609</v>
      </c>
      <c r="J58" s="6">
        <f t="shared" si="7"/>
        <v>1134</v>
      </c>
      <c r="K58" s="7" t="s">
        <v>37</v>
      </c>
    </row>
    <row r="59" spans="1:11" ht="23.1" customHeight="1" thickBot="1" x14ac:dyDescent="0.25">
      <c r="A59" s="5" t="s">
        <v>45</v>
      </c>
      <c r="B59" s="6">
        <f t="shared" ref="B59:G59" si="10">SUM(B58,B55)</f>
        <v>3737</v>
      </c>
      <c r="C59" s="6">
        <f t="shared" si="10"/>
        <v>2328</v>
      </c>
      <c r="D59" s="6">
        <f t="shared" si="10"/>
        <v>6065</v>
      </c>
      <c r="E59" s="6">
        <f t="shared" si="10"/>
        <v>1</v>
      </c>
      <c r="F59" s="6">
        <f t="shared" si="10"/>
        <v>2</v>
      </c>
      <c r="G59" s="6">
        <f t="shared" si="10"/>
        <v>3</v>
      </c>
      <c r="H59" s="6">
        <f t="shared" si="5"/>
        <v>3738</v>
      </c>
      <c r="I59" s="6">
        <f t="shared" si="6"/>
        <v>2330</v>
      </c>
      <c r="J59" s="6">
        <f t="shared" si="7"/>
        <v>6068</v>
      </c>
      <c r="K59" s="7" t="s">
        <v>41</v>
      </c>
    </row>
    <row r="60" spans="1:11" ht="23.1" customHeight="1" thickBot="1" x14ac:dyDescent="0.25">
      <c r="A60" s="8" t="s">
        <v>108</v>
      </c>
      <c r="B60" s="9">
        <f>SUM(B27,B59)</f>
        <v>18776</v>
      </c>
      <c r="C60" s="9">
        <f t="shared" ref="C60:J60" si="11">SUM(C27,C59)</f>
        <v>13666</v>
      </c>
      <c r="D60" s="9">
        <f t="shared" si="11"/>
        <v>32442</v>
      </c>
      <c r="E60" s="9">
        <f t="shared" si="11"/>
        <v>7</v>
      </c>
      <c r="F60" s="9">
        <f t="shared" si="11"/>
        <v>18</v>
      </c>
      <c r="G60" s="9">
        <f t="shared" si="11"/>
        <v>25</v>
      </c>
      <c r="H60" s="9">
        <f t="shared" si="11"/>
        <v>18783</v>
      </c>
      <c r="I60" s="9">
        <f t="shared" si="11"/>
        <v>13684</v>
      </c>
      <c r="J60" s="9">
        <f t="shared" si="11"/>
        <v>32467</v>
      </c>
      <c r="K60" s="10" t="s">
        <v>117</v>
      </c>
    </row>
    <row r="61" spans="1:11" ht="23.1" customHeight="1" thickTop="1" x14ac:dyDescent="0.2"/>
    <row r="62" spans="1:11" ht="23.1" customHeight="1" x14ac:dyDescent="0.2"/>
    <row r="63" spans="1:11" ht="23.1" customHeight="1" x14ac:dyDescent="0.2"/>
    <row r="64" spans="1:11" ht="16.5" customHeight="1" x14ac:dyDescent="0.2"/>
    <row r="65" spans="1:11" ht="16.5" customHeight="1" x14ac:dyDescent="0.2"/>
    <row r="66" spans="1:11" ht="16.5" customHeight="1" x14ac:dyDescent="0.2"/>
    <row r="67" spans="1:11" ht="16.5" customHeight="1" x14ac:dyDescent="0.2"/>
    <row r="68" spans="1:11" ht="16.5" customHeight="1" x14ac:dyDescent="0.2"/>
    <row r="69" spans="1:11" ht="16.5" customHeight="1" x14ac:dyDescent="0.2"/>
    <row r="70" spans="1:11" ht="16.5" customHeight="1" x14ac:dyDescent="0.2"/>
    <row r="71" spans="1:11" ht="16.5" customHeight="1" x14ac:dyDescent="0.2"/>
    <row r="72" spans="1:11" ht="16.5" customHeight="1" x14ac:dyDescent="0.2"/>
    <row r="73" spans="1:11" ht="16.5" customHeight="1" x14ac:dyDescent="0.2"/>
    <row r="74" spans="1:11" ht="16.5" customHeight="1" x14ac:dyDescent="0.2"/>
    <row r="75" spans="1:11" ht="16.5" customHeight="1" x14ac:dyDescent="0.2"/>
    <row r="76" spans="1:11" ht="17.25" customHeight="1" x14ac:dyDescent="0.2">
      <c r="A76" s="471" t="s">
        <v>253</v>
      </c>
      <c r="B76" s="471"/>
      <c r="C76" s="471"/>
      <c r="D76" s="471"/>
      <c r="E76" s="471"/>
      <c r="F76" s="471"/>
      <c r="G76" s="471"/>
      <c r="H76" s="471"/>
      <c r="I76" s="471"/>
      <c r="J76" s="471"/>
      <c r="K76" s="471"/>
    </row>
    <row r="77" spans="1:11" ht="18.75" customHeight="1" x14ac:dyDescent="0.2">
      <c r="A77" s="471" t="s">
        <v>261</v>
      </c>
      <c r="B77" s="471"/>
      <c r="C77" s="471"/>
      <c r="D77" s="471"/>
      <c r="E77" s="471"/>
      <c r="F77" s="471"/>
      <c r="G77" s="471"/>
      <c r="H77" s="471"/>
      <c r="I77" s="471"/>
      <c r="J77" s="471"/>
      <c r="K77" s="471"/>
    </row>
    <row r="78" spans="1:11" ht="15" customHeight="1" thickBot="1" x14ac:dyDescent="0.25">
      <c r="A78" s="1" t="s">
        <v>1917</v>
      </c>
      <c r="K78" s="2" t="s">
        <v>1918</v>
      </c>
    </row>
    <row r="79" spans="1:11" ht="21" customHeight="1" thickTop="1" x14ac:dyDescent="0.25">
      <c r="A79" s="409" t="s">
        <v>68</v>
      </c>
      <c r="B79" s="412" t="s">
        <v>2</v>
      </c>
      <c r="C79" s="412"/>
      <c r="D79" s="412"/>
      <c r="E79" s="412" t="s">
        <v>3</v>
      </c>
      <c r="F79" s="412"/>
      <c r="G79" s="412"/>
      <c r="H79" s="412" t="s">
        <v>4</v>
      </c>
      <c r="I79" s="412"/>
      <c r="J79" s="412"/>
      <c r="K79" s="409" t="s">
        <v>5</v>
      </c>
    </row>
    <row r="80" spans="1:11" ht="17.25" customHeight="1" x14ac:dyDescent="0.25">
      <c r="A80" s="410"/>
      <c r="B80" s="413" t="s">
        <v>6</v>
      </c>
      <c r="C80" s="413"/>
      <c r="D80" s="413"/>
      <c r="E80" s="413" t="s">
        <v>7</v>
      </c>
      <c r="F80" s="413"/>
      <c r="G80" s="413"/>
      <c r="H80" s="413" t="s">
        <v>8</v>
      </c>
      <c r="I80" s="413"/>
      <c r="J80" s="413"/>
      <c r="K80" s="410"/>
    </row>
    <row r="81" spans="1:11" ht="12.75" customHeight="1" x14ac:dyDescent="0.25">
      <c r="A81" s="410"/>
      <c r="B81" s="3" t="s">
        <v>52</v>
      </c>
      <c r="C81" s="3" t="s">
        <v>10</v>
      </c>
      <c r="D81" s="3" t="s">
        <v>11</v>
      </c>
      <c r="E81" s="3" t="s">
        <v>52</v>
      </c>
      <c r="F81" s="3" t="s">
        <v>10</v>
      </c>
      <c r="G81" s="3" t="s">
        <v>11</v>
      </c>
      <c r="H81" s="3" t="s">
        <v>52</v>
      </c>
      <c r="I81" s="3" t="s">
        <v>10</v>
      </c>
      <c r="J81" s="3" t="s">
        <v>11</v>
      </c>
      <c r="K81" s="410"/>
    </row>
    <row r="82" spans="1:11" ht="15" customHeight="1" thickBot="1" x14ac:dyDescent="0.3">
      <c r="A82" s="411"/>
      <c r="B82" s="4" t="s">
        <v>12</v>
      </c>
      <c r="C82" s="4" t="s">
        <v>13</v>
      </c>
      <c r="D82" s="4" t="s">
        <v>8</v>
      </c>
      <c r="E82" s="4" t="s">
        <v>12</v>
      </c>
      <c r="F82" s="4" t="s">
        <v>13</v>
      </c>
      <c r="G82" s="4" t="s">
        <v>8</v>
      </c>
      <c r="H82" s="4" t="s">
        <v>12</v>
      </c>
      <c r="I82" s="4" t="s">
        <v>13</v>
      </c>
      <c r="J82" s="4" t="s">
        <v>8</v>
      </c>
      <c r="K82" s="411"/>
    </row>
    <row r="83" spans="1:11" ht="20.100000000000001" customHeight="1" x14ac:dyDescent="0.2">
      <c r="A83" s="5" t="s">
        <v>14</v>
      </c>
      <c r="B83" s="7"/>
      <c r="C83" s="7"/>
      <c r="D83" s="7"/>
      <c r="E83" s="7"/>
      <c r="F83" s="7"/>
      <c r="G83" s="7"/>
      <c r="H83" s="7"/>
      <c r="I83" s="7"/>
      <c r="J83" s="7"/>
      <c r="K83" s="7" t="s">
        <v>69</v>
      </c>
    </row>
    <row r="84" spans="1:11" ht="20.100000000000001" customHeight="1" x14ac:dyDescent="0.2">
      <c r="A84" s="5" t="s">
        <v>70</v>
      </c>
      <c r="B84" s="6">
        <v>570</v>
      </c>
      <c r="C84" s="6">
        <v>911</v>
      </c>
      <c r="D84" s="6">
        <v>1481</v>
      </c>
      <c r="E84" s="6">
        <v>0</v>
      </c>
      <c r="F84" s="6">
        <v>0</v>
      </c>
      <c r="G84" s="6">
        <v>0</v>
      </c>
      <c r="H84" s="6">
        <f>SUM(E84,B84)</f>
        <v>570</v>
      </c>
      <c r="I84" s="6">
        <f>SUM(F84,C84)</f>
        <v>911</v>
      </c>
      <c r="J84" s="6">
        <f>SUM(H84:I84)</f>
        <v>1481</v>
      </c>
      <c r="K84" s="7" t="s">
        <v>71</v>
      </c>
    </row>
    <row r="85" spans="1:11" ht="20.100000000000001" customHeight="1" x14ac:dyDescent="0.2">
      <c r="A85" s="5" t="s">
        <v>72</v>
      </c>
      <c r="B85" s="6">
        <v>1698</v>
      </c>
      <c r="C85" s="6">
        <v>500</v>
      </c>
      <c r="D85" s="6">
        <v>2198</v>
      </c>
      <c r="E85" s="6">
        <v>0</v>
      </c>
      <c r="F85" s="6">
        <v>0</v>
      </c>
      <c r="G85" s="6">
        <v>0</v>
      </c>
      <c r="H85" s="6">
        <f t="shared" ref="H85:H101" si="12">SUM(E85,B85)</f>
        <v>1698</v>
      </c>
      <c r="I85" s="6">
        <f t="shared" ref="I85:I101" si="13">SUM(F85,C85)</f>
        <v>500</v>
      </c>
      <c r="J85" s="6">
        <f t="shared" ref="J85:J94" si="14">SUM(D85,G85)</f>
        <v>2198</v>
      </c>
      <c r="K85" s="7" t="s">
        <v>73</v>
      </c>
    </row>
    <row r="86" spans="1:11" ht="20.100000000000001" customHeight="1" x14ac:dyDescent="0.2">
      <c r="A86" s="5" t="s">
        <v>74</v>
      </c>
      <c r="B86" s="6">
        <v>895</v>
      </c>
      <c r="C86" s="6">
        <v>1293</v>
      </c>
      <c r="D86" s="6">
        <v>2188</v>
      </c>
      <c r="E86" s="6">
        <v>0</v>
      </c>
      <c r="F86" s="6">
        <v>2</v>
      </c>
      <c r="G86" s="6">
        <v>2</v>
      </c>
      <c r="H86" s="6">
        <f t="shared" si="12"/>
        <v>895</v>
      </c>
      <c r="I86" s="6">
        <f t="shared" si="13"/>
        <v>1295</v>
      </c>
      <c r="J86" s="6">
        <f t="shared" si="14"/>
        <v>2190</v>
      </c>
      <c r="K86" s="7" t="s">
        <v>75</v>
      </c>
    </row>
    <row r="87" spans="1:11" ht="20.100000000000001" customHeight="1" x14ac:dyDescent="0.2">
      <c r="A87" s="5" t="s">
        <v>76</v>
      </c>
      <c r="B87" s="6">
        <v>130</v>
      </c>
      <c r="C87" s="6">
        <v>524</v>
      </c>
      <c r="D87" s="6">
        <v>654</v>
      </c>
      <c r="E87" s="6">
        <v>0</v>
      </c>
      <c r="F87" s="6">
        <v>3</v>
      </c>
      <c r="G87" s="6">
        <v>3</v>
      </c>
      <c r="H87" s="6">
        <f t="shared" si="12"/>
        <v>130</v>
      </c>
      <c r="I87" s="6">
        <f t="shared" si="13"/>
        <v>527</v>
      </c>
      <c r="J87" s="6">
        <f t="shared" si="14"/>
        <v>657</v>
      </c>
      <c r="K87" s="7" t="s">
        <v>77</v>
      </c>
    </row>
    <row r="88" spans="1:11" ht="20.100000000000001" customHeight="1" x14ac:dyDescent="0.2">
      <c r="A88" s="5" t="s">
        <v>78</v>
      </c>
      <c r="B88" s="6">
        <v>483</v>
      </c>
      <c r="C88" s="6">
        <v>528</v>
      </c>
      <c r="D88" s="6">
        <v>1011</v>
      </c>
      <c r="E88" s="6">
        <v>0</v>
      </c>
      <c r="F88" s="6">
        <v>0</v>
      </c>
      <c r="G88" s="6">
        <v>0</v>
      </c>
      <c r="H88" s="6">
        <f t="shared" si="12"/>
        <v>483</v>
      </c>
      <c r="I88" s="6">
        <f t="shared" si="13"/>
        <v>528</v>
      </c>
      <c r="J88" s="6">
        <f t="shared" si="14"/>
        <v>1011</v>
      </c>
      <c r="K88" s="7" t="s">
        <v>79</v>
      </c>
    </row>
    <row r="89" spans="1:11" ht="20.100000000000001" customHeight="1" x14ac:dyDescent="0.2">
      <c r="A89" s="5" t="s">
        <v>80</v>
      </c>
      <c r="B89" s="6">
        <v>872</v>
      </c>
      <c r="C89" s="6">
        <v>1115</v>
      </c>
      <c r="D89" s="6">
        <v>1987</v>
      </c>
      <c r="E89" s="6">
        <v>0</v>
      </c>
      <c r="F89" s="6">
        <v>2</v>
      </c>
      <c r="G89" s="6">
        <v>2</v>
      </c>
      <c r="H89" s="6">
        <f t="shared" si="12"/>
        <v>872</v>
      </c>
      <c r="I89" s="6">
        <f t="shared" si="13"/>
        <v>1117</v>
      </c>
      <c r="J89" s="6">
        <f t="shared" si="14"/>
        <v>1989</v>
      </c>
      <c r="K89" s="7" t="s">
        <v>81</v>
      </c>
    </row>
    <row r="90" spans="1:11" ht="20.100000000000001" customHeight="1" x14ac:dyDescent="0.2">
      <c r="A90" s="5" t="s">
        <v>82</v>
      </c>
      <c r="B90" s="6">
        <v>409</v>
      </c>
      <c r="C90" s="6">
        <v>122</v>
      </c>
      <c r="D90" s="6">
        <v>531</v>
      </c>
      <c r="E90" s="6">
        <v>0</v>
      </c>
      <c r="F90" s="6">
        <v>1</v>
      </c>
      <c r="G90" s="6">
        <v>1</v>
      </c>
      <c r="H90" s="6">
        <f t="shared" si="12"/>
        <v>409</v>
      </c>
      <c r="I90" s="6">
        <f t="shared" si="13"/>
        <v>123</v>
      </c>
      <c r="J90" s="6">
        <f t="shared" si="14"/>
        <v>532</v>
      </c>
      <c r="K90" s="7" t="s">
        <v>83</v>
      </c>
    </row>
    <row r="91" spans="1:11" ht="20.100000000000001" customHeight="1" x14ac:dyDescent="0.2">
      <c r="A91" s="5" t="s">
        <v>84</v>
      </c>
      <c r="B91" s="6">
        <v>931</v>
      </c>
      <c r="C91" s="6">
        <v>170</v>
      </c>
      <c r="D91" s="6">
        <v>1101</v>
      </c>
      <c r="E91" s="6">
        <v>0</v>
      </c>
      <c r="F91" s="6">
        <v>0</v>
      </c>
      <c r="G91" s="6">
        <v>0</v>
      </c>
      <c r="H91" s="6">
        <f t="shared" si="12"/>
        <v>931</v>
      </c>
      <c r="I91" s="6">
        <f t="shared" si="13"/>
        <v>170</v>
      </c>
      <c r="J91" s="6">
        <f t="shared" si="14"/>
        <v>1101</v>
      </c>
      <c r="K91" s="7" t="s">
        <v>112</v>
      </c>
    </row>
    <row r="92" spans="1:11" ht="20.100000000000001" customHeight="1" x14ac:dyDescent="0.2">
      <c r="A92" s="5" t="s">
        <v>86</v>
      </c>
      <c r="B92" s="6">
        <v>997</v>
      </c>
      <c r="C92" s="6">
        <v>601</v>
      </c>
      <c r="D92" s="6">
        <v>1598</v>
      </c>
      <c r="E92" s="6">
        <v>0</v>
      </c>
      <c r="F92" s="6">
        <v>0</v>
      </c>
      <c r="G92" s="6">
        <v>0</v>
      </c>
      <c r="H92" s="6">
        <f t="shared" si="12"/>
        <v>997</v>
      </c>
      <c r="I92" s="6">
        <f t="shared" si="13"/>
        <v>601</v>
      </c>
      <c r="J92" s="6">
        <f t="shared" si="14"/>
        <v>1598</v>
      </c>
      <c r="K92" s="7" t="s">
        <v>87</v>
      </c>
    </row>
    <row r="93" spans="1:11" ht="20.100000000000001" customHeight="1" x14ac:dyDescent="0.2">
      <c r="A93" s="5" t="s">
        <v>88</v>
      </c>
      <c r="B93" s="6">
        <v>429</v>
      </c>
      <c r="C93" s="6">
        <v>258</v>
      </c>
      <c r="D93" s="6">
        <v>687</v>
      </c>
      <c r="E93" s="6">
        <v>0</v>
      </c>
      <c r="F93" s="6">
        <v>0</v>
      </c>
      <c r="G93" s="6">
        <v>0</v>
      </c>
      <c r="H93" s="6">
        <f t="shared" si="12"/>
        <v>429</v>
      </c>
      <c r="I93" s="6">
        <f t="shared" si="13"/>
        <v>258</v>
      </c>
      <c r="J93" s="6">
        <f t="shared" si="14"/>
        <v>687</v>
      </c>
      <c r="K93" s="7" t="s">
        <v>113</v>
      </c>
    </row>
    <row r="94" spans="1:11" ht="20.100000000000001" customHeight="1" x14ac:dyDescent="0.2">
      <c r="A94" s="5" t="s">
        <v>90</v>
      </c>
      <c r="B94" s="6">
        <v>1726</v>
      </c>
      <c r="C94" s="6">
        <v>1537</v>
      </c>
      <c r="D94" s="6">
        <v>3263</v>
      </c>
      <c r="E94" s="6">
        <v>0</v>
      </c>
      <c r="F94" s="6">
        <v>0</v>
      </c>
      <c r="G94" s="6">
        <v>0</v>
      </c>
      <c r="H94" s="6">
        <f t="shared" si="12"/>
        <v>1726</v>
      </c>
      <c r="I94" s="6">
        <f t="shared" si="13"/>
        <v>1537</v>
      </c>
      <c r="J94" s="6">
        <f t="shared" si="14"/>
        <v>3263</v>
      </c>
      <c r="K94" s="7" t="s">
        <v>91</v>
      </c>
    </row>
    <row r="95" spans="1:11" ht="20.100000000000001" customHeight="1" x14ac:dyDescent="0.2">
      <c r="A95" s="5" t="s">
        <v>92</v>
      </c>
      <c r="B95" s="6">
        <f>SUM(B84:B94)</f>
        <v>9140</v>
      </c>
      <c r="C95" s="6">
        <f t="shared" ref="C95:J95" si="15">SUM(C84:C94)</f>
        <v>7559</v>
      </c>
      <c r="D95" s="6">
        <f t="shared" si="15"/>
        <v>16699</v>
      </c>
      <c r="E95" s="6">
        <v>0</v>
      </c>
      <c r="F95" s="6">
        <f t="shared" si="15"/>
        <v>8</v>
      </c>
      <c r="G95" s="6">
        <f t="shared" si="15"/>
        <v>8</v>
      </c>
      <c r="H95" s="6">
        <f t="shared" si="12"/>
        <v>9140</v>
      </c>
      <c r="I95" s="6">
        <f t="shared" si="13"/>
        <v>7567</v>
      </c>
      <c r="J95" s="6">
        <f t="shared" si="15"/>
        <v>16707</v>
      </c>
      <c r="K95" s="7" t="s">
        <v>93</v>
      </c>
    </row>
    <row r="96" spans="1:11" ht="20.100000000000001" customHeight="1" x14ac:dyDescent="0.2">
      <c r="A96" s="5" t="s">
        <v>94</v>
      </c>
      <c r="B96" s="6">
        <v>322</v>
      </c>
      <c r="C96" s="6">
        <v>221</v>
      </c>
      <c r="D96" s="6">
        <v>543</v>
      </c>
      <c r="E96" s="6">
        <v>0</v>
      </c>
      <c r="F96" s="6">
        <v>0</v>
      </c>
      <c r="G96" s="6">
        <v>0</v>
      </c>
      <c r="H96" s="6">
        <f t="shared" si="12"/>
        <v>322</v>
      </c>
      <c r="I96" s="6">
        <f t="shared" si="13"/>
        <v>221</v>
      </c>
      <c r="J96" s="6">
        <f>SUM(D96,G96)</f>
        <v>543</v>
      </c>
      <c r="K96" s="7" t="s">
        <v>95</v>
      </c>
    </row>
    <row r="97" spans="1:11" ht="20.100000000000001" customHeight="1" x14ac:dyDescent="0.2">
      <c r="A97" s="5" t="s">
        <v>96</v>
      </c>
      <c r="B97" s="6">
        <v>251</v>
      </c>
      <c r="C97" s="6">
        <v>495</v>
      </c>
      <c r="D97" s="6">
        <v>746</v>
      </c>
      <c r="E97" s="6">
        <v>0</v>
      </c>
      <c r="F97" s="6">
        <v>3</v>
      </c>
      <c r="G97" s="6">
        <v>3</v>
      </c>
      <c r="H97" s="6">
        <f t="shared" si="12"/>
        <v>251</v>
      </c>
      <c r="I97" s="6">
        <f t="shared" si="13"/>
        <v>498</v>
      </c>
      <c r="J97" s="6">
        <f>SUM(D97,G97)</f>
        <v>749</v>
      </c>
      <c r="K97" s="7" t="s">
        <v>95</v>
      </c>
    </row>
    <row r="98" spans="1:11" ht="20.100000000000001" customHeight="1" x14ac:dyDescent="0.2">
      <c r="A98" s="5" t="s">
        <v>97</v>
      </c>
      <c r="B98" s="6">
        <v>263</v>
      </c>
      <c r="C98" s="6">
        <v>288</v>
      </c>
      <c r="D98" s="6">
        <v>551</v>
      </c>
      <c r="E98" s="6">
        <v>2</v>
      </c>
      <c r="F98" s="6">
        <v>0</v>
      </c>
      <c r="G98" s="6">
        <v>2</v>
      </c>
      <c r="H98" s="6">
        <f t="shared" si="12"/>
        <v>265</v>
      </c>
      <c r="I98" s="6">
        <f t="shared" si="13"/>
        <v>288</v>
      </c>
      <c r="J98" s="6">
        <f>SUM(D98,G98)</f>
        <v>553</v>
      </c>
      <c r="K98" s="7" t="s">
        <v>98</v>
      </c>
    </row>
    <row r="99" spans="1:11" ht="20.100000000000001" customHeight="1" x14ac:dyDescent="0.2">
      <c r="A99" s="5" t="s">
        <v>99</v>
      </c>
      <c r="B99" s="6">
        <v>529</v>
      </c>
      <c r="C99" s="6">
        <v>776</v>
      </c>
      <c r="D99" s="6">
        <v>1305</v>
      </c>
      <c r="E99" s="6">
        <v>1</v>
      </c>
      <c r="F99" s="6">
        <v>1</v>
      </c>
      <c r="G99" s="6">
        <v>2</v>
      </c>
      <c r="H99" s="6">
        <f t="shared" si="12"/>
        <v>530</v>
      </c>
      <c r="I99" s="6">
        <f t="shared" si="13"/>
        <v>777</v>
      </c>
      <c r="J99" s="6">
        <f>SUM(D99,G99)</f>
        <v>1307</v>
      </c>
      <c r="K99" s="7" t="s">
        <v>100</v>
      </c>
    </row>
    <row r="100" spans="1:11" ht="20.100000000000001" customHeight="1" x14ac:dyDescent="0.2">
      <c r="A100" s="5" t="s">
        <v>101</v>
      </c>
      <c r="B100" s="6">
        <v>158</v>
      </c>
      <c r="C100" s="6">
        <v>170</v>
      </c>
      <c r="D100" s="6">
        <v>328</v>
      </c>
      <c r="E100" s="6">
        <v>1</v>
      </c>
      <c r="F100" s="6">
        <v>0</v>
      </c>
      <c r="G100" s="6">
        <v>1</v>
      </c>
      <c r="H100" s="6">
        <f t="shared" si="12"/>
        <v>159</v>
      </c>
      <c r="I100" s="6">
        <f t="shared" si="13"/>
        <v>170</v>
      </c>
      <c r="J100" s="6">
        <f>SUM(D100,G100)</f>
        <v>329</v>
      </c>
      <c r="K100" s="7" t="s">
        <v>102</v>
      </c>
    </row>
    <row r="101" spans="1:11" ht="20.100000000000001" customHeight="1" x14ac:dyDescent="0.2">
      <c r="A101" s="5" t="s">
        <v>103</v>
      </c>
      <c r="B101" s="6">
        <f>SUM(B96:B100)</f>
        <v>1523</v>
      </c>
      <c r="C101" s="6">
        <f t="shared" ref="C101:J101" si="16">SUM(C96:C100)</f>
        <v>1950</v>
      </c>
      <c r="D101" s="6">
        <f t="shared" si="16"/>
        <v>3473</v>
      </c>
      <c r="E101" s="6">
        <f t="shared" si="16"/>
        <v>4</v>
      </c>
      <c r="F101" s="6">
        <f t="shared" si="16"/>
        <v>4</v>
      </c>
      <c r="G101" s="6">
        <f t="shared" si="16"/>
        <v>8</v>
      </c>
      <c r="H101" s="6">
        <f t="shared" si="12"/>
        <v>1527</v>
      </c>
      <c r="I101" s="6">
        <f t="shared" si="13"/>
        <v>1954</v>
      </c>
      <c r="J101" s="6">
        <f t="shared" si="16"/>
        <v>3481</v>
      </c>
      <c r="K101" s="7" t="s">
        <v>104</v>
      </c>
    </row>
    <row r="102" spans="1:11" ht="20.100000000000001" customHeight="1" thickBot="1" x14ac:dyDescent="0.25">
      <c r="A102" s="14" t="s">
        <v>38</v>
      </c>
      <c r="B102" s="15">
        <f>SUM(B101,B95)</f>
        <v>10663</v>
      </c>
      <c r="C102" s="15">
        <f t="shared" ref="C102:J102" si="17">SUM(C101,C95)</f>
        <v>9509</v>
      </c>
      <c r="D102" s="15">
        <f t="shared" si="17"/>
        <v>20172</v>
      </c>
      <c r="E102" s="15">
        <f t="shared" si="17"/>
        <v>4</v>
      </c>
      <c r="F102" s="15">
        <f t="shared" si="17"/>
        <v>12</v>
      </c>
      <c r="G102" s="15">
        <f t="shared" si="17"/>
        <v>16</v>
      </c>
      <c r="H102" s="15">
        <f t="shared" si="17"/>
        <v>10667</v>
      </c>
      <c r="I102" s="15">
        <f t="shared" si="17"/>
        <v>9521</v>
      </c>
      <c r="J102" s="15">
        <f t="shared" si="17"/>
        <v>20188</v>
      </c>
      <c r="K102" s="16" t="s">
        <v>39</v>
      </c>
    </row>
    <row r="103" spans="1:11" ht="15" thickTop="1" x14ac:dyDescent="0.2"/>
    <row r="114" spans="1:11" ht="23.25" customHeight="1" thickBot="1" x14ac:dyDescent="0.25">
      <c r="A114" s="1" t="s">
        <v>1919</v>
      </c>
      <c r="K114" s="2" t="s">
        <v>1920</v>
      </c>
    </row>
    <row r="115" spans="1:11" ht="23.25" customHeight="1" thickTop="1" x14ac:dyDescent="0.25">
      <c r="A115" s="409" t="s">
        <v>68</v>
      </c>
      <c r="B115" s="412" t="s">
        <v>2</v>
      </c>
      <c r="C115" s="412"/>
      <c r="D115" s="412"/>
      <c r="E115" s="412" t="s">
        <v>3</v>
      </c>
      <c r="F115" s="412"/>
      <c r="G115" s="412"/>
      <c r="H115" s="412" t="s">
        <v>4</v>
      </c>
      <c r="I115" s="412"/>
      <c r="J115" s="412"/>
      <c r="K115" s="409" t="s">
        <v>5</v>
      </c>
    </row>
    <row r="116" spans="1:11" ht="23.25" customHeight="1" x14ac:dyDescent="0.25">
      <c r="A116" s="410"/>
      <c r="B116" s="413" t="s">
        <v>6</v>
      </c>
      <c r="C116" s="413"/>
      <c r="D116" s="413"/>
      <c r="E116" s="413" t="s">
        <v>7</v>
      </c>
      <c r="F116" s="413"/>
      <c r="G116" s="413"/>
      <c r="H116" s="413" t="s">
        <v>8</v>
      </c>
      <c r="I116" s="413"/>
      <c r="J116" s="413"/>
      <c r="K116" s="410"/>
    </row>
    <row r="117" spans="1:11" ht="23.25" customHeight="1" x14ac:dyDescent="0.25">
      <c r="A117" s="410"/>
      <c r="B117" s="3" t="s">
        <v>52</v>
      </c>
      <c r="C117" s="3" t="s">
        <v>10</v>
      </c>
      <c r="D117" s="3" t="s">
        <v>11</v>
      </c>
      <c r="E117" s="3" t="s">
        <v>52</v>
      </c>
      <c r="F117" s="3" t="s">
        <v>10</v>
      </c>
      <c r="G117" s="3" t="s">
        <v>11</v>
      </c>
      <c r="H117" s="3" t="s">
        <v>52</v>
      </c>
      <c r="I117" s="3" t="s">
        <v>10</v>
      </c>
      <c r="J117" s="3" t="s">
        <v>11</v>
      </c>
      <c r="K117" s="410"/>
    </row>
    <row r="118" spans="1:11" ht="23.25" customHeight="1" thickBot="1" x14ac:dyDescent="0.3">
      <c r="A118" s="411"/>
      <c r="B118" s="4" t="s">
        <v>12</v>
      </c>
      <c r="C118" s="4" t="s">
        <v>13</v>
      </c>
      <c r="D118" s="4" t="s">
        <v>8</v>
      </c>
      <c r="E118" s="4" t="s">
        <v>12</v>
      </c>
      <c r="F118" s="4" t="s">
        <v>13</v>
      </c>
      <c r="G118" s="4" t="s">
        <v>8</v>
      </c>
      <c r="H118" s="4" t="s">
        <v>12</v>
      </c>
      <c r="I118" s="4" t="s">
        <v>13</v>
      </c>
      <c r="J118" s="4" t="s">
        <v>8</v>
      </c>
      <c r="K118" s="411"/>
    </row>
    <row r="119" spans="1:11" ht="20.100000000000001" customHeight="1" x14ac:dyDescent="0.2">
      <c r="A119" s="5" t="s">
        <v>62</v>
      </c>
      <c r="B119" s="6"/>
      <c r="C119" s="6"/>
      <c r="D119" s="6"/>
      <c r="E119" s="6"/>
      <c r="F119" s="6"/>
      <c r="G119" s="6"/>
      <c r="H119" s="6"/>
      <c r="I119" s="6"/>
      <c r="J119" s="6"/>
      <c r="K119" s="7" t="s">
        <v>41</v>
      </c>
    </row>
    <row r="120" spans="1:11" ht="20.100000000000001" customHeight="1" x14ac:dyDescent="0.2">
      <c r="A120" s="5" t="s">
        <v>70</v>
      </c>
      <c r="B120" s="6">
        <v>291</v>
      </c>
      <c r="C120" s="6">
        <v>164</v>
      </c>
      <c r="D120" s="6">
        <v>455</v>
      </c>
      <c r="E120" s="6">
        <v>0</v>
      </c>
      <c r="F120" s="6">
        <v>0</v>
      </c>
      <c r="G120" s="6">
        <v>0</v>
      </c>
      <c r="H120" s="6">
        <f t="shared" ref="H120:I125" si="18">SUM(E120,B120)</f>
        <v>291</v>
      </c>
      <c r="I120" s="6">
        <f t="shared" si="18"/>
        <v>164</v>
      </c>
      <c r="J120" s="6">
        <f>SUM(H120:I120)</f>
        <v>455</v>
      </c>
      <c r="K120" s="7" t="s">
        <v>71</v>
      </c>
    </row>
    <row r="121" spans="1:11" ht="20.100000000000001" customHeight="1" x14ac:dyDescent="0.2">
      <c r="A121" s="5" t="s">
        <v>72</v>
      </c>
      <c r="B121" s="6">
        <v>237</v>
      </c>
      <c r="C121" s="6">
        <v>15</v>
      </c>
      <c r="D121" s="6">
        <v>252</v>
      </c>
      <c r="E121" s="6">
        <v>0</v>
      </c>
      <c r="F121" s="6">
        <v>0</v>
      </c>
      <c r="G121" s="6">
        <v>0</v>
      </c>
      <c r="H121" s="6">
        <f t="shared" si="18"/>
        <v>237</v>
      </c>
      <c r="I121" s="6">
        <f t="shared" si="18"/>
        <v>15</v>
      </c>
      <c r="J121" s="6">
        <f t="shared" ref="J121:J134" si="19">SUM(H121:I121)</f>
        <v>252</v>
      </c>
      <c r="K121" s="7" t="s">
        <v>73</v>
      </c>
    </row>
    <row r="122" spans="1:11" ht="20.100000000000001" customHeight="1" x14ac:dyDescent="0.2">
      <c r="A122" s="5" t="s">
        <v>74</v>
      </c>
      <c r="B122" s="6">
        <v>325</v>
      </c>
      <c r="C122" s="6">
        <v>357</v>
      </c>
      <c r="D122" s="6">
        <v>682</v>
      </c>
      <c r="E122" s="6">
        <v>0</v>
      </c>
      <c r="F122" s="6">
        <v>1</v>
      </c>
      <c r="G122" s="6">
        <v>1</v>
      </c>
      <c r="H122" s="6">
        <f t="shared" si="18"/>
        <v>325</v>
      </c>
      <c r="I122" s="6">
        <f t="shared" si="18"/>
        <v>358</v>
      </c>
      <c r="J122" s="6">
        <f t="shared" si="19"/>
        <v>683</v>
      </c>
      <c r="K122" s="7" t="s">
        <v>75</v>
      </c>
    </row>
    <row r="123" spans="1:11" ht="20.100000000000001" customHeight="1" x14ac:dyDescent="0.2">
      <c r="A123" s="5" t="s">
        <v>76</v>
      </c>
      <c r="B123" s="6">
        <v>26</v>
      </c>
      <c r="C123" s="6">
        <v>109</v>
      </c>
      <c r="D123" s="6">
        <v>135</v>
      </c>
      <c r="E123" s="6">
        <v>0</v>
      </c>
      <c r="F123" s="6">
        <v>0</v>
      </c>
      <c r="G123" s="6">
        <v>0</v>
      </c>
      <c r="H123" s="6">
        <f t="shared" si="18"/>
        <v>26</v>
      </c>
      <c r="I123" s="6">
        <f t="shared" si="18"/>
        <v>109</v>
      </c>
      <c r="J123" s="6">
        <f t="shared" si="19"/>
        <v>135</v>
      </c>
      <c r="K123" s="7" t="s">
        <v>77</v>
      </c>
    </row>
    <row r="124" spans="1:11" ht="20.100000000000001" customHeight="1" x14ac:dyDescent="0.2">
      <c r="A124" s="5" t="s">
        <v>78</v>
      </c>
      <c r="B124" s="6">
        <v>518</v>
      </c>
      <c r="C124" s="6">
        <v>432</v>
      </c>
      <c r="D124" s="6">
        <v>950</v>
      </c>
      <c r="E124" s="6">
        <v>0</v>
      </c>
      <c r="F124" s="6">
        <v>0</v>
      </c>
      <c r="G124" s="6">
        <v>0</v>
      </c>
      <c r="H124" s="6">
        <f t="shared" si="18"/>
        <v>518</v>
      </c>
      <c r="I124" s="6">
        <f t="shared" si="18"/>
        <v>432</v>
      </c>
      <c r="J124" s="6">
        <f t="shared" si="19"/>
        <v>950</v>
      </c>
      <c r="K124" s="7" t="s">
        <v>79</v>
      </c>
    </row>
    <row r="125" spans="1:11" ht="20.100000000000001" customHeight="1" x14ac:dyDescent="0.2">
      <c r="A125" s="5" t="s">
        <v>80</v>
      </c>
      <c r="B125" s="6">
        <v>47</v>
      </c>
      <c r="C125" s="6">
        <v>36</v>
      </c>
      <c r="D125" s="6">
        <v>83</v>
      </c>
      <c r="E125" s="6">
        <v>0</v>
      </c>
      <c r="F125" s="6">
        <v>0</v>
      </c>
      <c r="G125" s="6">
        <v>0</v>
      </c>
      <c r="H125" s="6">
        <f t="shared" si="18"/>
        <v>47</v>
      </c>
      <c r="I125" s="6">
        <f t="shared" si="18"/>
        <v>36</v>
      </c>
      <c r="J125" s="6">
        <f t="shared" si="19"/>
        <v>83</v>
      </c>
      <c r="K125" s="7" t="s">
        <v>81</v>
      </c>
    </row>
    <row r="126" spans="1:11" ht="20.100000000000001" customHeight="1" x14ac:dyDescent="0.2">
      <c r="A126" s="5" t="s">
        <v>84</v>
      </c>
      <c r="B126" s="6">
        <v>112</v>
      </c>
      <c r="C126" s="6">
        <v>17</v>
      </c>
      <c r="D126" s="6">
        <v>129</v>
      </c>
      <c r="E126" s="6">
        <v>0</v>
      </c>
      <c r="F126" s="6">
        <v>0</v>
      </c>
      <c r="G126" s="6">
        <v>0</v>
      </c>
      <c r="H126" s="6">
        <f t="shared" ref="H126:H134" si="20">SUM(E126,B126)</f>
        <v>112</v>
      </c>
      <c r="I126" s="6">
        <f t="shared" ref="I126:I134" si="21">SUM(F126,C126)</f>
        <v>17</v>
      </c>
      <c r="J126" s="6">
        <f t="shared" si="19"/>
        <v>129</v>
      </c>
      <c r="K126" s="24" t="s">
        <v>112</v>
      </c>
    </row>
    <row r="127" spans="1:11" ht="20.100000000000001" customHeight="1" x14ac:dyDescent="0.2">
      <c r="A127" s="5" t="s">
        <v>86</v>
      </c>
      <c r="B127" s="6">
        <v>534</v>
      </c>
      <c r="C127" s="6">
        <v>156</v>
      </c>
      <c r="D127" s="6">
        <v>690</v>
      </c>
      <c r="E127" s="6">
        <v>0</v>
      </c>
      <c r="F127" s="6">
        <v>0</v>
      </c>
      <c r="G127" s="6">
        <v>0</v>
      </c>
      <c r="H127" s="6">
        <f t="shared" si="20"/>
        <v>534</v>
      </c>
      <c r="I127" s="6">
        <f t="shared" si="21"/>
        <v>156</v>
      </c>
      <c r="J127" s="6">
        <f t="shared" si="19"/>
        <v>690</v>
      </c>
      <c r="K127" s="24" t="s">
        <v>87</v>
      </c>
    </row>
    <row r="128" spans="1:11" ht="20.100000000000001" customHeight="1" x14ac:dyDescent="0.2">
      <c r="A128" s="5" t="s">
        <v>88</v>
      </c>
      <c r="B128" s="6">
        <v>20</v>
      </c>
      <c r="C128" s="6">
        <v>3</v>
      </c>
      <c r="D128" s="6">
        <v>23</v>
      </c>
      <c r="E128" s="6">
        <v>0</v>
      </c>
      <c r="F128" s="6">
        <v>0</v>
      </c>
      <c r="G128" s="6">
        <v>0</v>
      </c>
      <c r="H128" s="6">
        <f t="shared" si="20"/>
        <v>20</v>
      </c>
      <c r="I128" s="6">
        <f t="shared" si="21"/>
        <v>3</v>
      </c>
      <c r="J128" s="6">
        <f t="shared" si="19"/>
        <v>23</v>
      </c>
      <c r="K128" s="24" t="s">
        <v>113</v>
      </c>
    </row>
    <row r="129" spans="1:11" ht="20.100000000000001" customHeight="1" x14ac:dyDescent="0.2">
      <c r="A129" s="5" t="s">
        <v>90</v>
      </c>
      <c r="B129" s="6">
        <v>508</v>
      </c>
      <c r="C129" s="6">
        <v>239</v>
      </c>
      <c r="D129" s="6">
        <v>747</v>
      </c>
      <c r="E129" s="6">
        <v>0</v>
      </c>
      <c r="F129" s="6">
        <v>0</v>
      </c>
      <c r="G129" s="6">
        <v>0</v>
      </c>
      <c r="H129" s="6">
        <f t="shared" si="20"/>
        <v>508</v>
      </c>
      <c r="I129" s="6">
        <f t="shared" si="21"/>
        <v>239</v>
      </c>
      <c r="J129" s="6">
        <f t="shared" si="19"/>
        <v>747</v>
      </c>
      <c r="K129" s="24" t="s">
        <v>91</v>
      </c>
    </row>
    <row r="130" spans="1:11" ht="20.100000000000001" customHeight="1" x14ac:dyDescent="0.2">
      <c r="A130" s="5" t="s">
        <v>92</v>
      </c>
      <c r="B130" s="6">
        <f>SUM(B120:B129)</f>
        <v>2618</v>
      </c>
      <c r="C130" s="6">
        <f>SUM(C120:C129)</f>
        <v>1528</v>
      </c>
      <c r="D130" s="6">
        <f>SUM(D120:D129)</f>
        <v>4146</v>
      </c>
      <c r="E130" s="6">
        <v>0</v>
      </c>
      <c r="F130" s="6">
        <f>SUM(F120:F129)</f>
        <v>1</v>
      </c>
      <c r="G130" s="6">
        <f>SUM(G120:G129)</f>
        <v>1</v>
      </c>
      <c r="H130" s="6">
        <f t="shared" si="20"/>
        <v>2618</v>
      </c>
      <c r="I130" s="6">
        <f t="shared" si="21"/>
        <v>1529</v>
      </c>
      <c r="J130" s="6">
        <f t="shared" si="19"/>
        <v>4147</v>
      </c>
      <c r="K130" s="7" t="s">
        <v>93</v>
      </c>
    </row>
    <row r="131" spans="1:11" ht="20.100000000000001" customHeight="1" x14ac:dyDescent="0.2">
      <c r="A131" s="5" t="s">
        <v>99</v>
      </c>
      <c r="B131" s="6">
        <v>255</v>
      </c>
      <c r="C131" s="6">
        <v>240</v>
      </c>
      <c r="D131" s="6">
        <v>495</v>
      </c>
      <c r="E131" s="6">
        <v>1</v>
      </c>
      <c r="F131" s="6">
        <v>1</v>
      </c>
      <c r="G131" s="6">
        <v>2</v>
      </c>
      <c r="H131" s="6">
        <f t="shared" si="20"/>
        <v>256</v>
      </c>
      <c r="I131" s="6">
        <f t="shared" si="21"/>
        <v>241</v>
      </c>
      <c r="J131" s="6">
        <f t="shared" si="19"/>
        <v>497</v>
      </c>
      <c r="K131" s="7" t="s">
        <v>100</v>
      </c>
    </row>
    <row r="132" spans="1:11" ht="20.100000000000001" customHeight="1" x14ac:dyDescent="0.2">
      <c r="A132" s="5" t="s">
        <v>101</v>
      </c>
      <c r="B132" s="6">
        <v>77</v>
      </c>
      <c r="C132" s="6">
        <v>254</v>
      </c>
      <c r="D132" s="6">
        <v>331</v>
      </c>
      <c r="E132" s="6">
        <v>0</v>
      </c>
      <c r="F132" s="6">
        <v>0</v>
      </c>
      <c r="G132" s="6">
        <v>0</v>
      </c>
      <c r="H132" s="6">
        <f t="shared" si="20"/>
        <v>77</v>
      </c>
      <c r="I132" s="6">
        <f t="shared" si="21"/>
        <v>254</v>
      </c>
      <c r="J132" s="6">
        <f t="shared" si="19"/>
        <v>331</v>
      </c>
      <c r="K132" s="7" t="s">
        <v>102</v>
      </c>
    </row>
    <row r="133" spans="1:11" ht="20.100000000000001" customHeight="1" x14ac:dyDescent="0.2">
      <c r="A133" s="5" t="s">
        <v>103</v>
      </c>
      <c r="B133" s="6">
        <f t="shared" ref="B133:G133" si="22">SUM(B131:B132)</f>
        <v>332</v>
      </c>
      <c r="C133" s="6">
        <f t="shared" si="22"/>
        <v>494</v>
      </c>
      <c r="D133" s="6">
        <f t="shared" si="22"/>
        <v>826</v>
      </c>
      <c r="E133" s="6">
        <f t="shared" si="22"/>
        <v>1</v>
      </c>
      <c r="F133" s="6">
        <f t="shared" si="22"/>
        <v>1</v>
      </c>
      <c r="G133" s="6">
        <f t="shared" si="22"/>
        <v>2</v>
      </c>
      <c r="H133" s="6">
        <f t="shared" si="20"/>
        <v>333</v>
      </c>
      <c r="I133" s="6">
        <f t="shared" si="21"/>
        <v>495</v>
      </c>
      <c r="J133" s="6">
        <f t="shared" si="19"/>
        <v>828</v>
      </c>
      <c r="K133" s="7" t="s">
        <v>37</v>
      </c>
    </row>
    <row r="134" spans="1:11" ht="20.100000000000001" customHeight="1" thickBot="1" x14ac:dyDescent="0.25">
      <c r="A134" s="5" t="s">
        <v>45</v>
      </c>
      <c r="B134" s="6">
        <f t="shared" ref="B134:G134" si="23">SUM(B133,B130)</f>
        <v>2950</v>
      </c>
      <c r="C134" s="6">
        <f t="shared" si="23"/>
        <v>2022</v>
      </c>
      <c r="D134" s="6">
        <f t="shared" si="23"/>
        <v>4972</v>
      </c>
      <c r="E134" s="6">
        <f t="shared" si="23"/>
        <v>1</v>
      </c>
      <c r="F134" s="6">
        <f t="shared" si="23"/>
        <v>2</v>
      </c>
      <c r="G134" s="6">
        <f t="shared" si="23"/>
        <v>3</v>
      </c>
      <c r="H134" s="6">
        <f t="shared" si="20"/>
        <v>2951</v>
      </c>
      <c r="I134" s="6">
        <f t="shared" si="21"/>
        <v>2024</v>
      </c>
      <c r="J134" s="6">
        <f t="shared" si="19"/>
        <v>4975</v>
      </c>
      <c r="K134" s="7" t="s">
        <v>41</v>
      </c>
    </row>
    <row r="135" spans="1:11" ht="20.100000000000001" customHeight="1" thickBot="1" x14ac:dyDescent="0.25">
      <c r="A135" s="8" t="s">
        <v>108</v>
      </c>
      <c r="B135" s="9">
        <f>SUM(B102,B134)</f>
        <v>13613</v>
      </c>
      <c r="C135" s="9">
        <f t="shared" ref="C135:J135" si="24">SUM(C102,C134)</f>
        <v>11531</v>
      </c>
      <c r="D135" s="9">
        <f t="shared" si="24"/>
        <v>25144</v>
      </c>
      <c r="E135" s="9">
        <f t="shared" si="24"/>
        <v>5</v>
      </c>
      <c r="F135" s="9">
        <f t="shared" si="24"/>
        <v>14</v>
      </c>
      <c r="G135" s="9">
        <f t="shared" si="24"/>
        <v>19</v>
      </c>
      <c r="H135" s="9">
        <f t="shared" si="24"/>
        <v>13618</v>
      </c>
      <c r="I135" s="9">
        <f t="shared" si="24"/>
        <v>11545</v>
      </c>
      <c r="J135" s="9">
        <f t="shared" si="24"/>
        <v>25163</v>
      </c>
      <c r="K135" s="10" t="s">
        <v>117</v>
      </c>
    </row>
    <row r="136" spans="1:11" ht="15" thickTop="1" x14ac:dyDescent="0.2"/>
    <row r="411" spans="4:10" x14ac:dyDescent="0.2">
      <c r="D411">
        <f>SUM(B411:C411)</f>
        <v>0</v>
      </c>
      <c r="E411">
        <v>0</v>
      </c>
      <c r="F411">
        <v>0</v>
      </c>
      <c r="G411">
        <f>SUM(E411:F411)</f>
        <v>0</v>
      </c>
      <c r="H411">
        <f>SUM(E411,B411)</f>
        <v>0</v>
      </c>
      <c r="I411">
        <f t="shared" ref="I411:J425" si="25">SUM(F411,C411)</f>
        <v>0</v>
      </c>
      <c r="J411">
        <f t="shared" si="25"/>
        <v>0</v>
      </c>
    </row>
    <row r="412" spans="4:10" x14ac:dyDescent="0.2">
      <c r="D412">
        <f t="shared" ref="D412:D425" si="26">SUM(B412:C412)</f>
        <v>0</v>
      </c>
      <c r="E412">
        <v>0</v>
      </c>
      <c r="F412">
        <v>0</v>
      </c>
      <c r="G412">
        <f t="shared" ref="G412:G425" si="27">SUM(E412:F412)</f>
        <v>0</v>
      </c>
      <c r="H412">
        <f t="shared" ref="H412:H425" si="28">SUM(E412,B412)</f>
        <v>0</v>
      </c>
      <c r="I412">
        <f t="shared" si="25"/>
        <v>0</v>
      </c>
      <c r="J412">
        <f t="shared" si="25"/>
        <v>0</v>
      </c>
    </row>
    <row r="413" spans="4:10" x14ac:dyDescent="0.2">
      <c r="D413">
        <f t="shared" si="26"/>
        <v>0</v>
      </c>
      <c r="E413">
        <v>0</v>
      </c>
      <c r="G413">
        <f t="shared" si="27"/>
        <v>0</v>
      </c>
      <c r="H413">
        <f t="shared" si="28"/>
        <v>0</v>
      </c>
      <c r="I413">
        <f t="shared" si="25"/>
        <v>0</v>
      </c>
      <c r="J413">
        <f t="shared" si="25"/>
        <v>0</v>
      </c>
    </row>
    <row r="414" spans="4:10" x14ac:dyDescent="0.2">
      <c r="D414">
        <f t="shared" si="26"/>
        <v>0</v>
      </c>
      <c r="E414">
        <v>0</v>
      </c>
      <c r="G414">
        <f t="shared" si="27"/>
        <v>0</v>
      </c>
      <c r="H414">
        <f t="shared" si="28"/>
        <v>0</v>
      </c>
      <c r="I414">
        <f t="shared" si="25"/>
        <v>0</v>
      </c>
      <c r="J414">
        <f t="shared" si="25"/>
        <v>0</v>
      </c>
    </row>
    <row r="415" spans="4:10" x14ac:dyDescent="0.2">
      <c r="D415">
        <f t="shared" si="26"/>
        <v>0</v>
      </c>
      <c r="E415">
        <v>0</v>
      </c>
      <c r="F415">
        <v>0</v>
      </c>
      <c r="G415">
        <f t="shared" si="27"/>
        <v>0</v>
      </c>
      <c r="H415">
        <f t="shared" si="28"/>
        <v>0</v>
      </c>
      <c r="I415">
        <f t="shared" si="25"/>
        <v>0</v>
      </c>
      <c r="J415">
        <f t="shared" si="25"/>
        <v>0</v>
      </c>
    </row>
    <row r="416" spans="4:10" x14ac:dyDescent="0.2">
      <c r="D416">
        <f t="shared" si="26"/>
        <v>0</v>
      </c>
      <c r="E416">
        <v>0</v>
      </c>
      <c r="F416">
        <v>0</v>
      </c>
      <c r="G416">
        <f t="shared" si="27"/>
        <v>0</v>
      </c>
      <c r="H416">
        <f t="shared" si="28"/>
        <v>0</v>
      </c>
      <c r="I416">
        <f t="shared" si="25"/>
        <v>0</v>
      </c>
      <c r="J416">
        <f t="shared" si="25"/>
        <v>0</v>
      </c>
    </row>
    <row r="417" spans="4:10" x14ac:dyDescent="0.2">
      <c r="D417">
        <f t="shared" si="26"/>
        <v>0</v>
      </c>
      <c r="E417">
        <v>0</v>
      </c>
      <c r="F417">
        <v>0</v>
      </c>
      <c r="G417">
        <f t="shared" si="27"/>
        <v>0</v>
      </c>
      <c r="H417">
        <f t="shared" si="28"/>
        <v>0</v>
      </c>
      <c r="I417">
        <f t="shared" si="25"/>
        <v>0</v>
      </c>
      <c r="J417">
        <f t="shared" si="25"/>
        <v>0</v>
      </c>
    </row>
    <row r="418" spans="4:10" x14ac:dyDescent="0.2">
      <c r="D418">
        <f t="shared" si="26"/>
        <v>0</v>
      </c>
      <c r="F418">
        <v>0</v>
      </c>
      <c r="G418">
        <f t="shared" si="27"/>
        <v>0</v>
      </c>
      <c r="H418">
        <f t="shared" si="28"/>
        <v>0</v>
      </c>
      <c r="I418">
        <f t="shared" si="25"/>
        <v>0</v>
      </c>
      <c r="J418">
        <f t="shared" si="25"/>
        <v>0</v>
      </c>
    </row>
    <row r="419" spans="4:10" x14ac:dyDescent="0.2">
      <c r="D419">
        <f t="shared" si="26"/>
        <v>0</v>
      </c>
      <c r="E419">
        <v>0</v>
      </c>
      <c r="F419">
        <v>0</v>
      </c>
      <c r="G419">
        <f t="shared" si="27"/>
        <v>0</v>
      </c>
      <c r="H419">
        <f t="shared" si="28"/>
        <v>0</v>
      </c>
      <c r="I419">
        <f t="shared" si="25"/>
        <v>0</v>
      </c>
      <c r="J419">
        <f t="shared" si="25"/>
        <v>0</v>
      </c>
    </row>
    <row r="420" spans="4:10" x14ac:dyDescent="0.2">
      <c r="D420">
        <f t="shared" si="26"/>
        <v>0</v>
      </c>
      <c r="E420">
        <v>0</v>
      </c>
      <c r="F420">
        <v>0</v>
      </c>
      <c r="G420">
        <f t="shared" si="27"/>
        <v>0</v>
      </c>
      <c r="H420">
        <f t="shared" si="28"/>
        <v>0</v>
      </c>
      <c r="I420">
        <f t="shared" si="25"/>
        <v>0</v>
      </c>
      <c r="J420">
        <f t="shared" si="25"/>
        <v>0</v>
      </c>
    </row>
    <row r="421" spans="4:10" x14ac:dyDescent="0.2">
      <c r="D421">
        <f t="shared" si="26"/>
        <v>0</v>
      </c>
      <c r="E421">
        <v>0</v>
      </c>
      <c r="F421">
        <v>0</v>
      </c>
      <c r="G421">
        <f t="shared" si="27"/>
        <v>0</v>
      </c>
      <c r="H421">
        <f t="shared" si="28"/>
        <v>0</v>
      </c>
      <c r="I421">
        <f t="shared" si="25"/>
        <v>0</v>
      </c>
      <c r="J421">
        <f t="shared" si="25"/>
        <v>0</v>
      </c>
    </row>
    <row r="422" spans="4:10" x14ac:dyDescent="0.2">
      <c r="D422">
        <f t="shared" si="26"/>
        <v>0</v>
      </c>
      <c r="E422">
        <v>0</v>
      </c>
      <c r="F422">
        <v>0</v>
      </c>
      <c r="G422">
        <f t="shared" si="27"/>
        <v>0</v>
      </c>
      <c r="H422">
        <f t="shared" si="28"/>
        <v>0</v>
      </c>
      <c r="I422">
        <f t="shared" si="25"/>
        <v>0</v>
      </c>
      <c r="J422">
        <f t="shared" si="25"/>
        <v>0</v>
      </c>
    </row>
    <row r="423" spans="4:10" x14ac:dyDescent="0.2">
      <c r="D423">
        <f t="shared" si="26"/>
        <v>0</v>
      </c>
      <c r="E423">
        <v>0</v>
      </c>
      <c r="F423">
        <v>0</v>
      </c>
      <c r="G423">
        <f t="shared" si="27"/>
        <v>0</v>
      </c>
      <c r="H423">
        <f t="shared" si="28"/>
        <v>0</v>
      </c>
      <c r="I423">
        <f t="shared" si="25"/>
        <v>0</v>
      </c>
      <c r="J423">
        <f t="shared" si="25"/>
        <v>0</v>
      </c>
    </row>
    <row r="424" spans="4:10" x14ac:dyDescent="0.2">
      <c r="D424">
        <f t="shared" si="26"/>
        <v>0</v>
      </c>
      <c r="E424">
        <v>0</v>
      </c>
      <c r="F424">
        <v>0</v>
      </c>
      <c r="G424">
        <f t="shared" si="27"/>
        <v>0</v>
      </c>
      <c r="H424">
        <f t="shared" si="28"/>
        <v>0</v>
      </c>
      <c r="I424">
        <f t="shared" si="25"/>
        <v>0</v>
      </c>
      <c r="J424">
        <f t="shared" si="25"/>
        <v>0</v>
      </c>
    </row>
    <row r="425" spans="4:10" x14ac:dyDescent="0.2">
      <c r="D425">
        <f t="shared" si="26"/>
        <v>0</v>
      </c>
      <c r="E425">
        <v>0</v>
      </c>
      <c r="F425">
        <v>0</v>
      </c>
      <c r="G425">
        <f t="shared" si="27"/>
        <v>0</v>
      </c>
      <c r="H425">
        <f t="shared" si="28"/>
        <v>0</v>
      </c>
      <c r="I425">
        <f t="shared" si="25"/>
        <v>0</v>
      </c>
      <c r="J425">
        <f t="shared" si="25"/>
        <v>0</v>
      </c>
    </row>
    <row r="439" spans="4:10" x14ac:dyDescent="0.2">
      <c r="D439">
        <f>SUM(B439:C439)</f>
        <v>0</v>
      </c>
      <c r="G439">
        <f>SUM(E439:F439)</f>
        <v>0</v>
      </c>
      <c r="H439">
        <f>SUM(E439,B439)</f>
        <v>0</v>
      </c>
      <c r="I439">
        <f>SUM(F439,C439)</f>
        <v>0</v>
      </c>
      <c r="J439">
        <f>SUM(G439,D439)</f>
        <v>0</v>
      </c>
    </row>
    <row r="441" spans="4:10" x14ac:dyDescent="0.2">
      <c r="D441">
        <f>SUM(B441:C441)</f>
        <v>0</v>
      </c>
      <c r="F441">
        <v>0</v>
      </c>
      <c r="G441">
        <f t="shared" ref="G441:G462" si="29">SUM(E441:F441)</f>
        <v>0</v>
      </c>
      <c r="H441">
        <f t="shared" ref="H441:H462" si="30">SUM(E441,B441)</f>
        <v>0</v>
      </c>
      <c r="I441">
        <f t="shared" ref="I441:J456" si="31">SUM(F441,C441)</f>
        <v>0</v>
      </c>
      <c r="J441">
        <f t="shared" si="31"/>
        <v>0</v>
      </c>
    </row>
    <row r="442" spans="4:10" x14ac:dyDescent="0.2">
      <c r="D442">
        <f t="shared" ref="D442:D462" si="32">SUM(B442:C442)</f>
        <v>0</v>
      </c>
      <c r="F442">
        <v>0</v>
      </c>
      <c r="G442">
        <f t="shared" si="29"/>
        <v>0</v>
      </c>
      <c r="H442">
        <f t="shared" si="30"/>
        <v>0</v>
      </c>
      <c r="I442">
        <f t="shared" si="31"/>
        <v>0</v>
      </c>
      <c r="J442">
        <f t="shared" si="31"/>
        <v>0</v>
      </c>
    </row>
    <row r="443" spans="4:10" x14ac:dyDescent="0.2">
      <c r="D443">
        <f t="shared" si="32"/>
        <v>0</v>
      </c>
      <c r="F443">
        <v>0</v>
      </c>
      <c r="G443">
        <f t="shared" si="29"/>
        <v>0</v>
      </c>
      <c r="H443">
        <f t="shared" si="30"/>
        <v>0</v>
      </c>
      <c r="I443">
        <f t="shared" si="31"/>
        <v>0</v>
      </c>
      <c r="J443">
        <f t="shared" si="31"/>
        <v>0</v>
      </c>
    </row>
    <row r="444" spans="4:10" x14ac:dyDescent="0.2">
      <c r="D444">
        <f t="shared" si="32"/>
        <v>0</v>
      </c>
      <c r="F444">
        <v>0</v>
      </c>
      <c r="G444">
        <f t="shared" si="29"/>
        <v>0</v>
      </c>
      <c r="H444">
        <f t="shared" si="30"/>
        <v>0</v>
      </c>
      <c r="I444">
        <f t="shared" si="31"/>
        <v>0</v>
      </c>
      <c r="J444">
        <f t="shared" si="31"/>
        <v>0</v>
      </c>
    </row>
    <row r="445" spans="4:10" x14ac:dyDescent="0.2">
      <c r="D445">
        <f t="shared" si="32"/>
        <v>0</v>
      </c>
      <c r="F445">
        <v>0</v>
      </c>
      <c r="G445">
        <f t="shared" si="29"/>
        <v>0</v>
      </c>
      <c r="H445">
        <f t="shared" si="30"/>
        <v>0</v>
      </c>
      <c r="I445">
        <f t="shared" si="31"/>
        <v>0</v>
      </c>
      <c r="J445">
        <f t="shared" si="31"/>
        <v>0</v>
      </c>
    </row>
    <row r="446" spans="4:10" x14ac:dyDescent="0.2">
      <c r="D446">
        <f t="shared" si="32"/>
        <v>0</v>
      </c>
      <c r="F446">
        <v>0</v>
      </c>
      <c r="G446">
        <f t="shared" si="29"/>
        <v>0</v>
      </c>
      <c r="H446">
        <f t="shared" si="30"/>
        <v>0</v>
      </c>
      <c r="I446">
        <f t="shared" si="31"/>
        <v>0</v>
      </c>
      <c r="J446">
        <f t="shared" si="31"/>
        <v>0</v>
      </c>
    </row>
    <row r="447" spans="4:10" x14ac:dyDescent="0.2">
      <c r="D447">
        <f t="shared" si="32"/>
        <v>0</v>
      </c>
      <c r="E447">
        <v>0</v>
      </c>
      <c r="F447">
        <v>0</v>
      </c>
      <c r="G447">
        <f t="shared" si="29"/>
        <v>0</v>
      </c>
      <c r="H447">
        <f t="shared" si="30"/>
        <v>0</v>
      </c>
      <c r="I447">
        <f t="shared" si="31"/>
        <v>0</v>
      </c>
      <c r="J447">
        <f t="shared" si="31"/>
        <v>0</v>
      </c>
    </row>
    <row r="448" spans="4:10" x14ac:dyDescent="0.2">
      <c r="D448">
        <f t="shared" si="32"/>
        <v>0</v>
      </c>
      <c r="E448">
        <v>0</v>
      </c>
      <c r="F448">
        <v>0</v>
      </c>
      <c r="G448">
        <f t="shared" si="29"/>
        <v>0</v>
      </c>
      <c r="H448">
        <f t="shared" si="30"/>
        <v>0</v>
      </c>
      <c r="I448">
        <f t="shared" si="31"/>
        <v>0</v>
      </c>
      <c r="J448">
        <f t="shared" si="31"/>
        <v>0</v>
      </c>
    </row>
    <row r="449" spans="4:10" x14ac:dyDescent="0.2">
      <c r="D449">
        <f t="shared" si="32"/>
        <v>0</v>
      </c>
      <c r="E449">
        <v>0</v>
      </c>
      <c r="F449">
        <v>0</v>
      </c>
      <c r="G449">
        <f t="shared" si="29"/>
        <v>0</v>
      </c>
      <c r="H449">
        <f t="shared" si="30"/>
        <v>0</v>
      </c>
      <c r="I449">
        <f t="shared" si="31"/>
        <v>0</v>
      </c>
      <c r="J449">
        <f t="shared" si="31"/>
        <v>0</v>
      </c>
    </row>
    <row r="450" spans="4:10" x14ac:dyDescent="0.2">
      <c r="D450">
        <f t="shared" si="32"/>
        <v>0</v>
      </c>
      <c r="E450">
        <v>0</v>
      </c>
      <c r="F450">
        <v>0</v>
      </c>
      <c r="G450">
        <f t="shared" si="29"/>
        <v>0</v>
      </c>
      <c r="H450">
        <f t="shared" si="30"/>
        <v>0</v>
      </c>
      <c r="I450">
        <f t="shared" si="31"/>
        <v>0</v>
      </c>
      <c r="J450">
        <f t="shared" si="31"/>
        <v>0</v>
      </c>
    </row>
    <row r="451" spans="4:10" x14ac:dyDescent="0.2">
      <c r="D451">
        <f t="shared" si="32"/>
        <v>0</v>
      </c>
      <c r="E451">
        <v>0</v>
      </c>
      <c r="F451">
        <v>0</v>
      </c>
      <c r="G451">
        <f t="shared" si="29"/>
        <v>0</v>
      </c>
      <c r="H451">
        <f t="shared" si="30"/>
        <v>0</v>
      </c>
      <c r="I451">
        <f t="shared" si="31"/>
        <v>0</v>
      </c>
      <c r="J451">
        <f t="shared" si="31"/>
        <v>0</v>
      </c>
    </row>
    <row r="452" spans="4:10" x14ac:dyDescent="0.2">
      <c r="D452">
        <f t="shared" si="32"/>
        <v>0</v>
      </c>
      <c r="E452">
        <v>0</v>
      </c>
      <c r="F452">
        <v>0</v>
      </c>
      <c r="G452">
        <f t="shared" si="29"/>
        <v>0</v>
      </c>
      <c r="H452">
        <f t="shared" si="30"/>
        <v>0</v>
      </c>
      <c r="I452">
        <f t="shared" si="31"/>
        <v>0</v>
      </c>
      <c r="J452">
        <f t="shared" si="31"/>
        <v>0</v>
      </c>
    </row>
    <row r="453" spans="4:10" x14ac:dyDescent="0.2">
      <c r="D453">
        <f t="shared" si="32"/>
        <v>0</v>
      </c>
      <c r="F453">
        <v>0</v>
      </c>
      <c r="G453">
        <f t="shared" si="29"/>
        <v>0</v>
      </c>
      <c r="H453">
        <f t="shared" si="30"/>
        <v>0</v>
      </c>
      <c r="I453">
        <f t="shared" si="31"/>
        <v>0</v>
      </c>
      <c r="J453">
        <f t="shared" si="31"/>
        <v>0</v>
      </c>
    </row>
    <row r="454" spans="4:10" x14ac:dyDescent="0.2">
      <c r="D454">
        <f t="shared" si="32"/>
        <v>0</v>
      </c>
      <c r="E454">
        <v>0</v>
      </c>
      <c r="F454">
        <v>0</v>
      </c>
      <c r="G454">
        <f t="shared" si="29"/>
        <v>0</v>
      </c>
      <c r="H454">
        <f t="shared" si="30"/>
        <v>0</v>
      </c>
      <c r="I454">
        <f t="shared" si="31"/>
        <v>0</v>
      </c>
      <c r="J454">
        <f t="shared" si="31"/>
        <v>0</v>
      </c>
    </row>
    <row r="455" spans="4:10" x14ac:dyDescent="0.2">
      <c r="D455">
        <f t="shared" si="32"/>
        <v>0</v>
      </c>
      <c r="E455">
        <v>0</v>
      </c>
      <c r="F455">
        <v>0</v>
      </c>
      <c r="G455">
        <f t="shared" si="29"/>
        <v>0</v>
      </c>
      <c r="H455">
        <f t="shared" si="30"/>
        <v>0</v>
      </c>
      <c r="I455">
        <f t="shared" si="31"/>
        <v>0</v>
      </c>
      <c r="J455">
        <f t="shared" si="31"/>
        <v>0</v>
      </c>
    </row>
    <row r="456" spans="4:10" x14ac:dyDescent="0.2">
      <c r="D456">
        <f t="shared" si="32"/>
        <v>0</v>
      </c>
      <c r="E456">
        <v>0</v>
      </c>
      <c r="F456">
        <v>0</v>
      </c>
      <c r="G456">
        <f t="shared" si="29"/>
        <v>0</v>
      </c>
      <c r="H456">
        <f t="shared" si="30"/>
        <v>0</v>
      </c>
      <c r="I456">
        <f t="shared" si="31"/>
        <v>0</v>
      </c>
      <c r="J456">
        <f t="shared" si="31"/>
        <v>0</v>
      </c>
    </row>
    <row r="457" spans="4:10" x14ac:dyDescent="0.2">
      <c r="D457">
        <f t="shared" si="32"/>
        <v>0</v>
      </c>
      <c r="E457">
        <v>0</v>
      </c>
      <c r="F457">
        <v>0</v>
      </c>
      <c r="G457">
        <f t="shared" si="29"/>
        <v>0</v>
      </c>
      <c r="H457">
        <f t="shared" si="30"/>
        <v>0</v>
      </c>
      <c r="I457">
        <f t="shared" ref="I457:J462" si="33">SUM(F457,C457)</f>
        <v>0</v>
      </c>
      <c r="J457">
        <f t="shared" si="33"/>
        <v>0</v>
      </c>
    </row>
    <row r="458" spans="4:10" x14ac:dyDescent="0.2">
      <c r="D458">
        <f t="shared" si="32"/>
        <v>0</v>
      </c>
      <c r="F458">
        <v>0</v>
      </c>
      <c r="G458">
        <f t="shared" si="29"/>
        <v>0</v>
      </c>
      <c r="H458">
        <f t="shared" si="30"/>
        <v>0</v>
      </c>
      <c r="I458">
        <f t="shared" si="33"/>
        <v>0</v>
      </c>
      <c r="J458">
        <f t="shared" si="33"/>
        <v>0</v>
      </c>
    </row>
    <row r="459" spans="4:10" x14ac:dyDescent="0.2">
      <c r="D459">
        <f t="shared" si="32"/>
        <v>0</v>
      </c>
      <c r="E459">
        <v>0</v>
      </c>
      <c r="F459">
        <v>0</v>
      </c>
      <c r="G459">
        <f t="shared" si="29"/>
        <v>0</v>
      </c>
      <c r="H459">
        <f t="shared" si="30"/>
        <v>0</v>
      </c>
      <c r="I459">
        <f t="shared" si="33"/>
        <v>0</v>
      </c>
      <c r="J459">
        <f t="shared" si="33"/>
        <v>0</v>
      </c>
    </row>
    <row r="460" spans="4:10" x14ac:dyDescent="0.2">
      <c r="D460">
        <f t="shared" si="32"/>
        <v>0</v>
      </c>
      <c r="E460">
        <v>0</v>
      </c>
      <c r="F460">
        <v>0</v>
      </c>
      <c r="G460">
        <f t="shared" si="29"/>
        <v>0</v>
      </c>
      <c r="H460">
        <f t="shared" si="30"/>
        <v>0</v>
      </c>
      <c r="I460">
        <f t="shared" si="33"/>
        <v>0</v>
      </c>
      <c r="J460">
        <f t="shared" si="33"/>
        <v>0</v>
      </c>
    </row>
    <row r="461" spans="4:10" x14ac:dyDescent="0.2">
      <c r="D461">
        <f t="shared" si="32"/>
        <v>0</v>
      </c>
      <c r="E461">
        <v>0</v>
      </c>
      <c r="F461">
        <v>0</v>
      </c>
      <c r="G461">
        <f t="shared" si="29"/>
        <v>0</v>
      </c>
      <c r="H461">
        <f t="shared" si="30"/>
        <v>0</v>
      </c>
      <c r="I461">
        <f t="shared" si="33"/>
        <v>0</v>
      </c>
      <c r="J461">
        <f t="shared" si="33"/>
        <v>0</v>
      </c>
    </row>
    <row r="462" spans="4:10" x14ac:dyDescent="0.2">
      <c r="D462">
        <f t="shared" si="32"/>
        <v>0</v>
      </c>
      <c r="E462">
        <v>0</v>
      </c>
      <c r="F462">
        <v>0</v>
      </c>
      <c r="G462">
        <f t="shared" si="29"/>
        <v>0</v>
      </c>
      <c r="H462">
        <f t="shared" si="30"/>
        <v>0</v>
      </c>
      <c r="I462">
        <f t="shared" si="33"/>
        <v>0</v>
      </c>
      <c r="J462">
        <f t="shared" si="33"/>
        <v>0</v>
      </c>
    </row>
    <row r="471" spans="1:10" x14ac:dyDescent="0.2">
      <c r="D471">
        <f>SUM(B471:C471)</f>
        <v>0</v>
      </c>
      <c r="E471">
        <v>0</v>
      </c>
      <c r="F471">
        <v>0</v>
      </c>
      <c r="G471">
        <f t="shared" ref="G471:G477" si="34">SUM(E471:F471)</f>
        <v>0</v>
      </c>
      <c r="H471">
        <f>SUM(E471,B471)</f>
        <v>0</v>
      </c>
      <c r="I471">
        <f t="shared" ref="I471:J485" si="35">SUM(F471,C471)</f>
        <v>0</v>
      </c>
      <c r="J471">
        <f t="shared" si="35"/>
        <v>0</v>
      </c>
    </row>
    <row r="472" spans="1:10" x14ac:dyDescent="0.2">
      <c r="D472">
        <f t="shared" ref="D472:D477" si="36">SUM(B472:C472)</f>
        <v>0</v>
      </c>
      <c r="E472">
        <v>0</v>
      </c>
      <c r="F472">
        <v>0</v>
      </c>
      <c r="G472">
        <f t="shared" si="34"/>
        <v>0</v>
      </c>
      <c r="H472">
        <f>SUM(E472,B472)</f>
        <v>0</v>
      </c>
      <c r="I472">
        <f t="shared" si="35"/>
        <v>0</v>
      </c>
      <c r="J472">
        <f t="shared" si="35"/>
        <v>0</v>
      </c>
    </row>
    <row r="473" spans="1:10" x14ac:dyDescent="0.2">
      <c r="D473">
        <f t="shared" si="36"/>
        <v>0</v>
      </c>
      <c r="E473">
        <v>0</v>
      </c>
      <c r="F473">
        <v>0</v>
      </c>
      <c r="G473">
        <f t="shared" si="34"/>
        <v>0</v>
      </c>
      <c r="H473">
        <f t="shared" ref="H473:I497" si="37">SUM(E473,B473)</f>
        <v>0</v>
      </c>
      <c r="I473">
        <f t="shared" si="35"/>
        <v>0</v>
      </c>
    </row>
    <row r="474" spans="1:10" x14ac:dyDescent="0.2">
      <c r="D474">
        <f t="shared" si="36"/>
        <v>0</v>
      </c>
      <c r="E474">
        <v>0</v>
      </c>
      <c r="F474">
        <v>0</v>
      </c>
      <c r="G474">
        <f t="shared" si="34"/>
        <v>0</v>
      </c>
      <c r="H474">
        <f t="shared" si="37"/>
        <v>0</v>
      </c>
      <c r="I474">
        <f t="shared" si="35"/>
        <v>0</v>
      </c>
    </row>
    <row r="475" spans="1:10" x14ac:dyDescent="0.2">
      <c r="D475">
        <f t="shared" si="36"/>
        <v>0</v>
      </c>
      <c r="E475">
        <v>0</v>
      </c>
      <c r="F475">
        <v>0</v>
      </c>
      <c r="G475">
        <f t="shared" si="34"/>
        <v>0</v>
      </c>
      <c r="H475">
        <f t="shared" si="37"/>
        <v>0</v>
      </c>
      <c r="I475">
        <f t="shared" si="35"/>
        <v>0</v>
      </c>
    </row>
    <row r="476" spans="1:10" x14ac:dyDescent="0.2">
      <c r="D476">
        <f t="shared" si="36"/>
        <v>0</v>
      </c>
      <c r="F476">
        <v>0</v>
      </c>
      <c r="G476">
        <f t="shared" si="34"/>
        <v>0</v>
      </c>
      <c r="H476">
        <f t="shared" si="37"/>
        <v>0</v>
      </c>
      <c r="I476">
        <f t="shared" si="35"/>
        <v>0</v>
      </c>
    </row>
    <row r="477" spans="1:10" x14ac:dyDescent="0.2">
      <c r="D477">
        <f t="shared" si="36"/>
        <v>0</v>
      </c>
      <c r="F477">
        <v>0</v>
      </c>
      <c r="G477">
        <f t="shared" si="34"/>
        <v>0</v>
      </c>
      <c r="H477">
        <f t="shared" si="37"/>
        <v>0</v>
      </c>
      <c r="I477">
        <f t="shared" si="35"/>
        <v>0</v>
      </c>
    </row>
    <row r="478" spans="1:10" x14ac:dyDescent="0.2">
      <c r="A478" t="s">
        <v>123</v>
      </c>
    </row>
    <row r="479" spans="1:10" x14ac:dyDescent="0.2">
      <c r="A479" t="s">
        <v>124</v>
      </c>
      <c r="B479">
        <v>13</v>
      </c>
      <c r="C479">
        <v>13</v>
      </c>
      <c r="D479">
        <v>26</v>
      </c>
      <c r="E479">
        <v>0</v>
      </c>
      <c r="F479">
        <v>0</v>
      </c>
      <c r="G479">
        <f t="shared" ref="G479:G497" si="38">SUM(E479:F479)</f>
        <v>0</v>
      </c>
      <c r="H479">
        <f t="shared" si="37"/>
        <v>13</v>
      </c>
      <c r="I479">
        <f t="shared" si="35"/>
        <v>13</v>
      </c>
    </row>
    <row r="480" spans="1:10" x14ac:dyDescent="0.2">
      <c r="A480" t="s">
        <v>125</v>
      </c>
      <c r="B480">
        <v>14</v>
      </c>
      <c r="C480">
        <v>7</v>
      </c>
      <c r="D480">
        <v>21</v>
      </c>
      <c r="E480">
        <v>0</v>
      </c>
      <c r="F480">
        <v>0</v>
      </c>
      <c r="G480">
        <f t="shared" si="38"/>
        <v>0</v>
      </c>
      <c r="H480">
        <f t="shared" si="37"/>
        <v>14</v>
      </c>
      <c r="I480">
        <f t="shared" si="35"/>
        <v>7</v>
      </c>
    </row>
    <row r="481" spans="1:9" x14ac:dyDescent="0.2">
      <c r="A481" t="s">
        <v>126</v>
      </c>
      <c r="B481">
        <v>19</v>
      </c>
      <c r="C481">
        <v>10</v>
      </c>
      <c r="D481">
        <v>29</v>
      </c>
      <c r="E481">
        <v>0</v>
      </c>
      <c r="F481">
        <v>0</v>
      </c>
      <c r="G481">
        <f t="shared" si="38"/>
        <v>0</v>
      </c>
      <c r="H481">
        <f t="shared" si="37"/>
        <v>19</v>
      </c>
      <c r="I481">
        <f t="shared" si="35"/>
        <v>10</v>
      </c>
    </row>
    <row r="482" spans="1:9" x14ac:dyDescent="0.2">
      <c r="A482" t="s">
        <v>127</v>
      </c>
      <c r="B482">
        <v>8</v>
      </c>
      <c r="C482">
        <v>1</v>
      </c>
      <c r="D482">
        <v>9</v>
      </c>
      <c r="E482">
        <v>0</v>
      </c>
      <c r="F482">
        <v>0</v>
      </c>
      <c r="G482">
        <f t="shared" si="38"/>
        <v>0</v>
      </c>
      <c r="H482">
        <f t="shared" si="37"/>
        <v>8</v>
      </c>
      <c r="I482">
        <f t="shared" si="35"/>
        <v>1</v>
      </c>
    </row>
    <row r="483" spans="1:9" x14ac:dyDescent="0.2">
      <c r="A483" t="s">
        <v>54</v>
      </c>
      <c r="B483">
        <v>0</v>
      </c>
      <c r="C483">
        <v>2</v>
      </c>
      <c r="D483">
        <v>2</v>
      </c>
      <c r="E483">
        <v>0</v>
      </c>
      <c r="F483">
        <v>0</v>
      </c>
      <c r="G483">
        <f t="shared" si="38"/>
        <v>0</v>
      </c>
      <c r="H483">
        <f t="shared" si="37"/>
        <v>0</v>
      </c>
      <c r="I483">
        <f t="shared" si="35"/>
        <v>2</v>
      </c>
    </row>
    <row r="484" spans="1:9" x14ac:dyDescent="0.2">
      <c r="A484" t="s">
        <v>128</v>
      </c>
      <c r="B484">
        <f>SUM(B479:B483)</f>
        <v>54</v>
      </c>
      <c r="C484">
        <f>SUM(C479:C483)</f>
        <v>33</v>
      </c>
      <c r="D484">
        <f>SUM(D479:D483)</f>
        <v>87</v>
      </c>
      <c r="E484">
        <v>0</v>
      </c>
      <c r="F484">
        <v>0</v>
      </c>
      <c r="G484">
        <f t="shared" si="38"/>
        <v>0</v>
      </c>
      <c r="H484">
        <f t="shared" si="37"/>
        <v>54</v>
      </c>
      <c r="I484">
        <f t="shared" si="35"/>
        <v>33</v>
      </c>
    </row>
    <row r="485" spans="1:9" x14ac:dyDescent="0.2">
      <c r="A485" t="s">
        <v>129</v>
      </c>
      <c r="B485">
        <v>27</v>
      </c>
      <c r="C485">
        <v>4</v>
      </c>
      <c r="D485">
        <v>31</v>
      </c>
      <c r="E485">
        <v>0</v>
      </c>
      <c r="F485">
        <v>0</v>
      </c>
      <c r="G485">
        <f t="shared" si="38"/>
        <v>0</v>
      </c>
      <c r="H485">
        <f t="shared" si="37"/>
        <v>27</v>
      </c>
      <c r="I485">
        <f t="shared" si="35"/>
        <v>4</v>
      </c>
    </row>
    <row r="486" spans="1:9" x14ac:dyDescent="0.2">
      <c r="A486" t="s">
        <v>130</v>
      </c>
    </row>
    <row r="487" spans="1:9" x14ac:dyDescent="0.2">
      <c r="A487" t="s">
        <v>131</v>
      </c>
      <c r="B487">
        <v>11</v>
      </c>
      <c r="C487">
        <v>13</v>
      </c>
      <c r="D487">
        <v>24</v>
      </c>
      <c r="E487">
        <v>0</v>
      </c>
      <c r="F487">
        <v>0</v>
      </c>
      <c r="G487">
        <f t="shared" si="38"/>
        <v>0</v>
      </c>
      <c r="H487">
        <f t="shared" si="37"/>
        <v>11</v>
      </c>
      <c r="I487">
        <f t="shared" si="37"/>
        <v>13</v>
      </c>
    </row>
    <row r="488" spans="1:9" x14ac:dyDescent="0.2">
      <c r="A488" t="s">
        <v>125</v>
      </c>
      <c r="B488">
        <v>9</v>
      </c>
      <c r="C488">
        <v>9</v>
      </c>
      <c r="D488">
        <v>18</v>
      </c>
      <c r="E488">
        <v>0</v>
      </c>
      <c r="F488">
        <v>0</v>
      </c>
      <c r="G488">
        <f t="shared" si="38"/>
        <v>0</v>
      </c>
      <c r="H488">
        <f t="shared" si="37"/>
        <v>9</v>
      </c>
      <c r="I488">
        <f t="shared" si="37"/>
        <v>9</v>
      </c>
    </row>
    <row r="489" spans="1:9" x14ac:dyDescent="0.2">
      <c r="A489" t="s">
        <v>132</v>
      </c>
      <c r="B489">
        <v>5</v>
      </c>
      <c r="C489">
        <v>2</v>
      </c>
      <c r="D489">
        <v>7</v>
      </c>
      <c r="E489">
        <v>0</v>
      </c>
      <c r="F489">
        <v>0</v>
      </c>
      <c r="G489">
        <f t="shared" si="38"/>
        <v>0</v>
      </c>
      <c r="H489">
        <f t="shared" si="37"/>
        <v>5</v>
      </c>
      <c r="I489">
        <f t="shared" si="37"/>
        <v>2</v>
      </c>
    </row>
    <row r="490" spans="1:9" x14ac:dyDescent="0.2">
      <c r="A490" t="s">
        <v>133</v>
      </c>
      <c r="B490">
        <v>25</v>
      </c>
      <c r="C490">
        <v>24</v>
      </c>
      <c r="D490">
        <v>49</v>
      </c>
      <c r="E490">
        <v>0</v>
      </c>
      <c r="F490">
        <v>0</v>
      </c>
      <c r="G490">
        <f t="shared" si="38"/>
        <v>0</v>
      </c>
      <c r="H490">
        <f t="shared" si="37"/>
        <v>25</v>
      </c>
      <c r="I490">
        <f t="shared" si="37"/>
        <v>24</v>
      </c>
    </row>
    <row r="491" spans="1:9" x14ac:dyDescent="0.2">
      <c r="A491" t="s">
        <v>134</v>
      </c>
      <c r="B491">
        <v>30</v>
      </c>
      <c r="C491">
        <v>17</v>
      </c>
      <c r="D491">
        <v>47</v>
      </c>
      <c r="E491">
        <v>0</v>
      </c>
      <c r="F491">
        <v>0</v>
      </c>
      <c r="G491">
        <f t="shared" si="38"/>
        <v>0</v>
      </c>
      <c r="H491">
        <f t="shared" si="37"/>
        <v>30</v>
      </c>
      <c r="I491">
        <f t="shared" si="37"/>
        <v>17</v>
      </c>
    </row>
    <row r="492" spans="1:9" x14ac:dyDescent="0.2">
      <c r="A492" t="s">
        <v>135</v>
      </c>
      <c r="F492">
        <v>0</v>
      </c>
      <c r="G492">
        <f t="shared" si="38"/>
        <v>0</v>
      </c>
      <c r="H492">
        <f t="shared" si="37"/>
        <v>0</v>
      </c>
      <c r="I492">
        <f t="shared" si="37"/>
        <v>0</v>
      </c>
    </row>
    <row r="493" spans="1:9" x14ac:dyDescent="0.2">
      <c r="A493" t="s">
        <v>125</v>
      </c>
      <c r="B493">
        <v>10</v>
      </c>
      <c r="C493">
        <v>6</v>
      </c>
      <c r="D493">
        <v>16</v>
      </c>
      <c r="E493">
        <v>0</v>
      </c>
      <c r="F493">
        <v>0</v>
      </c>
      <c r="G493">
        <f t="shared" si="38"/>
        <v>0</v>
      </c>
      <c r="H493">
        <f t="shared" si="37"/>
        <v>10</v>
      </c>
      <c r="I493">
        <f t="shared" si="37"/>
        <v>6</v>
      </c>
    </row>
    <row r="494" spans="1:9" x14ac:dyDescent="0.2">
      <c r="A494" t="s">
        <v>136</v>
      </c>
      <c r="B494">
        <v>11</v>
      </c>
      <c r="C494">
        <v>8</v>
      </c>
      <c r="D494">
        <v>19</v>
      </c>
      <c r="E494">
        <v>0</v>
      </c>
      <c r="F494">
        <v>0</v>
      </c>
      <c r="G494">
        <f t="shared" si="38"/>
        <v>0</v>
      </c>
      <c r="H494">
        <f t="shared" si="37"/>
        <v>11</v>
      </c>
      <c r="I494">
        <f t="shared" si="37"/>
        <v>8</v>
      </c>
    </row>
    <row r="495" spans="1:9" x14ac:dyDescent="0.2">
      <c r="A495" t="s">
        <v>127</v>
      </c>
      <c r="B495">
        <v>7</v>
      </c>
      <c r="C495">
        <v>2</v>
      </c>
      <c r="D495">
        <v>9</v>
      </c>
      <c r="E495">
        <v>0</v>
      </c>
      <c r="F495">
        <v>0</v>
      </c>
      <c r="G495">
        <f t="shared" si="38"/>
        <v>0</v>
      </c>
      <c r="H495">
        <f t="shared" si="37"/>
        <v>7</v>
      </c>
      <c r="I495">
        <f t="shared" si="37"/>
        <v>2</v>
      </c>
    </row>
    <row r="496" spans="1:9" x14ac:dyDescent="0.2">
      <c r="A496" t="s">
        <v>137</v>
      </c>
      <c r="B496">
        <v>8</v>
      </c>
      <c r="C496">
        <v>3</v>
      </c>
      <c r="D496">
        <v>11</v>
      </c>
      <c r="E496">
        <v>0</v>
      </c>
      <c r="F496">
        <v>0</v>
      </c>
      <c r="G496">
        <f t="shared" si="38"/>
        <v>0</v>
      </c>
      <c r="H496">
        <f t="shared" si="37"/>
        <v>8</v>
      </c>
      <c r="I496">
        <f t="shared" si="37"/>
        <v>3</v>
      </c>
    </row>
    <row r="497" spans="1:11" x14ac:dyDescent="0.2">
      <c r="A497" t="s">
        <v>138</v>
      </c>
      <c r="B497">
        <f>SUM(B493:B496)</f>
        <v>36</v>
      </c>
      <c r="C497">
        <f>SUM(C493:C496)</f>
        <v>19</v>
      </c>
      <c r="D497">
        <f>SUM(D493:D496)</f>
        <v>55</v>
      </c>
      <c r="E497">
        <v>0</v>
      </c>
      <c r="F497">
        <v>0</v>
      </c>
      <c r="G497">
        <f t="shared" si="38"/>
        <v>0</v>
      </c>
      <c r="H497">
        <f t="shared" si="37"/>
        <v>36</v>
      </c>
      <c r="I497">
        <f t="shared" si="37"/>
        <v>19</v>
      </c>
    </row>
    <row r="498" spans="1:11" ht="26.25" customHeight="1" x14ac:dyDescent="0.2">
      <c r="A498" t="s">
        <v>139</v>
      </c>
      <c r="B498">
        <f>SUM(B411:B425,B430,B439,B445,B446:B462,B471:B477,B484,B485,B490,B491,B497)</f>
        <v>172</v>
      </c>
      <c r="C498">
        <f t="shared" ref="C498:K498" si="39">SUM(C411:C425,C430,C439,C445,C446:C462,C471:C477,C484,C485,C490,C491,C497)</f>
        <v>97</v>
      </c>
      <c r="D498">
        <f t="shared" si="39"/>
        <v>269</v>
      </c>
      <c r="E498">
        <f t="shared" si="39"/>
        <v>0</v>
      </c>
      <c r="F498">
        <f t="shared" si="39"/>
        <v>0</v>
      </c>
      <c r="G498">
        <f t="shared" si="39"/>
        <v>0</v>
      </c>
      <c r="H498">
        <f t="shared" si="39"/>
        <v>172</v>
      </c>
      <c r="I498">
        <f t="shared" si="39"/>
        <v>97</v>
      </c>
      <c r="J498">
        <f t="shared" si="39"/>
        <v>0</v>
      </c>
      <c r="K498">
        <f t="shared" si="39"/>
        <v>0</v>
      </c>
    </row>
    <row r="499" spans="1:11" ht="27" customHeight="1" x14ac:dyDescent="0.2"/>
    <row r="500" spans="1:11" ht="27" customHeight="1" x14ac:dyDescent="0.2">
      <c r="A500" t="s">
        <v>140</v>
      </c>
      <c r="B500">
        <v>25</v>
      </c>
      <c r="C500">
        <v>1</v>
      </c>
      <c r="D500">
        <v>26</v>
      </c>
      <c r="E500">
        <v>0</v>
      </c>
      <c r="F500">
        <v>0</v>
      </c>
      <c r="G500">
        <f t="shared" ref="G500:G505" si="40">SUM(E500:F500)</f>
        <v>0</v>
      </c>
      <c r="H500">
        <f>SUM(E500,B500)</f>
        <v>25</v>
      </c>
      <c r="I500">
        <f>SUM(F500,C500)</f>
        <v>1</v>
      </c>
      <c r="J500">
        <f>SUM(G500,D500)</f>
        <v>26</v>
      </c>
    </row>
    <row r="501" spans="1:11" ht="27" customHeight="1" x14ac:dyDescent="0.2">
      <c r="A501" t="s">
        <v>141</v>
      </c>
      <c r="B501">
        <v>0</v>
      </c>
      <c r="C501">
        <v>0</v>
      </c>
      <c r="D501">
        <v>0</v>
      </c>
      <c r="E501">
        <v>0</v>
      </c>
      <c r="F501">
        <v>0</v>
      </c>
      <c r="G501">
        <f t="shared" si="40"/>
        <v>0</v>
      </c>
      <c r="H501">
        <f t="shared" ref="H501:J505" si="41">SUM(E501,B501)</f>
        <v>0</v>
      </c>
      <c r="I501">
        <f t="shared" si="41"/>
        <v>0</v>
      </c>
      <c r="J501">
        <f t="shared" si="41"/>
        <v>0</v>
      </c>
    </row>
    <row r="502" spans="1:11" ht="27" customHeight="1" x14ac:dyDescent="0.2">
      <c r="A502" t="s">
        <v>142</v>
      </c>
      <c r="B502">
        <v>13</v>
      </c>
      <c r="C502">
        <v>2</v>
      </c>
      <c r="D502">
        <v>15</v>
      </c>
      <c r="E502">
        <v>0</v>
      </c>
      <c r="F502">
        <v>0</v>
      </c>
      <c r="G502">
        <f t="shared" si="40"/>
        <v>0</v>
      </c>
      <c r="H502">
        <f t="shared" si="41"/>
        <v>13</v>
      </c>
      <c r="I502">
        <f t="shared" si="41"/>
        <v>2</v>
      </c>
      <c r="J502">
        <f t="shared" si="41"/>
        <v>15</v>
      </c>
    </row>
    <row r="503" spans="1:11" ht="27" customHeight="1" x14ac:dyDescent="0.2">
      <c r="A503" t="s">
        <v>143</v>
      </c>
      <c r="B503">
        <v>0</v>
      </c>
      <c r="C503">
        <v>0</v>
      </c>
      <c r="D503">
        <v>0</v>
      </c>
      <c r="E503">
        <v>0</v>
      </c>
      <c r="F503">
        <v>0</v>
      </c>
      <c r="G503">
        <f t="shared" si="40"/>
        <v>0</v>
      </c>
      <c r="H503">
        <f t="shared" si="41"/>
        <v>0</v>
      </c>
      <c r="I503">
        <f t="shared" si="41"/>
        <v>0</v>
      </c>
      <c r="J503">
        <f t="shared" si="41"/>
        <v>0</v>
      </c>
    </row>
    <row r="504" spans="1:11" ht="27" customHeight="1" x14ac:dyDescent="0.2">
      <c r="A504" t="s">
        <v>144</v>
      </c>
      <c r="B504">
        <v>16</v>
      </c>
      <c r="C504">
        <v>5</v>
      </c>
      <c r="D504">
        <v>21</v>
      </c>
      <c r="E504">
        <v>0</v>
      </c>
      <c r="F504">
        <v>0</v>
      </c>
      <c r="G504">
        <f t="shared" si="40"/>
        <v>0</v>
      </c>
      <c r="H504">
        <f t="shared" si="41"/>
        <v>16</v>
      </c>
      <c r="I504">
        <f t="shared" si="41"/>
        <v>5</v>
      </c>
      <c r="J504">
        <f t="shared" si="41"/>
        <v>21</v>
      </c>
    </row>
    <row r="505" spans="1:11" ht="27" customHeight="1" x14ac:dyDescent="0.2">
      <c r="A505" t="s">
        <v>145</v>
      </c>
      <c r="B505">
        <v>54</v>
      </c>
      <c r="C505">
        <v>8</v>
      </c>
      <c r="D505">
        <v>62</v>
      </c>
      <c r="E505">
        <v>0</v>
      </c>
      <c r="F505">
        <v>0</v>
      </c>
      <c r="G505">
        <f t="shared" si="40"/>
        <v>0</v>
      </c>
      <c r="H505">
        <f t="shared" si="41"/>
        <v>54</v>
      </c>
      <c r="I505">
        <f t="shared" si="41"/>
        <v>8</v>
      </c>
      <c r="J505">
        <f t="shared" si="41"/>
        <v>62</v>
      </c>
    </row>
    <row r="506" spans="1:11" ht="27" customHeight="1" x14ac:dyDescent="0.2">
      <c r="B506">
        <f>SUM(B498,B505)</f>
        <v>226</v>
      </c>
      <c r="C506">
        <f t="shared" ref="C506:J506" si="42">SUM(C498,C505)</f>
        <v>105</v>
      </c>
      <c r="D506">
        <f t="shared" si="42"/>
        <v>331</v>
      </c>
      <c r="E506">
        <f t="shared" si="42"/>
        <v>0</v>
      </c>
      <c r="F506">
        <f t="shared" si="42"/>
        <v>0</v>
      </c>
      <c r="G506">
        <f t="shared" si="42"/>
        <v>0</v>
      </c>
      <c r="H506">
        <f t="shared" si="42"/>
        <v>226</v>
      </c>
      <c r="I506">
        <f t="shared" si="42"/>
        <v>105</v>
      </c>
      <c r="J506">
        <f t="shared" si="42"/>
        <v>62</v>
      </c>
    </row>
  </sheetData>
  <mergeCells count="36">
    <mergeCell ref="A115:A118"/>
    <mergeCell ref="B115:D115"/>
    <mergeCell ref="E115:G115"/>
    <mergeCell ref="H115:J115"/>
    <mergeCell ref="K115:K118"/>
    <mergeCell ref="B116:D116"/>
    <mergeCell ref="E116:G116"/>
    <mergeCell ref="H116:J116"/>
    <mergeCell ref="A76:K76"/>
    <mergeCell ref="A77:K77"/>
    <mergeCell ref="A79:A82"/>
    <mergeCell ref="B79:D79"/>
    <mergeCell ref="E79:G79"/>
    <mergeCell ref="H79:J79"/>
    <mergeCell ref="K79:K82"/>
    <mergeCell ref="B80:D80"/>
    <mergeCell ref="E80:G80"/>
    <mergeCell ref="H80:J80"/>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N164"/>
  <sheetViews>
    <sheetView rightToLeft="1" view="pageBreakPreview" topLeftCell="A70" zoomScale="80" zoomScaleSheetLayoutView="80" workbookViewId="0">
      <selection activeCell="A84" activeCellId="1" sqref="A76:A82 A84:A87"/>
    </sheetView>
  </sheetViews>
  <sheetFormatPr defaultRowHeight="14.25" x14ac:dyDescent="0.2"/>
  <cols>
    <col min="1" max="1" width="26.5" customWidth="1"/>
    <col min="2" max="2" width="8.25" customWidth="1"/>
    <col min="3" max="3" width="9.625" customWidth="1"/>
    <col min="4" max="4" width="8.625" customWidth="1"/>
    <col min="5" max="5" width="8" customWidth="1"/>
    <col min="6" max="10" width="9.625" customWidth="1"/>
    <col min="11" max="11" width="40.875" customWidth="1"/>
  </cols>
  <sheetData>
    <row r="1" spans="1:11" ht="37.5" customHeight="1" x14ac:dyDescent="0.2">
      <c r="A1" s="471" t="s">
        <v>220</v>
      </c>
      <c r="B1" s="471"/>
      <c r="C1" s="471"/>
      <c r="D1" s="471"/>
      <c r="E1" s="471"/>
      <c r="F1" s="471"/>
      <c r="G1" s="471"/>
      <c r="H1" s="471"/>
      <c r="I1" s="471"/>
      <c r="J1" s="471"/>
      <c r="K1" s="471"/>
    </row>
    <row r="2" spans="1:11" ht="43.5" customHeight="1" x14ac:dyDescent="0.2">
      <c r="A2" s="471" t="s">
        <v>236</v>
      </c>
      <c r="B2" s="471"/>
      <c r="C2" s="471"/>
      <c r="D2" s="471"/>
      <c r="E2" s="471"/>
      <c r="F2" s="471"/>
      <c r="G2" s="471"/>
      <c r="H2" s="471"/>
      <c r="I2" s="471"/>
      <c r="J2" s="471"/>
      <c r="K2" s="471"/>
    </row>
    <row r="3" spans="1:11" ht="16.5" thickBot="1" x14ac:dyDescent="0.25">
      <c r="A3" s="1" t="s">
        <v>1921</v>
      </c>
      <c r="B3" s="19"/>
      <c r="C3" s="19"/>
      <c r="D3" s="19"/>
      <c r="E3" s="19"/>
      <c r="F3" s="19"/>
      <c r="G3" s="19"/>
      <c r="H3" s="19"/>
      <c r="I3" s="19"/>
      <c r="J3" s="19"/>
      <c r="K3" s="2" t="s">
        <v>1922</v>
      </c>
    </row>
    <row r="4" spans="1:11" ht="16.5" thickTop="1" x14ac:dyDescent="0.25">
      <c r="A4" s="409" t="s">
        <v>68</v>
      </c>
      <c r="B4" s="412" t="s">
        <v>2</v>
      </c>
      <c r="C4" s="412"/>
      <c r="D4" s="412"/>
      <c r="E4" s="412" t="s">
        <v>3</v>
      </c>
      <c r="F4" s="412"/>
      <c r="G4" s="412"/>
      <c r="H4" s="412" t="s">
        <v>4</v>
      </c>
      <c r="I4" s="412"/>
      <c r="J4" s="412"/>
      <c r="K4" s="409" t="s">
        <v>5</v>
      </c>
    </row>
    <row r="5" spans="1:11" ht="15.75" x14ac:dyDescent="0.25">
      <c r="A5" s="410"/>
      <c r="B5" s="413" t="s">
        <v>6</v>
      </c>
      <c r="C5" s="413"/>
      <c r="D5" s="413"/>
      <c r="E5" s="413" t="s">
        <v>7</v>
      </c>
      <c r="F5" s="413"/>
      <c r="G5" s="413"/>
      <c r="H5" s="413" t="s">
        <v>8</v>
      </c>
      <c r="I5" s="413"/>
      <c r="J5" s="413"/>
      <c r="K5" s="410"/>
    </row>
    <row r="6" spans="1:11" ht="15.75" x14ac:dyDescent="0.25">
      <c r="A6" s="410"/>
      <c r="B6" s="3" t="s">
        <v>52</v>
      </c>
      <c r="C6" s="3" t="s">
        <v>10</v>
      </c>
      <c r="D6" s="3" t="s">
        <v>11</v>
      </c>
      <c r="E6" s="3" t="s">
        <v>52</v>
      </c>
      <c r="F6" s="3" t="s">
        <v>10</v>
      </c>
      <c r="G6" s="3" t="s">
        <v>11</v>
      </c>
      <c r="H6" s="3" t="s">
        <v>52</v>
      </c>
      <c r="I6" s="3" t="s">
        <v>10</v>
      </c>
      <c r="J6" s="3"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1.95" customHeight="1" x14ac:dyDescent="0.2">
      <c r="A8" s="5" t="s">
        <v>14</v>
      </c>
      <c r="B8" s="5"/>
      <c r="C8" s="5"/>
      <c r="D8" s="5"/>
      <c r="E8" s="5"/>
      <c r="F8" s="5"/>
      <c r="G8" s="5"/>
      <c r="H8" s="5"/>
      <c r="I8" s="5"/>
      <c r="J8" s="5"/>
      <c r="K8" s="7" t="s">
        <v>69</v>
      </c>
    </row>
    <row r="9" spans="1:11" ht="21.95" customHeight="1" x14ac:dyDescent="0.2">
      <c r="A9" s="5" t="s">
        <v>147</v>
      </c>
      <c r="B9" s="6">
        <v>944</v>
      </c>
      <c r="C9" s="6">
        <v>843</v>
      </c>
      <c r="D9" s="6">
        <v>1787</v>
      </c>
      <c r="E9" s="6">
        <v>0</v>
      </c>
      <c r="F9" s="6">
        <v>0</v>
      </c>
      <c r="G9" s="6">
        <v>0</v>
      </c>
      <c r="H9" s="6">
        <f>SUM(B9,E9)</f>
        <v>944</v>
      </c>
      <c r="I9" s="6">
        <f t="shared" ref="I9:J20" si="0">SUM(C9,F9)</f>
        <v>843</v>
      </c>
      <c r="J9" s="6">
        <f t="shared" si="0"/>
        <v>1787</v>
      </c>
      <c r="K9" s="7" t="s">
        <v>148</v>
      </c>
    </row>
    <row r="10" spans="1:11" ht="21.95" customHeight="1" x14ac:dyDescent="0.2">
      <c r="A10" s="5" t="s">
        <v>149</v>
      </c>
      <c r="B10" s="6">
        <v>650</v>
      </c>
      <c r="C10" s="6">
        <v>450</v>
      </c>
      <c r="D10" s="6">
        <v>1100</v>
      </c>
      <c r="E10" s="6">
        <v>0</v>
      </c>
      <c r="F10" s="6">
        <v>0</v>
      </c>
      <c r="G10" s="6">
        <v>0</v>
      </c>
      <c r="H10" s="6">
        <f t="shared" ref="H10:H20" si="1">SUM(B10,E10)</f>
        <v>650</v>
      </c>
      <c r="I10" s="6">
        <f t="shared" si="0"/>
        <v>450</v>
      </c>
      <c r="J10" s="6">
        <f t="shared" si="0"/>
        <v>1100</v>
      </c>
      <c r="K10" s="7" t="s">
        <v>150</v>
      </c>
    </row>
    <row r="11" spans="1:11" ht="21.95" customHeight="1" x14ac:dyDescent="0.2">
      <c r="A11" s="5" t="s">
        <v>151</v>
      </c>
      <c r="B11" s="6">
        <v>668</v>
      </c>
      <c r="C11" s="6">
        <v>436</v>
      </c>
      <c r="D11" s="6">
        <v>1104</v>
      </c>
      <c r="E11" s="6">
        <v>0</v>
      </c>
      <c r="F11" s="6">
        <v>0</v>
      </c>
      <c r="G11" s="6">
        <v>0</v>
      </c>
      <c r="H11" s="6">
        <f t="shared" si="1"/>
        <v>668</v>
      </c>
      <c r="I11" s="6">
        <f t="shared" si="0"/>
        <v>436</v>
      </c>
      <c r="J11" s="6">
        <f t="shared" si="0"/>
        <v>1104</v>
      </c>
      <c r="K11" s="7" t="s">
        <v>152</v>
      </c>
    </row>
    <row r="12" spans="1:11" ht="21.95" customHeight="1" x14ac:dyDescent="0.2">
      <c r="A12" s="5" t="s">
        <v>153</v>
      </c>
      <c r="B12" s="6">
        <v>418</v>
      </c>
      <c r="C12" s="6">
        <v>585</v>
      </c>
      <c r="D12" s="6">
        <v>1003</v>
      </c>
      <c r="E12" s="6">
        <v>0</v>
      </c>
      <c r="F12" s="6">
        <v>0</v>
      </c>
      <c r="G12" s="6">
        <v>0</v>
      </c>
      <c r="H12" s="6">
        <f t="shared" si="1"/>
        <v>418</v>
      </c>
      <c r="I12" s="6">
        <f t="shared" si="0"/>
        <v>585</v>
      </c>
      <c r="J12" s="6">
        <f t="shared" si="0"/>
        <v>1003</v>
      </c>
      <c r="K12" s="7" t="s">
        <v>154</v>
      </c>
    </row>
    <row r="13" spans="1:11" ht="21.95" customHeight="1" x14ac:dyDescent="0.2">
      <c r="A13" s="5" t="s">
        <v>155</v>
      </c>
      <c r="B13" s="6">
        <v>536</v>
      </c>
      <c r="C13" s="6">
        <v>466</v>
      </c>
      <c r="D13" s="6">
        <v>1002</v>
      </c>
      <c r="E13" s="6">
        <v>0</v>
      </c>
      <c r="F13" s="6">
        <v>0</v>
      </c>
      <c r="G13" s="6">
        <v>0</v>
      </c>
      <c r="H13" s="6">
        <f t="shared" si="1"/>
        <v>536</v>
      </c>
      <c r="I13" s="6">
        <f t="shared" si="0"/>
        <v>466</v>
      </c>
      <c r="J13" s="6">
        <f t="shared" si="0"/>
        <v>1002</v>
      </c>
      <c r="K13" s="7" t="s">
        <v>156</v>
      </c>
    </row>
    <row r="14" spans="1:11" ht="21.95" customHeight="1" x14ac:dyDescent="0.2">
      <c r="A14" s="5" t="s">
        <v>157</v>
      </c>
      <c r="B14" s="6">
        <v>645</v>
      </c>
      <c r="C14" s="6">
        <v>623</v>
      </c>
      <c r="D14" s="6">
        <v>1268</v>
      </c>
      <c r="E14" s="6">
        <v>0</v>
      </c>
      <c r="F14" s="6">
        <v>0</v>
      </c>
      <c r="G14" s="6">
        <v>0</v>
      </c>
      <c r="H14" s="6">
        <f t="shared" si="1"/>
        <v>645</v>
      </c>
      <c r="I14" s="6">
        <f t="shared" si="0"/>
        <v>623</v>
      </c>
      <c r="J14" s="6">
        <f t="shared" si="0"/>
        <v>1268</v>
      </c>
      <c r="K14" s="7" t="s">
        <v>158</v>
      </c>
    </row>
    <row r="15" spans="1:11" ht="21.95" customHeight="1" x14ac:dyDescent="0.2">
      <c r="A15" s="5" t="s">
        <v>159</v>
      </c>
      <c r="B15" s="6">
        <v>499</v>
      </c>
      <c r="C15" s="6">
        <v>492</v>
      </c>
      <c r="D15" s="6">
        <v>991</v>
      </c>
      <c r="E15" s="6">
        <v>0</v>
      </c>
      <c r="F15" s="6">
        <v>0</v>
      </c>
      <c r="G15" s="6">
        <v>0</v>
      </c>
      <c r="H15" s="6">
        <f t="shared" si="1"/>
        <v>499</v>
      </c>
      <c r="I15" s="6">
        <f t="shared" si="0"/>
        <v>492</v>
      </c>
      <c r="J15" s="6">
        <f t="shared" si="0"/>
        <v>991</v>
      </c>
      <c r="K15" s="7" t="s">
        <v>160</v>
      </c>
    </row>
    <row r="16" spans="1:11" ht="21.95" customHeight="1" x14ac:dyDescent="0.2">
      <c r="A16" s="5" t="s">
        <v>92</v>
      </c>
      <c r="B16" s="6">
        <f>SUM(B9:B15)</f>
        <v>4360</v>
      </c>
      <c r="C16" s="6">
        <f t="shared" ref="C16:J16" si="2">SUM(C9:C15)</f>
        <v>3895</v>
      </c>
      <c r="D16" s="6">
        <f t="shared" si="2"/>
        <v>8255</v>
      </c>
      <c r="E16" s="6">
        <v>0</v>
      </c>
      <c r="F16" s="6">
        <v>0</v>
      </c>
      <c r="G16" s="6">
        <v>0</v>
      </c>
      <c r="H16" s="6">
        <f t="shared" si="2"/>
        <v>4360</v>
      </c>
      <c r="I16" s="6">
        <f t="shared" si="2"/>
        <v>3895</v>
      </c>
      <c r="J16" s="6">
        <f t="shared" si="2"/>
        <v>8255</v>
      </c>
      <c r="K16" s="7" t="s">
        <v>27</v>
      </c>
    </row>
    <row r="17" spans="1:11" ht="21.95" customHeight="1" x14ac:dyDescent="0.2">
      <c r="A17" s="5" t="s">
        <v>161</v>
      </c>
      <c r="B17" s="6">
        <v>16</v>
      </c>
      <c r="C17" s="6">
        <v>51</v>
      </c>
      <c r="D17" s="6">
        <v>67</v>
      </c>
      <c r="E17" s="6">
        <v>0</v>
      </c>
      <c r="F17" s="6">
        <v>0</v>
      </c>
      <c r="G17" s="6">
        <v>0</v>
      </c>
      <c r="H17" s="6">
        <f t="shared" si="1"/>
        <v>16</v>
      </c>
      <c r="I17" s="6">
        <f t="shared" si="0"/>
        <v>51</v>
      </c>
      <c r="J17" s="6">
        <f t="shared" si="0"/>
        <v>67</v>
      </c>
      <c r="K17" s="7" t="s">
        <v>162</v>
      </c>
    </row>
    <row r="18" spans="1:11" ht="21.95" customHeight="1" x14ac:dyDescent="0.2">
      <c r="A18" s="5" t="s">
        <v>163</v>
      </c>
      <c r="B18" s="6">
        <v>256</v>
      </c>
      <c r="C18" s="6">
        <v>97</v>
      </c>
      <c r="D18" s="6">
        <v>353</v>
      </c>
      <c r="E18" s="6">
        <v>0</v>
      </c>
      <c r="F18" s="6">
        <v>0</v>
      </c>
      <c r="G18" s="6">
        <v>0</v>
      </c>
      <c r="H18" s="6">
        <f t="shared" si="1"/>
        <v>256</v>
      </c>
      <c r="I18" s="6">
        <f t="shared" si="0"/>
        <v>97</v>
      </c>
      <c r="J18" s="6">
        <f t="shared" si="0"/>
        <v>353</v>
      </c>
      <c r="K18" s="7" t="s">
        <v>164</v>
      </c>
    </row>
    <row r="19" spans="1:11" ht="21.95" customHeight="1" x14ac:dyDescent="0.2">
      <c r="A19" s="5" t="s">
        <v>165</v>
      </c>
      <c r="B19" s="6">
        <v>203</v>
      </c>
      <c r="C19" s="6">
        <v>130</v>
      </c>
      <c r="D19" s="6">
        <v>333</v>
      </c>
      <c r="E19" s="6">
        <v>0</v>
      </c>
      <c r="F19" s="6">
        <v>0</v>
      </c>
      <c r="G19" s="6">
        <v>0</v>
      </c>
      <c r="H19" s="6">
        <f t="shared" si="1"/>
        <v>203</v>
      </c>
      <c r="I19" s="6">
        <f t="shared" si="0"/>
        <v>130</v>
      </c>
      <c r="J19" s="6">
        <f t="shared" si="0"/>
        <v>333</v>
      </c>
      <c r="K19" s="7" t="s">
        <v>166</v>
      </c>
    </row>
    <row r="20" spans="1:11" ht="21.95" customHeight="1" x14ac:dyDescent="0.2">
      <c r="A20" s="5" t="s">
        <v>167</v>
      </c>
      <c r="B20" s="6">
        <v>153</v>
      </c>
      <c r="C20" s="6">
        <v>113</v>
      </c>
      <c r="D20" s="6">
        <v>266</v>
      </c>
      <c r="E20" s="6">
        <v>0</v>
      </c>
      <c r="F20" s="6">
        <v>0</v>
      </c>
      <c r="G20" s="6">
        <v>0</v>
      </c>
      <c r="H20" s="6">
        <f t="shared" si="1"/>
        <v>153</v>
      </c>
      <c r="I20" s="6">
        <f t="shared" si="0"/>
        <v>113</v>
      </c>
      <c r="J20" s="6">
        <f t="shared" si="0"/>
        <v>266</v>
      </c>
      <c r="K20" s="7" t="s">
        <v>168</v>
      </c>
    </row>
    <row r="21" spans="1:11" ht="21.95" customHeight="1" x14ac:dyDescent="0.2">
      <c r="A21" s="5" t="s">
        <v>103</v>
      </c>
      <c r="B21" s="6">
        <f>SUM(B17:B20)</f>
        <v>628</v>
      </c>
      <c r="C21" s="6">
        <f t="shared" ref="C21:J21" si="3">SUM(C17:C20)</f>
        <v>391</v>
      </c>
      <c r="D21" s="6">
        <f t="shared" si="3"/>
        <v>1019</v>
      </c>
      <c r="E21" s="6">
        <v>0</v>
      </c>
      <c r="F21" s="6">
        <v>0</v>
      </c>
      <c r="G21" s="6">
        <v>0</v>
      </c>
      <c r="H21" s="6">
        <f t="shared" si="3"/>
        <v>628</v>
      </c>
      <c r="I21" s="6">
        <f t="shared" si="3"/>
        <v>391</v>
      </c>
      <c r="J21" s="6">
        <f t="shared" si="3"/>
        <v>1019</v>
      </c>
      <c r="K21" s="7" t="s">
        <v>104</v>
      </c>
    </row>
    <row r="22" spans="1:11" ht="21.95" customHeight="1" thickBot="1" x14ac:dyDescent="0.25">
      <c r="A22" s="14" t="s">
        <v>38</v>
      </c>
      <c r="B22" s="15">
        <f>SUM(B21,B16)</f>
        <v>4988</v>
      </c>
      <c r="C22" s="15">
        <f t="shared" ref="C22:J22" si="4">SUM(C21,C16)</f>
        <v>4286</v>
      </c>
      <c r="D22" s="15">
        <f t="shared" si="4"/>
        <v>9274</v>
      </c>
      <c r="E22" s="15">
        <f t="shared" si="4"/>
        <v>0</v>
      </c>
      <c r="F22" s="15">
        <f t="shared" si="4"/>
        <v>0</v>
      </c>
      <c r="G22" s="15">
        <f t="shared" si="4"/>
        <v>0</v>
      </c>
      <c r="H22" s="15">
        <f t="shared" si="4"/>
        <v>4988</v>
      </c>
      <c r="I22" s="15">
        <f t="shared" si="4"/>
        <v>4286</v>
      </c>
      <c r="J22" s="15">
        <f t="shared" si="4"/>
        <v>9274</v>
      </c>
      <c r="K22" s="16" t="s">
        <v>39</v>
      </c>
    </row>
    <row r="23" spans="1:11" ht="15" thickTop="1" x14ac:dyDescent="0.2"/>
    <row r="25" spans="1:11" ht="18.95" customHeight="1" x14ac:dyDescent="0.2"/>
    <row r="26" spans="1:11" ht="18.95" customHeight="1" x14ac:dyDescent="0.2"/>
    <row r="27" spans="1:11" ht="18.95" customHeight="1" x14ac:dyDescent="0.2"/>
    <row r="28" spans="1:11" ht="18.95" customHeight="1" x14ac:dyDescent="0.2"/>
    <row r="29" spans="1:11" ht="18.95" customHeight="1" x14ac:dyDescent="0.2"/>
    <row r="30" spans="1:11" ht="18.95" customHeight="1" x14ac:dyDescent="0.2"/>
    <row r="31" spans="1:11" ht="18.95" customHeight="1" x14ac:dyDescent="0.2"/>
    <row r="32" spans="1:11" ht="18.95" customHeight="1" x14ac:dyDescent="0.2"/>
    <row r="33" spans="1:11" ht="18.95" customHeight="1" x14ac:dyDescent="0.2"/>
    <row r="34" spans="1:11" ht="18.95" customHeight="1" x14ac:dyDescent="0.2"/>
    <row r="35" spans="1:11" ht="18.95" customHeight="1" x14ac:dyDescent="0.2"/>
    <row r="36" spans="1:11" ht="18.95" customHeight="1" x14ac:dyDescent="0.2"/>
    <row r="37" spans="1:11" ht="26.25" customHeight="1" thickBot="1" x14ac:dyDescent="0.25">
      <c r="A37" s="1" t="s">
        <v>1923</v>
      </c>
      <c r="K37" s="2" t="s">
        <v>1924</v>
      </c>
    </row>
    <row r="38" spans="1:11" ht="18.95" customHeight="1" thickTop="1" x14ac:dyDescent="0.25">
      <c r="A38" s="409" t="s">
        <v>68</v>
      </c>
      <c r="B38" s="412" t="s">
        <v>2</v>
      </c>
      <c r="C38" s="412"/>
      <c r="D38" s="412"/>
      <c r="E38" s="412" t="s">
        <v>3</v>
      </c>
      <c r="F38" s="412"/>
      <c r="G38" s="412"/>
      <c r="H38" s="412" t="s">
        <v>4</v>
      </c>
      <c r="I38" s="412"/>
      <c r="J38" s="412"/>
      <c r="K38" s="409" t="s">
        <v>5</v>
      </c>
    </row>
    <row r="39" spans="1:11" ht="18.95" customHeight="1" x14ac:dyDescent="0.25">
      <c r="A39" s="410"/>
      <c r="B39" s="413" t="s">
        <v>6</v>
      </c>
      <c r="C39" s="413"/>
      <c r="D39" s="413"/>
      <c r="E39" s="413" t="s">
        <v>7</v>
      </c>
      <c r="F39" s="413"/>
      <c r="G39" s="413"/>
      <c r="H39" s="413" t="s">
        <v>8</v>
      </c>
      <c r="I39" s="413"/>
      <c r="J39" s="413"/>
      <c r="K39" s="410"/>
    </row>
    <row r="40" spans="1:11" ht="18.95" customHeight="1" x14ac:dyDescent="0.25">
      <c r="A40" s="410"/>
      <c r="B40" s="3" t="s">
        <v>52</v>
      </c>
      <c r="C40" s="3" t="s">
        <v>10</v>
      </c>
      <c r="D40" s="3" t="s">
        <v>11</v>
      </c>
      <c r="E40" s="3" t="s">
        <v>52</v>
      </c>
      <c r="F40" s="3" t="s">
        <v>10</v>
      </c>
      <c r="G40" s="3" t="s">
        <v>11</v>
      </c>
      <c r="H40" s="3" t="s">
        <v>52</v>
      </c>
      <c r="I40" s="3" t="s">
        <v>10</v>
      </c>
      <c r="J40" s="3" t="s">
        <v>11</v>
      </c>
      <c r="K40" s="410"/>
    </row>
    <row r="41" spans="1:11" ht="18.95" customHeight="1" thickBot="1" x14ac:dyDescent="0.3">
      <c r="A41" s="411"/>
      <c r="B41" s="4" t="s">
        <v>12</v>
      </c>
      <c r="C41" s="4" t="s">
        <v>13</v>
      </c>
      <c r="D41" s="4" t="s">
        <v>8</v>
      </c>
      <c r="E41" s="4" t="s">
        <v>12</v>
      </c>
      <c r="F41" s="4" t="s">
        <v>13</v>
      </c>
      <c r="G41" s="4" t="s">
        <v>8</v>
      </c>
      <c r="H41" s="4" t="s">
        <v>12</v>
      </c>
      <c r="I41" s="4" t="s">
        <v>13</v>
      </c>
      <c r="J41" s="4" t="s">
        <v>8</v>
      </c>
      <c r="K41" s="411"/>
    </row>
    <row r="42" spans="1:11" ht="24" customHeight="1" x14ac:dyDescent="0.2">
      <c r="A42" s="5" t="s">
        <v>62</v>
      </c>
      <c r="B42" s="5"/>
      <c r="C42" s="5"/>
      <c r="D42" s="5"/>
      <c r="E42" s="5"/>
      <c r="F42" s="5"/>
      <c r="G42" s="5"/>
      <c r="H42" s="5"/>
      <c r="I42" s="5"/>
      <c r="J42" s="5"/>
      <c r="K42" s="7" t="s">
        <v>41</v>
      </c>
    </row>
    <row r="43" spans="1:11" ht="24" customHeight="1" x14ac:dyDescent="0.2">
      <c r="A43" s="5" t="s">
        <v>147</v>
      </c>
      <c r="B43" s="6">
        <v>106</v>
      </c>
      <c r="C43" s="6">
        <v>122</v>
      </c>
      <c r="D43" s="6">
        <v>228</v>
      </c>
      <c r="E43" s="6">
        <v>0</v>
      </c>
      <c r="F43" s="6">
        <v>0</v>
      </c>
      <c r="G43" s="6">
        <v>0</v>
      </c>
      <c r="H43" s="6">
        <f>SUM(B43,E43)</f>
        <v>106</v>
      </c>
      <c r="I43" s="6">
        <f t="shared" ref="I43:I52" si="5">SUM(C43,F43)</f>
        <v>122</v>
      </c>
      <c r="J43" s="6">
        <f t="shared" ref="J43:J49" si="6">SUM(H43:I43)</f>
        <v>228</v>
      </c>
      <c r="K43" s="7" t="s">
        <v>148</v>
      </c>
    </row>
    <row r="44" spans="1:11" ht="24" customHeight="1" x14ac:dyDescent="0.2">
      <c r="A44" s="5" t="s">
        <v>268</v>
      </c>
      <c r="B44" s="6">
        <v>10</v>
      </c>
      <c r="C44" s="6">
        <v>6</v>
      </c>
      <c r="D44" s="6">
        <v>16</v>
      </c>
      <c r="E44" s="6">
        <v>0</v>
      </c>
      <c r="F44" s="6">
        <v>0</v>
      </c>
      <c r="G44" s="6">
        <v>0</v>
      </c>
      <c r="H44" s="6">
        <f t="shared" ref="H44:H52" si="7">SUM(B44,E44)</f>
        <v>10</v>
      </c>
      <c r="I44" s="6">
        <f t="shared" si="5"/>
        <v>6</v>
      </c>
      <c r="J44" s="6">
        <f t="shared" si="6"/>
        <v>16</v>
      </c>
      <c r="K44" s="7" t="s">
        <v>150</v>
      </c>
    </row>
    <row r="45" spans="1:11" ht="24" customHeight="1" x14ac:dyDescent="0.2">
      <c r="A45" s="5" t="s">
        <v>153</v>
      </c>
      <c r="B45" s="6">
        <v>117</v>
      </c>
      <c r="C45" s="6">
        <v>124</v>
      </c>
      <c r="D45" s="6">
        <v>241</v>
      </c>
      <c r="E45" s="6">
        <v>0</v>
      </c>
      <c r="F45" s="6">
        <v>1</v>
      </c>
      <c r="G45" s="6">
        <v>1</v>
      </c>
      <c r="H45" s="6">
        <f t="shared" si="7"/>
        <v>117</v>
      </c>
      <c r="I45" s="6">
        <f t="shared" si="5"/>
        <v>125</v>
      </c>
      <c r="J45" s="6">
        <f t="shared" si="6"/>
        <v>242</v>
      </c>
      <c r="K45" s="7" t="s">
        <v>154</v>
      </c>
    </row>
    <row r="46" spans="1:11" ht="24" customHeight="1" x14ac:dyDescent="0.2">
      <c r="A46" s="5" t="s">
        <v>155</v>
      </c>
      <c r="B46" s="6">
        <v>130</v>
      </c>
      <c r="C46" s="6">
        <v>85</v>
      </c>
      <c r="D46" s="6">
        <v>215</v>
      </c>
      <c r="E46" s="6">
        <v>0</v>
      </c>
      <c r="F46" s="6">
        <v>0</v>
      </c>
      <c r="G46" s="6">
        <v>0</v>
      </c>
      <c r="H46" s="6">
        <f t="shared" si="7"/>
        <v>130</v>
      </c>
      <c r="I46" s="6">
        <f t="shared" si="5"/>
        <v>85</v>
      </c>
      <c r="J46" s="6">
        <f t="shared" si="6"/>
        <v>215</v>
      </c>
      <c r="K46" s="7" t="s">
        <v>156</v>
      </c>
    </row>
    <row r="47" spans="1:11" ht="24" customHeight="1" x14ac:dyDescent="0.2">
      <c r="A47" s="5" t="s">
        <v>157</v>
      </c>
      <c r="B47" s="6">
        <v>103</v>
      </c>
      <c r="C47" s="6">
        <v>63</v>
      </c>
      <c r="D47" s="6">
        <v>166</v>
      </c>
      <c r="E47" s="6">
        <v>0</v>
      </c>
      <c r="F47" s="6">
        <v>0</v>
      </c>
      <c r="G47" s="6">
        <v>0</v>
      </c>
      <c r="H47" s="6">
        <f t="shared" si="7"/>
        <v>103</v>
      </c>
      <c r="I47" s="6">
        <f t="shared" si="5"/>
        <v>63</v>
      </c>
      <c r="J47" s="6">
        <f t="shared" si="6"/>
        <v>166</v>
      </c>
      <c r="K47" s="7" t="s">
        <v>158</v>
      </c>
    </row>
    <row r="48" spans="1:11" ht="24" customHeight="1" x14ac:dyDescent="0.2">
      <c r="A48" s="5" t="s">
        <v>159</v>
      </c>
      <c r="B48" s="6">
        <v>18</v>
      </c>
      <c r="C48" s="6">
        <v>17</v>
      </c>
      <c r="D48" s="6">
        <v>35</v>
      </c>
      <c r="E48" s="6">
        <v>0</v>
      </c>
      <c r="F48" s="6">
        <v>0</v>
      </c>
      <c r="G48" s="6">
        <v>0</v>
      </c>
      <c r="H48" s="6">
        <f t="shared" si="7"/>
        <v>18</v>
      </c>
      <c r="I48" s="6">
        <f t="shared" si="5"/>
        <v>17</v>
      </c>
      <c r="J48" s="6">
        <f t="shared" si="6"/>
        <v>35</v>
      </c>
      <c r="K48" s="7" t="s">
        <v>160</v>
      </c>
    </row>
    <row r="49" spans="1:11" ht="24" customHeight="1" x14ac:dyDescent="0.2">
      <c r="A49" s="5" t="s">
        <v>92</v>
      </c>
      <c r="B49" s="6">
        <f>SUM(B43:B48)</f>
        <v>484</v>
      </c>
      <c r="C49" s="6">
        <f>SUM(C43:C48)</f>
        <v>417</v>
      </c>
      <c r="D49" s="6">
        <f>SUM(D43:D48)</f>
        <v>901</v>
      </c>
      <c r="E49" s="6">
        <v>0</v>
      </c>
      <c r="F49" s="6">
        <f>SUM(F43:F48)</f>
        <v>1</v>
      </c>
      <c r="G49" s="6">
        <f>SUM(G43:G48)</f>
        <v>1</v>
      </c>
      <c r="H49" s="6">
        <f t="shared" si="7"/>
        <v>484</v>
      </c>
      <c r="I49" s="6">
        <f t="shared" si="5"/>
        <v>418</v>
      </c>
      <c r="J49" s="6">
        <f t="shared" si="6"/>
        <v>902</v>
      </c>
      <c r="K49" s="7" t="s">
        <v>168</v>
      </c>
    </row>
    <row r="50" spans="1:11" ht="24" customHeight="1" x14ac:dyDescent="0.2">
      <c r="A50" s="5" t="s">
        <v>169</v>
      </c>
      <c r="B50" s="6">
        <v>69</v>
      </c>
      <c r="C50" s="6">
        <v>1</v>
      </c>
      <c r="D50" s="6">
        <v>70</v>
      </c>
      <c r="E50" s="6">
        <v>0</v>
      </c>
      <c r="F50" s="6">
        <v>0</v>
      </c>
      <c r="G50" s="6">
        <v>0</v>
      </c>
      <c r="H50" s="6">
        <f t="shared" si="7"/>
        <v>69</v>
      </c>
      <c r="I50" s="6">
        <f t="shared" si="5"/>
        <v>1</v>
      </c>
      <c r="J50" s="6">
        <f>SUM(H50:I50)</f>
        <v>70</v>
      </c>
      <c r="K50" s="7" t="s">
        <v>164</v>
      </c>
    </row>
    <row r="51" spans="1:11" ht="24" customHeight="1" x14ac:dyDescent="0.2">
      <c r="A51" s="5" t="s">
        <v>103</v>
      </c>
      <c r="B51" s="6">
        <f t="shared" ref="B51:G51" si="8">SUM(B50)</f>
        <v>69</v>
      </c>
      <c r="C51" s="6">
        <f t="shared" si="8"/>
        <v>1</v>
      </c>
      <c r="D51" s="6">
        <f t="shared" si="8"/>
        <v>70</v>
      </c>
      <c r="E51" s="6">
        <f t="shared" si="8"/>
        <v>0</v>
      </c>
      <c r="F51" s="6">
        <f t="shared" si="8"/>
        <v>0</v>
      </c>
      <c r="G51" s="6">
        <f t="shared" si="8"/>
        <v>0</v>
      </c>
      <c r="H51" s="6">
        <f t="shared" si="7"/>
        <v>69</v>
      </c>
      <c r="I51" s="6">
        <f t="shared" si="5"/>
        <v>1</v>
      </c>
      <c r="J51" s="6">
        <f>SUM(H51:I51)</f>
        <v>70</v>
      </c>
      <c r="K51" s="7" t="s">
        <v>104</v>
      </c>
    </row>
    <row r="52" spans="1:11" ht="24" customHeight="1" thickBot="1" x14ac:dyDescent="0.25">
      <c r="A52" s="5" t="s">
        <v>45</v>
      </c>
      <c r="B52" s="6">
        <f t="shared" ref="B52:G52" si="9">SUM(B51,B49)</f>
        <v>553</v>
      </c>
      <c r="C52" s="6">
        <f t="shared" si="9"/>
        <v>418</v>
      </c>
      <c r="D52" s="6">
        <f t="shared" si="9"/>
        <v>971</v>
      </c>
      <c r="E52" s="6">
        <f t="shared" si="9"/>
        <v>0</v>
      </c>
      <c r="F52" s="6">
        <f t="shared" si="9"/>
        <v>1</v>
      </c>
      <c r="G52" s="6">
        <f t="shared" si="9"/>
        <v>1</v>
      </c>
      <c r="H52" s="6">
        <f t="shared" si="7"/>
        <v>553</v>
      </c>
      <c r="I52" s="6">
        <f t="shared" si="5"/>
        <v>419</v>
      </c>
      <c r="J52" s="6">
        <f>SUM(H52:I52)</f>
        <v>972</v>
      </c>
      <c r="K52" s="7" t="s">
        <v>41</v>
      </c>
    </row>
    <row r="53" spans="1:11" ht="24" customHeight="1" thickBot="1" x14ac:dyDescent="0.25">
      <c r="A53" s="8" t="s">
        <v>108</v>
      </c>
      <c r="B53" s="9">
        <f t="shared" ref="B53:J53" si="10">SUM(B22,B52)</f>
        <v>5541</v>
      </c>
      <c r="C53" s="9">
        <f t="shared" si="10"/>
        <v>4704</v>
      </c>
      <c r="D53" s="9">
        <f t="shared" si="10"/>
        <v>10245</v>
      </c>
      <c r="E53" s="9">
        <f t="shared" si="10"/>
        <v>0</v>
      </c>
      <c r="F53" s="9">
        <f t="shared" si="10"/>
        <v>1</v>
      </c>
      <c r="G53" s="9">
        <f t="shared" si="10"/>
        <v>1</v>
      </c>
      <c r="H53" s="9">
        <f t="shared" si="10"/>
        <v>5541</v>
      </c>
      <c r="I53" s="9">
        <f t="shared" si="10"/>
        <v>4705</v>
      </c>
      <c r="J53" s="9">
        <f t="shared" si="10"/>
        <v>10246</v>
      </c>
      <c r="K53" s="10" t="s">
        <v>48</v>
      </c>
    </row>
    <row r="54" spans="1:11" ht="18.95" customHeight="1" thickTop="1" x14ac:dyDescent="0.2"/>
    <row r="55" spans="1:11" ht="21.95" customHeight="1" x14ac:dyDescent="0.2"/>
    <row r="56" spans="1:11" ht="21.95" customHeight="1" x14ac:dyDescent="0.2"/>
    <row r="57" spans="1:11" ht="21.95" customHeight="1" x14ac:dyDescent="0.2"/>
    <row r="58" spans="1:11" ht="21.95" customHeight="1" x14ac:dyDescent="0.2"/>
    <row r="59" spans="1:11" ht="21.95" customHeight="1" x14ac:dyDescent="0.2"/>
    <row r="60" spans="1:11" ht="21.95" customHeight="1" x14ac:dyDescent="0.2"/>
    <row r="61" spans="1:11" ht="21.95" customHeight="1" x14ac:dyDescent="0.2"/>
    <row r="62" spans="1:11" ht="21.95" customHeight="1" x14ac:dyDescent="0.2"/>
    <row r="63" spans="1:11" ht="21.95" customHeight="1" x14ac:dyDescent="0.2"/>
    <row r="64" spans="1:11" ht="21.95" customHeight="1" x14ac:dyDescent="0.2"/>
    <row r="65" spans="1:14" ht="21.95" customHeight="1" x14ac:dyDescent="0.2"/>
    <row r="66" spans="1:14" ht="30" customHeight="1" x14ac:dyDescent="0.2"/>
    <row r="67" spans="1:14" ht="15.75" customHeight="1" x14ac:dyDescent="0.2"/>
    <row r="68" spans="1:14" ht="31.5" customHeight="1" x14ac:dyDescent="0.2">
      <c r="A68" s="471" t="s">
        <v>221</v>
      </c>
      <c r="B68" s="471"/>
      <c r="C68" s="471"/>
      <c r="D68" s="471"/>
      <c r="E68" s="471"/>
      <c r="F68" s="471"/>
      <c r="G68" s="471"/>
      <c r="H68" s="471"/>
      <c r="I68" s="471"/>
      <c r="J68" s="471"/>
      <c r="K68" s="471"/>
    </row>
    <row r="69" spans="1:14" ht="43.5" customHeight="1" x14ac:dyDescent="0.2">
      <c r="A69" s="471" t="s">
        <v>235</v>
      </c>
      <c r="B69" s="471"/>
      <c r="C69" s="471"/>
      <c r="D69" s="471"/>
      <c r="E69" s="471"/>
      <c r="F69" s="471"/>
      <c r="G69" s="471"/>
      <c r="H69" s="471"/>
      <c r="I69" s="471"/>
      <c r="J69" s="471"/>
      <c r="K69" s="471"/>
    </row>
    <row r="70" spans="1:14" ht="24.75" customHeight="1" thickBot="1" x14ac:dyDescent="0.25">
      <c r="A70" s="1" t="s">
        <v>1925</v>
      </c>
      <c r="K70" s="2" t="s">
        <v>1926</v>
      </c>
    </row>
    <row r="71" spans="1:14" ht="16.5" thickTop="1" x14ac:dyDescent="0.25">
      <c r="A71" s="409" t="s">
        <v>68</v>
      </c>
      <c r="B71" s="412" t="s">
        <v>2</v>
      </c>
      <c r="C71" s="412"/>
      <c r="D71" s="412"/>
      <c r="E71" s="412" t="s">
        <v>3</v>
      </c>
      <c r="F71" s="412"/>
      <c r="G71" s="412"/>
      <c r="H71" s="412" t="s">
        <v>4</v>
      </c>
      <c r="I71" s="412"/>
      <c r="J71" s="412"/>
      <c r="K71" s="409" t="s">
        <v>5</v>
      </c>
    </row>
    <row r="72" spans="1:14" ht="15.75" x14ac:dyDescent="0.25">
      <c r="A72" s="410"/>
      <c r="B72" s="413" t="s">
        <v>6</v>
      </c>
      <c r="C72" s="413"/>
      <c r="D72" s="413"/>
      <c r="E72" s="413" t="s">
        <v>7</v>
      </c>
      <c r="F72" s="413"/>
      <c r="G72" s="413"/>
      <c r="H72" s="413" t="s">
        <v>8</v>
      </c>
      <c r="I72" s="413"/>
      <c r="J72" s="413"/>
      <c r="K72" s="410"/>
    </row>
    <row r="73" spans="1:14" ht="15.75" x14ac:dyDescent="0.25">
      <c r="A73" s="410"/>
      <c r="B73" s="3" t="s">
        <v>52</v>
      </c>
      <c r="C73" s="3" t="s">
        <v>10</v>
      </c>
      <c r="D73" s="3" t="s">
        <v>11</v>
      </c>
      <c r="E73" s="3" t="s">
        <v>52</v>
      </c>
      <c r="F73" s="3" t="s">
        <v>10</v>
      </c>
      <c r="G73" s="3" t="s">
        <v>11</v>
      </c>
      <c r="H73" s="3" t="s">
        <v>52</v>
      </c>
      <c r="I73" s="3" t="s">
        <v>10</v>
      </c>
      <c r="J73" s="3" t="s">
        <v>11</v>
      </c>
      <c r="K73" s="410"/>
    </row>
    <row r="74" spans="1:14" ht="21" customHeight="1" thickBot="1" x14ac:dyDescent="0.3">
      <c r="A74" s="411"/>
      <c r="B74" s="4" t="s">
        <v>12</v>
      </c>
      <c r="C74" s="4" t="s">
        <v>13</v>
      </c>
      <c r="D74" s="4" t="s">
        <v>8</v>
      </c>
      <c r="E74" s="4" t="s">
        <v>12</v>
      </c>
      <c r="F74" s="4" t="s">
        <v>13</v>
      </c>
      <c r="G74" s="4" t="s">
        <v>8</v>
      </c>
      <c r="H74" s="4" t="s">
        <v>12</v>
      </c>
      <c r="I74" s="4" t="s">
        <v>13</v>
      </c>
      <c r="J74" s="4" t="s">
        <v>8</v>
      </c>
      <c r="K74" s="411"/>
    </row>
    <row r="75" spans="1:14" ht="21.95" customHeight="1" x14ac:dyDescent="0.2">
      <c r="A75" s="5" t="s">
        <v>14</v>
      </c>
      <c r="B75" s="5"/>
      <c r="C75" s="5"/>
      <c r="D75" s="5"/>
      <c r="E75" s="5"/>
      <c r="F75" s="5"/>
      <c r="G75" s="5"/>
      <c r="H75" s="5"/>
      <c r="I75" s="5"/>
      <c r="J75" s="5"/>
      <c r="K75" s="7" t="s">
        <v>69</v>
      </c>
    </row>
    <row r="76" spans="1:14" ht="21.95" customHeight="1" x14ac:dyDescent="0.2">
      <c r="A76" s="5" t="s">
        <v>147</v>
      </c>
      <c r="B76" s="6">
        <v>2040</v>
      </c>
      <c r="C76" s="6">
        <v>1646</v>
      </c>
      <c r="D76" s="6">
        <v>3686</v>
      </c>
      <c r="E76" s="6">
        <v>0</v>
      </c>
      <c r="F76" s="6">
        <v>0</v>
      </c>
      <c r="G76" s="6">
        <v>0</v>
      </c>
      <c r="H76" s="6">
        <f>SUM(B76,E76)</f>
        <v>2040</v>
      </c>
      <c r="I76" s="6">
        <f t="shared" ref="I76:J87" si="11">SUM(C76,F76)</f>
        <v>1646</v>
      </c>
      <c r="J76" s="6">
        <f t="shared" si="11"/>
        <v>3686</v>
      </c>
      <c r="K76" s="7" t="s">
        <v>170</v>
      </c>
      <c r="L76">
        <f>SUM(H76,H78)</f>
        <v>3460</v>
      </c>
      <c r="M76" s="393">
        <f>SUM(I76,I78)</f>
        <v>2453</v>
      </c>
      <c r="N76">
        <f>SUM(L76:M76)</f>
        <v>5913</v>
      </c>
    </row>
    <row r="77" spans="1:14" ht="21.95" customHeight="1" x14ac:dyDescent="0.2">
      <c r="A77" s="5" t="s">
        <v>149</v>
      </c>
      <c r="B77" s="6">
        <v>1834</v>
      </c>
      <c r="C77" s="6">
        <v>1018</v>
      </c>
      <c r="D77" s="6">
        <v>2852</v>
      </c>
      <c r="E77" s="6">
        <v>0</v>
      </c>
      <c r="F77" s="6">
        <v>0</v>
      </c>
      <c r="G77" s="6">
        <v>0</v>
      </c>
      <c r="H77" s="6">
        <f t="shared" ref="H77:H87" si="12">SUM(B77,E77)</f>
        <v>1834</v>
      </c>
      <c r="I77" s="6">
        <f t="shared" si="11"/>
        <v>1018</v>
      </c>
      <c r="J77" s="6">
        <f t="shared" si="11"/>
        <v>2852</v>
      </c>
      <c r="K77" s="7" t="s">
        <v>171</v>
      </c>
      <c r="L77">
        <f>SUM(H77,H79)</f>
        <v>2762</v>
      </c>
      <c r="M77" s="393">
        <f>SUM(I77,I79)</f>
        <v>2175</v>
      </c>
      <c r="N77">
        <f>SUM(L77:M77)</f>
        <v>4937</v>
      </c>
    </row>
    <row r="78" spans="1:14" ht="21.95" customHeight="1" x14ac:dyDescent="0.2">
      <c r="A78" s="5" t="s">
        <v>151</v>
      </c>
      <c r="B78" s="6">
        <v>1420</v>
      </c>
      <c r="C78" s="6">
        <v>807</v>
      </c>
      <c r="D78" s="6">
        <v>2227</v>
      </c>
      <c r="E78" s="6">
        <v>0</v>
      </c>
      <c r="F78" s="6">
        <v>0</v>
      </c>
      <c r="G78" s="6">
        <v>0</v>
      </c>
      <c r="H78" s="6">
        <f t="shared" si="12"/>
        <v>1420</v>
      </c>
      <c r="I78" s="6">
        <f t="shared" si="11"/>
        <v>807</v>
      </c>
      <c r="J78" s="6">
        <f t="shared" si="11"/>
        <v>2227</v>
      </c>
      <c r="K78" s="7" t="s">
        <v>172</v>
      </c>
    </row>
    <row r="79" spans="1:14" ht="21.95" customHeight="1" x14ac:dyDescent="0.2">
      <c r="A79" s="5" t="s">
        <v>153</v>
      </c>
      <c r="B79" s="6">
        <v>928</v>
      </c>
      <c r="C79" s="6">
        <v>1157</v>
      </c>
      <c r="D79" s="6">
        <v>2085</v>
      </c>
      <c r="E79" s="6">
        <v>0</v>
      </c>
      <c r="F79" s="6">
        <v>0</v>
      </c>
      <c r="G79" s="6">
        <v>0</v>
      </c>
      <c r="H79" s="6">
        <f t="shared" si="12"/>
        <v>928</v>
      </c>
      <c r="I79" s="6">
        <f t="shared" si="11"/>
        <v>1157</v>
      </c>
      <c r="J79" s="6">
        <f t="shared" si="11"/>
        <v>2085</v>
      </c>
      <c r="K79" s="7" t="s">
        <v>173</v>
      </c>
    </row>
    <row r="80" spans="1:14" ht="21.95" customHeight="1" x14ac:dyDescent="0.2">
      <c r="A80" s="5" t="s">
        <v>155</v>
      </c>
      <c r="B80" s="6">
        <v>1208</v>
      </c>
      <c r="C80" s="6">
        <v>973</v>
      </c>
      <c r="D80" s="6">
        <v>2181</v>
      </c>
      <c r="E80" s="6">
        <v>0</v>
      </c>
      <c r="F80" s="6">
        <v>0</v>
      </c>
      <c r="G80" s="6">
        <v>0</v>
      </c>
      <c r="H80" s="6">
        <f t="shared" si="12"/>
        <v>1208</v>
      </c>
      <c r="I80" s="6">
        <f t="shared" si="11"/>
        <v>973</v>
      </c>
      <c r="J80" s="6">
        <f t="shared" si="11"/>
        <v>2181</v>
      </c>
      <c r="K80" s="7" t="s">
        <v>174</v>
      </c>
    </row>
    <row r="81" spans="1:14" ht="21.95" customHeight="1" x14ac:dyDescent="0.2">
      <c r="A81" s="5" t="s">
        <v>157</v>
      </c>
      <c r="B81" s="6">
        <v>1396</v>
      </c>
      <c r="C81" s="6">
        <v>1147</v>
      </c>
      <c r="D81" s="6">
        <v>2543</v>
      </c>
      <c r="E81" s="6">
        <v>0</v>
      </c>
      <c r="F81" s="6">
        <v>0</v>
      </c>
      <c r="G81" s="6">
        <v>0</v>
      </c>
      <c r="H81" s="6">
        <f t="shared" si="12"/>
        <v>1396</v>
      </c>
      <c r="I81" s="6">
        <f t="shared" si="11"/>
        <v>1147</v>
      </c>
      <c r="J81" s="6">
        <f t="shared" si="11"/>
        <v>2543</v>
      </c>
      <c r="K81" s="7" t="s">
        <v>175</v>
      </c>
    </row>
    <row r="82" spans="1:14" ht="21.95" customHeight="1" x14ac:dyDescent="0.2">
      <c r="A82" s="5" t="s">
        <v>159</v>
      </c>
      <c r="B82" s="6">
        <v>1291</v>
      </c>
      <c r="C82" s="6">
        <v>960</v>
      </c>
      <c r="D82" s="6">
        <v>2251</v>
      </c>
      <c r="E82" s="6">
        <v>0</v>
      </c>
      <c r="F82" s="6">
        <v>0</v>
      </c>
      <c r="G82" s="6">
        <v>0</v>
      </c>
      <c r="H82" s="6">
        <f t="shared" si="12"/>
        <v>1291</v>
      </c>
      <c r="I82" s="6">
        <f t="shared" si="11"/>
        <v>960</v>
      </c>
      <c r="J82" s="6">
        <f t="shared" si="11"/>
        <v>2251</v>
      </c>
      <c r="K82" s="7" t="s">
        <v>176</v>
      </c>
    </row>
    <row r="83" spans="1:14" ht="21.95" customHeight="1" x14ac:dyDescent="0.2">
      <c r="A83" s="5" t="s">
        <v>92</v>
      </c>
      <c r="B83" s="6">
        <f>SUM(B76:B82)</f>
        <v>10117</v>
      </c>
      <c r="C83" s="6">
        <f t="shared" ref="C83:J83" si="13">SUM(C76:C82)</f>
        <v>7708</v>
      </c>
      <c r="D83" s="6">
        <f t="shared" si="13"/>
        <v>17825</v>
      </c>
      <c r="E83" s="6">
        <v>0</v>
      </c>
      <c r="F83" s="6">
        <v>0</v>
      </c>
      <c r="G83" s="6">
        <v>0</v>
      </c>
      <c r="H83" s="6">
        <f t="shared" si="13"/>
        <v>10117</v>
      </c>
      <c r="I83" s="6">
        <f t="shared" si="13"/>
        <v>7708</v>
      </c>
      <c r="J83" s="6">
        <f t="shared" si="13"/>
        <v>17825</v>
      </c>
      <c r="K83" s="7" t="s">
        <v>27</v>
      </c>
    </row>
    <row r="84" spans="1:14" ht="21.95" customHeight="1" x14ac:dyDescent="0.2">
      <c r="A84" s="5" t="s">
        <v>161</v>
      </c>
      <c r="B84" s="6">
        <v>122</v>
      </c>
      <c r="C84" s="6">
        <v>363</v>
      </c>
      <c r="D84" s="6">
        <v>485</v>
      </c>
      <c r="E84" s="6">
        <v>0</v>
      </c>
      <c r="F84" s="6">
        <v>0</v>
      </c>
      <c r="G84" s="6">
        <v>0</v>
      </c>
      <c r="H84" s="6">
        <f t="shared" si="12"/>
        <v>122</v>
      </c>
      <c r="I84" s="6">
        <f t="shared" si="11"/>
        <v>363</v>
      </c>
      <c r="J84" s="6">
        <f t="shared" si="11"/>
        <v>485</v>
      </c>
      <c r="K84" s="7" t="s">
        <v>162</v>
      </c>
      <c r="L84">
        <f>SUM(B84:B85,B87)</f>
        <v>1092</v>
      </c>
      <c r="M84" s="393">
        <f>SUM(C84:C85,C87)</f>
        <v>1015</v>
      </c>
      <c r="N84">
        <f>SUM(L84:M84)</f>
        <v>2107</v>
      </c>
    </row>
    <row r="85" spans="1:14" ht="21.95" customHeight="1" x14ac:dyDescent="0.2">
      <c r="A85" s="5" t="s">
        <v>163</v>
      </c>
      <c r="B85" s="6">
        <v>549</v>
      </c>
      <c r="C85" s="6">
        <v>332</v>
      </c>
      <c r="D85" s="6">
        <v>881</v>
      </c>
      <c r="E85" s="6">
        <v>0</v>
      </c>
      <c r="F85" s="6">
        <v>0</v>
      </c>
      <c r="G85" s="6">
        <v>0</v>
      </c>
      <c r="H85" s="6">
        <f t="shared" si="12"/>
        <v>549</v>
      </c>
      <c r="I85" s="6">
        <f t="shared" si="11"/>
        <v>332</v>
      </c>
      <c r="J85" s="6">
        <f t="shared" si="11"/>
        <v>881</v>
      </c>
      <c r="K85" s="7" t="s">
        <v>164</v>
      </c>
      <c r="L85">
        <f>SUM(L84,B86)</f>
        <v>1776</v>
      </c>
    </row>
    <row r="86" spans="1:14" ht="21.95" customHeight="1" x14ac:dyDescent="0.2">
      <c r="A86" s="5" t="s">
        <v>165</v>
      </c>
      <c r="B86" s="6">
        <v>684</v>
      </c>
      <c r="C86" s="6">
        <v>448</v>
      </c>
      <c r="D86" s="6">
        <v>1132</v>
      </c>
      <c r="E86" s="6">
        <v>0</v>
      </c>
      <c r="F86" s="6">
        <v>0</v>
      </c>
      <c r="G86" s="6">
        <v>0</v>
      </c>
      <c r="H86" s="6">
        <f t="shared" si="12"/>
        <v>684</v>
      </c>
      <c r="I86" s="6">
        <f t="shared" si="11"/>
        <v>448</v>
      </c>
      <c r="J86" s="6">
        <f t="shared" si="11"/>
        <v>1132</v>
      </c>
      <c r="K86" s="7" t="s">
        <v>166</v>
      </c>
    </row>
    <row r="87" spans="1:14" ht="21.95" customHeight="1" x14ac:dyDescent="0.2">
      <c r="A87" s="5" t="s">
        <v>167</v>
      </c>
      <c r="B87" s="6">
        <v>421</v>
      </c>
      <c r="C87" s="6">
        <v>320</v>
      </c>
      <c r="D87" s="6">
        <v>741</v>
      </c>
      <c r="E87" s="6">
        <v>0</v>
      </c>
      <c r="F87" s="6">
        <v>0</v>
      </c>
      <c r="G87" s="6">
        <v>0</v>
      </c>
      <c r="H87" s="6">
        <f t="shared" si="12"/>
        <v>421</v>
      </c>
      <c r="I87" s="6">
        <f t="shared" si="11"/>
        <v>320</v>
      </c>
      <c r="J87" s="6">
        <f t="shared" si="11"/>
        <v>741</v>
      </c>
      <c r="K87" s="7" t="s">
        <v>168</v>
      </c>
    </row>
    <row r="88" spans="1:14" ht="21.95" customHeight="1" x14ac:dyDescent="0.2">
      <c r="A88" s="5" t="s">
        <v>103</v>
      </c>
      <c r="B88" s="6">
        <f>SUM(B84:B87)</f>
        <v>1776</v>
      </c>
      <c r="C88" s="6">
        <f t="shared" ref="C88:J88" si="14">SUM(C84:C87)</f>
        <v>1463</v>
      </c>
      <c r="D88" s="6">
        <f t="shared" si="14"/>
        <v>3239</v>
      </c>
      <c r="E88" s="6">
        <v>0</v>
      </c>
      <c r="F88" s="6">
        <v>0</v>
      </c>
      <c r="G88" s="6">
        <v>0</v>
      </c>
      <c r="H88" s="6">
        <f t="shared" si="14"/>
        <v>1776</v>
      </c>
      <c r="I88" s="6">
        <f t="shared" si="14"/>
        <v>1463</v>
      </c>
      <c r="J88" s="6">
        <f t="shared" si="14"/>
        <v>3239</v>
      </c>
      <c r="K88" s="7" t="s">
        <v>104</v>
      </c>
    </row>
    <row r="89" spans="1:14" ht="21.95" customHeight="1" thickBot="1" x14ac:dyDescent="0.25">
      <c r="A89" s="14" t="s">
        <v>38</v>
      </c>
      <c r="B89" s="15">
        <f>SUM(B88,B83)</f>
        <v>11893</v>
      </c>
      <c r="C89" s="15">
        <f t="shared" ref="C89:J89" si="15">SUM(C88,C83)</f>
        <v>9171</v>
      </c>
      <c r="D89" s="15">
        <f t="shared" si="15"/>
        <v>21064</v>
      </c>
      <c r="E89" s="15">
        <f t="shared" si="15"/>
        <v>0</v>
      </c>
      <c r="F89" s="15">
        <f t="shared" si="15"/>
        <v>0</v>
      </c>
      <c r="G89" s="15">
        <f t="shared" si="15"/>
        <v>0</v>
      </c>
      <c r="H89" s="15">
        <f t="shared" si="15"/>
        <v>11893</v>
      </c>
      <c r="I89" s="15">
        <f t="shared" si="15"/>
        <v>9171</v>
      </c>
      <c r="J89" s="15">
        <f t="shared" si="15"/>
        <v>21064</v>
      </c>
      <c r="K89" s="16" t="s">
        <v>39</v>
      </c>
    </row>
    <row r="90" spans="1:14" ht="18" customHeight="1" thickTop="1" x14ac:dyDescent="0.2"/>
    <row r="91" spans="1:14" ht="18" customHeight="1" x14ac:dyDescent="0.2"/>
    <row r="92" spans="1:14" ht="18" customHeight="1" x14ac:dyDescent="0.2"/>
    <row r="93" spans="1:14" ht="18" customHeight="1" x14ac:dyDescent="0.2"/>
    <row r="94" spans="1:14" ht="18" customHeight="1" x14ac:dyDescent="0.2"/>
    <row r="95" spans="1:14" s="62" customFormat="1" ht="18" customHeight="1" x14ac:dyDescent="0.2"/>
    <row r="96" spans="1:14" s="62" customFormat="1" ht="18" customHeight="1" x14ac:dyDescent="0.2"/>
    <row r="97" spans="1:14" s="62" customFormat="1" ht="18" customHeight="1" x14ac:dyDescent="0.2"/>
    <row r="98" spans="1:14" s="62" customFormat="1" ht="18" customHeight="1" x14ac:dyDescent="0.2"/>
    <row r="99" spans="1:14" ht="18" customHeight="1" x14ac:dyDescent="0.2"/>
    <row r="100" spans="1:14" ht="18" customHeight="1" thickBot="1" x14ac:dyDescent="0.25">
      <c r="A100" s="1" t="s">
        <v>1927</v>
      </c>
      <c r="K100" s="2" t="s">
        <v>1928</v>
      </c>
    </row>
    <row r="101" spans="1:14" ht="18" customHeight="1" thickTop="1" x14ac:dyDescent="0.25">
      <c r="A101" s="409" t="s">
        <v>68</v>
      </c>
      <c r="B101" s="412" t="s">
        <v>2</v>
      </c>
      <c r="C101" s="412"/>
      <c r="D101" s="412"/>
      <c r="E101" s="412" t="s">
        <v>3</v>
      </c>
      <c r="F101" s="412"/>
      <c r="G101" s="412"/>
      <c r="H101" s="412" t="s">
        <v>4</v>
      </c>
      <c r="I101" s="412"/>
      <c r="J101" s="412"/>
      <c r="K101" s="409" t="s">
        <v>5</v>
      </c>
    </row>
    <row r="102" spans="1:14" ht="18" customHeight="1" x14ac:dyDescent="0.25">
      <c r="A102" s="410"/>
      <c r="B102" s="413" t="s">
        <v>6</v>
      </c>
      <c r="C102" s="413"/>
      <c r="D102" s="413"/>
      <c r="E102" s="413" t="s">
        <v>7</v>
      </c>
      <c r="F102" s="413"/>
      <c r="G102" s="413"/>
      <c r="H102" s="413" t="s">
        <v>8</v>
      </c>
      <c r="I102" s="413"/>
      <c r="J102" s="413"/>
      <c r="K102" s="410"/>
    </row>
    <row r="103" spans="1:14" ht="18" customHeight="1" x14ac:dyDescent="0.25">
      <c r="A103" s="410"/>
      <c r="B103" s="3" t="s">
        <v>52</v>
      </c>
      <c r="C103" s="3" t="s">
        <v>10</v>
      </c>
      <c r="D103" s="3" t="s">
        <v>11</v>
      </c>
      <c r="E103" s="3" t="s">
        <v>52</v>
      </c>
      <c r="F103" s="3" t="s">
        <v>10</v>
      </c>
      <c r="G103" s="3" t="s">
        <v>11</v>
      </c>
      <c r="H103" s="3" t="s">
        <v>52</v>
      </c>
      <c r="I103" s="3" t="s">
        <v>10</v>
      </c>
      <c r="J103" s="3" t="s">
        <v>11</v>
      </c>
      <c r="K103" s="410"/>
    </row>
    <row r="104" spans="1:14" ht="18" customHeight="1" thickBot="1" x14ac:dyDescent="0.3">
      <c r="A104" s="411"/>
      <c r="B104" s="4" t="s">
        <v>12</v>
      </c>
      <c r="C104" s="4" t="s">
        <v>13</v>
      </c>
      <c r="D104" s="4" t="s">
        <v>8</v>
      </c>
      <c r="E104" s="4" t="s">
        <v>12</v>
      </c>
      <c r="F104" s="4" t="s">
        <v>13</v>
      </c>
      <c r="G104" s="4" t="s">
        <v>8</v>
      </c>
      <c r="H104" s="4" t="s">
        <v>12</v>
      </c>
      <c r="I104" s="4" t="s">
        <v>13</v>
      </c>
      <c r="J104" s="4" t="s">
        <v>8</v>
      </c>
      <c r="K104" s="411"/>
    </row>
    <row r="105" spans="1:14" ht="24.95" customHeight="1" x14ac:dyDescent="0.2">
      <c r="A105" s="5" t="s">
        <v>62</v>
      </c>
      <c r="B105" s="5"/>
      <c r="C105" s="5"/>
      <c r="D105" s="5"/>
      <c r="E105" s="5"/>
      <c r="F105" s="5"/>
      <c r="G105" s="5"/>
      <c r="H105" s="5"/>
      <c r="I105" s="5"/>
      <c r="J105" s="5"/>
      <c r="K105" s="7" t="s">
        <v>41</v>
      </c>
    </row>
    <row r="106" spans="1:14" ht="24.95" customHeight="1" x14ac:dyDescent="0.2">
      <c r="A106" s="5" t="s">
        <v>147</v>
      </c>
      <c r="B106" s="6">
        <v>290</v>
      </c>
      <c r="C106" s="6">
        <v>213</v>
      </c>
      <c r="D106" s="6">
        <v>503</v>
      </c>
      <c r="E106" s="6">
        <v>0</v>
      </c>
      <c r="F106" s="6">
        <v>0</v>
      </c>
      <c r="G106" s="6">
        <v>0</v>
      </c>
      <c r="H106" s="6">
        <f>SUM(E106,B106)</f>
        <v>290</v>
      </c>
      <c r="I106" s="6">
        <f>SUM(F106,C106)</f>
        <v>213</v>
      </c>
      <c r="J106" s="6">
        <f>SUM(H106:I106)</f>
        <v>503</v>
      </c>
      <c r="K106" s="7" t="s">
        <v>148</v>
      </c>
    </row>
    <row r="107" spans="1:14" ht="24.95" customHeight="1" x14ac:dyDescent="0.2">
      <c r="A107" s="5" t="s">
        <v>149</v>
      </c>
      <c r="B107" s="6">
        <v>10</v>
      </c>
      <c r="C107" s="6">
        <v>6</v>
      </c>
      <c r="D107" s="6">
        <v>16</v>
      </c>
      <c r="E107" s="6">
        <v>0</v>
      </c>
      <c r="F107" s="6">
        <v>0</v>
      </c>
      <c r="G107" s="6">
        <v>0</v>
      </c>
      <c r="H107" s="6">
        <f t="shared" ref="H107:H112" si="16">SUM(E107,B107)</f>
        <v>10</v>
      </c>
      <c r="I107" s="6">
        <f t="shared" ref="I107:I112" si="17">SUM(F107,C107)</f>
        <v>6</v>
      </c>
      <c r="J107" s="6">
        <f t="shared" ref="J107:J112" si="18">SUM(H107:I107)</f>
        <v>16</v>
      </c>
      <c r="K107" s="7" t="s">
        <v>171</v>
      </c>
    </row>
    <row r="108" spans="1:14" ht="24.95" customHeight="1" x14ac:dyDescent="0.2">
      <c r="A108" s="5" t="s">
        <v>153</v>
      </c>
      <c r="B108" s="6">
        <v>222</v>
      </c>
      <c r="C108" s="6">
        <v>251</v>
      </c>
      <c r="D108" s="6">
        <v>473</v>
      </c>
      <c r="E108" s="6">
        <v>0</v>
      </c>
      <c r="F108" s="6">
        <v>1</v>
      </c>
      <c r="G108" s="6">
        <v>1</v>
      </c>
      <c r="H108" s="6">
        <f t="shared" si="16"/>
        <v>222</v>
      </c>
      <c r="I108" s="6">
        <f t="shared" si="17"/>
        <v>252</v>
      </c>
      <c r="J108" s="6">
        <f t="shared" si="18"/>
        <v>474</v>
      </c>
      <c r="K108" s="7" t="s">
        <v>173</v>
      </c>
      <c r="L108">
        <f>SUM(H107:H108)</f>
        <v>232</v>
      </c>
      <c r="M108" s="393">
        <f>SUM(I107:I108)</f>
        <v>258</v>
      </c>
      <c r="N108">
        <f>SUM(L108:M108)</f>
        <v>490</v>
      </c>
    </row>
    <row r="109" spans="1:14" ht="24.95" customHeight="1" x14ac:dyDescent="0.2">
      <c r="A109" s="5" t="s">
        <v>155</v>
      </c>
      <c r="B109" s="6">
        <v>200</v>
      </c>
      <c r="C109" s="6">
        <v>134</v>
      </c>
      <c r="D109" s="6">
        <v>334</v>
      </c>
      <c r="E109" s="6">
        <v>0</v>
      </c>
      <c r="F109" s="6">
        <v>0</v>
      </c>
      <c r="G109" s="6">
        <v>0</v>
      </c>
      <c r="H109" s="6">
        <f t="shared" si="16"/>
        <v>200</v>
      </c>
      <c r="I109" s="6">
        <f t="shared" si="17"/>
        <v>134</v>
      </c>
      <c r="J109" s="6">
        <f t="shared" si="18"/>
        <v>334</v>
      </c>
      <c r="K109" s="7" t="s">
        <v>174</v>
      </c>
    </row>
    <row r="110" spans="1:14" ht="24.95" customHeight="1" x14ac:dyDescent="0.2">
      <c r="A110" s="5" t="s">
        <v>157</v>
      </c>
      <c r="B110" s="6">
        <v>226</v>
      </c>
      <c r="C110" s="6">
        <v>93</v>
      </c>
      <c r="D110" s="6">
        <v>319</v>
      </c>
      <c r="E110" s="6">
        <v>0</v>
      </c>
      <c r="F110" s="6">
        <v>0</v>
      </c>
      <c r="G110" s="6">
        <v>0</v>
      </c>
      <c r="H110" s="6">
        <f t="shared" si="16"/>
        <v>226</v>
      </c>
      <c r="I110" s="6">
        <f t="shared" si="17"/>
        <v>93</v>
      </c>
      <c r="J110" s="6">
        <f t="shared" si="18"/>
        <v>319</v>
      </c>
      <c r="K110" s="7" t="s">
        <v>158</v>
      </c>
      <c r="L110">
        <f>SUM(L108,B106,B109,B110,B111)</f>
        <v>966</v>
      </c>
    </row>
    <row r="111" spans="1:14" ht="24.95" customHeight="1" x14ac:dyDescent="0.2">
      <c r="A111" s="5" t="s">
        <v>159</v>
      </c>
      <c r="B111" s="6">
        <v>18</v>
      </c>
      <c r="C111" s="6">
        <v>17</v>
      </c>
      <c r="D111" s="6">
        <v>35</v>
      </c>
      <c r="E111" s="6">
        <v>0</v>
      </c>
      <c r="F111" s="6">
        <v>0</v>
      </c>
      <c r="G111" s="6">
        <v>0</v>
      </c>
      <c r="H111" s="6">
        <f t="shared" si="16"/>
        <v>18</v>
      </c>
      <c r="I111" s="6">
        <f t="shared" si="17"/>
        <v>17</v>
      </c>
      <c r="J111" s="6">
        <f t="shared" si="18"/>
        <v>35</v>
      </c>
      <c r="K111" s="7" t="s">
        <v>176</v>
      </c>
    </row>
    <row r="112" spans="1:14" ht="24.95" customHeight="1" x14ac:dyDescent="0.2">
      <c r="A112" s="5" t="s">
        <v>92</v>
      </c>
      <c r="B112" s="6">
        <f>SUM(B106:B111)</f>
        <v>966</v>
      </c>
      <c r="C112" s="6">
        <f>SUM(C106:C111)</f>
        <v>714</v>
      </c>
      <c r="D112" s="6">
        <f>SUM(D106:D111)</f>
        <v>1680</v>
      </c>
      <c r="E112" s="6">
        <v>0</v>
      </c>
      <c r="F112" s="6">
        <f>SUM(F106:F111)</f>
        <v>1</v>
      </c>
      <c r="G112" s="6">
        <f>SUM(G106:G111)</f>
        <v>1</v>
      </c>
      <c r="H112" s="6">
        <f t="shared" si="16"/>
        <v>966</v>
      </c>
      <c r="I112" s="6">
        <f t="shared" si="17"/>
        <v>715</v>
      </c>
      <c r="J112" s="6">
        <f t="shared" si="18"/>
        <v>1681</v>
      </c>
      <c r="K112" s="7" t="s">
        <v>168</v>
      </c>
    </row>
    <row r="113" spans="1:11" ht="24.95" customHeight="1" x14ac:dyDescent="0.2">
      <c r="A113" s="5" t="s">
        <v>169</v>
      </c>
      <c r="B113" s="6">
        <v>97</v>
      </c>
      <c r="C113" s="6">
        <v>42</v>
      </c>
      <c r="D113" s="6">
        <v>139</v>
      </c>
      <c r="E113" s="6">
        <v>0</v>
      </c>
      <c r="F113" s="6">
        <v>0</v>
      </c>
      <c r="G113" s="6">
        <v>0</v>
      </c>
      <c r="H113" s="6">
        <f t="shared" ref="H113:J114" si="19">SUM(B113)</f>
        <v>97</v>
      </c>
      <c r="I113" s="6">
        <f t="shared" si="19"/>
        <v>42</v>
      </c>
      <c r="J113" s="6">
        <f t="shared" si="19"/>
        <v>139</v>
      </c>
      <c r="K113" s="7" t="s">
        <v>164</v>
      </c>
    </row>
    <row r="114" spans="1:11" ht="24.95" customHeight="1" x14ac:dyDescent="0.2">
      <c r="A114" s="5" t="s">
        <v>167</v>
      </c>
      <c r="B114" s="6">
        <v>26</v>
      </c>
      <c r="C114" s="6">
        <v>7</v>
      </c>
      <c r="D114" s="6">
        <v>33</v>
      </c>
      <c r="E114" s="6">
        <v>0</v>
      </c>
      <c r="F114" s="6">
        <v>0</v>
      </c>
      <c r="G114" s="6">
        <v>0</v>
      </c>
      <c r="H114" s="6">
        <f t="shared" si="19"/>
        <v>26</v>
      </c>
      <c r="I114" s="6">
        <f t="shared" si="19"/>
        <v>7</v>
      </c>
      <c r="J114" s="6">
        <f t="shared" si="19"/>
        <v>33</v>
      </c>
      <c r="K114" s="7" t="s">
        <v>168</v>
      </c>
    </row>
    <row r="115" spans="1:11" ht="24.95" customHeight="1" x14ac:dyDescent="0.2">
      <c r="A115" s="5" t="s">
        <v>103</v>
      </c>
      <c r="B115" s="6">
        <f>SUM(B113:B114)</f>
        <v>123</v>
      </c>
      <c r="C115" s="6">
        <f t="shared" ref="C115:J115" si="20">SUM(C113:C114)</f>
        <v>49</v>
      </c>
      <c r="D115" s="6">
        <f t="shared" si="20"/>
        <v>172</v>
      </c>
      <c r="E115" s="6">
        <f t="shared" si="20"/>
        <v>0</v>
      </c>
      <c r="F115" s="6">
        <f t="shared" si="20"/>
        <v>0</v>
      </c>
      <c r="G115" s="6">
        <f t="shared" si="20"/>
        <v>0</v>
      </c>
      <c r="H115" s="6">
        <f t="shared" si="20"/>
        <v>123</v>
      </c>
      <c r="I115" s="6">
        <f t="shared" si="20"/>
        <v>49</v>
      </c>
      <c r="J115" s="6">
        <f t="shared" si="20"/>
        <v>172</v>
      </c>
      <c r="K115" s="7" t="s">
        <v>104</v>
      </c>
    </row>
    <row r="116" spans="1:11" ht="24.95" customHeight="1" thickBot="1" x14ac:dyDescent="0.25">
      <c r="A116" s="5" t="s">
        <v>45</v>
      </c>
      <c r="B116" s="6">
        <f t="shared" ref="B116:J116" si="21">SUM(B115,B112)</f>
        <v>1089</v>
      </c>
      <c r="C116" s="6">
        <f t="shared" si="21"/>
        <v>763</v>
      </c>
      <c r="D116" s="6">
        <f t="shared" si="21"/>
        <v>1852</v>
      </c>
      <c r="E116" s="6">
        <f t="shared" si="21"/>
        <v>0</v>
      </c>
      <c r="F116" s="6">
        <f t="shared" si="21"/>
        <v>1</v>
      </c>
      <c r="G116" s="6">
        <f t="shared" si="21"/>
        <v>1</v>
      </c>
      <c r="H116" s="6">
        <f t="shared" si="21"/>
        <v>1089</v>
      </c>
      <c r="I116" s="6">
        <f t="shared" si="21"/>
        <v>764</v>
      </c>
      <c r="J116" s="6">
        <f t="shared" si="21"/>
        <v>1853</v>
      </c>
      <c r="K116" s="7" t="s">
        <v>41</v>
      </c>
    </row>
    <row r="117" spans="1:11" ht="24.95" customHeight="1" thickBot="1" x14ac:dyDescent="0.25">
      <c r="A117" s="8" t="s">
        <v>108</v>
      </c>
      <c r="B117" s="9">
        <f t="shared" ref="B117:J117" si="22">SUM(B116,B89)</f>
        <v>12982</v>
      </c>
      <c r="C117" s="9">
        <f t="shared" si="22"/>
        <v>9934</v>
      </c>
      <c r="D117" s="9">
        <f t="shared" si="22"/>
        <v>22916</v>
      </c>
      <c r="E117" s="9">
        <f t="shared" si="22"/>
        <v>0</v>
      </c>
      <c r="F117" s="9">
        <f t="shared" si="22"/>
        <v>1</v>
      </c>
      <c r="G117" s="9">
        <f t="shared" si="22"/>
        <v>1</v>
      </c>
      <c r="H117" s="9">
        <f t="shared" si="22"/>
        <v>12982</v>
      </c>
      <c r="I117" s="9">
        <f t="shared" si="22"/>
        <v>9935</v>
      </c>
      <c r="J117" s="9">
        <f t="shared" si="22"/>
        <v>22917</v>
      </c>
      <c r="K117" s="10" t="s">
        <v>117</v>
      </c>
    </row>
    <row r="118" spans="1:11" ht="15" thickTop="1" x14ac:dyDescent="0.2"/>
    <row r="138" spans="1:11" ht="31.5" customHeight="1" x14ac:dyDescent="0.2">
      <c r="A138" s="471" t="s">
        <v>222</v>
      </c>
      <c r="B138" s="471"/>
      <c r="C138" s="471"/>
      <c r="D138" s="471"/>
      <c r="E138" s="471"/>
      <c r="F138" s="471"/>
      <c r="G138" s="471"/>
      <c r="H138" s="471"/>
      <c r="I138" s="471"/>
      <c r="J138" s="471"/>
      <c r="K138" s="471"/>
    </row>
    <row r="139" spans="1:11" ht="38.25" customHeight="1" x14ac:dyDescent="0.2">
      <c r="A139" s="471" t="s">
        <v>234</v>
      </c>
      <c r="B139" s="471"/>
      <c r="C139" s="471"/>
      <c r="D139" s="471"/>
      <c r="E139" s="471"/>
      <c r="F139" s="471"/>
      <c r="G139" s="471"/>
      <c r="H139" s="471"/>
      <c r="I139" s="471"/>
      <c r="J139" s="471"/>
      <c r="K139" s="471"/>
    </row>
    <row r="140" spans="1:11" ht="23.25" customHeight="1" thickBot="1" x14ac:dyDescent="0.25">
      <c r="A140" s="1" t="s">
        <v>1929</v>
      </c>
      <c r="K140" s="2" t="s">
        <v>1930</v>
      </c>
    </row>
    <row r="141" spans="1:11" ht="16.5" thickTop="1" x14ac:dyDescent="0.25">
      <c r="A141" s="409" t="s">
        <v>68</v>
      </c>
      <c r="B141" s="412" t="s">
        <v>2</v>
      </c>
      <c r="C141" s="412"/>
      <c r="D141" s="412"/>
      <c r="E141" s="412" t="s">
        <v>3</v>
      </c>
      <c r="F141" s="412"/>
      <c r="G141" s="412"/>
      <c r="H141" s="412" t="s">
        <v>4</v>
      </c>
      <c r="I141" s="412"/>
      <c r="J141" s="412"/>
      <c r="K141" s="409" t="s">
        <v>5</v>
      </c>
    </row>
    <row r="142" spans="1:11" ht="15.75" x14ac:dyDescent="0.25">
      <c r="A142" s="410"/>
      <c r="B142" s="413" t="s">
        <v>6</v>
      </c>
      <c r="C142" s="413"/>
      <c r="D142" s="413"/>
      <c r="E142" s="413" t="s">
        <v>7</v>
      </c>
      <c r="F142" s="413"/>
      <c r="G142" s="413"/>
      <c r="H142" s="413" t="s">
        <v>8</v>
      </c>
      <c r="I142" s="413"/>
      <c r="J142" s="413"/>
      <c r="K142" s="410"/>
    </row>
    <row r="143" spans="1:11" ht="15.75" x14ac:dyDescent="0.25">
      <c r="A143" s="410"/>
      <c r="B143" s="3" t="s">
        <v>52</v>
      </c>
      <c r="C143" s="3" t="s">
        <v>10</v>
      </c>
      <c r="D143" s="3" t="s">
        <v>11</v>
      </c>
      <c r="E143" s="3" t="s">
        <v>52</v>
      </c>
      <c r="F143" s="3" t="s">
        <v>10</v>
      </c>
      <c r="G143" s="3" t="s">
        <v>11</v>
      </c>
      <c r="H143" s="3" t="s">
        <v>52</v>
      </c>
      <c r="I143" s="3" t="s">
        <v>10</v>
      </c>
      <c r="J143" s="3" t="s">
        <v>11</v>
      </c>
      <c r="K143" s="410"/>
    </row>
    <row r="144" spans="1:11" ht="16.5" thickBot="1" x14ac:dyDescent="0.3">
      <c r="A144" s="411"/>
      <c r="B144" s="4" t="s">
        <v>12</v>
      </c>
      <c r="C144" s="4" t="s">
        <v>13</v>
      </c>
      <c r="D144" s="4" t="s">
        <v>8</v>
      </c>
      <c r="E144" s="4" t="s">
        <v>12</v>
      </c>
      <c r="F144" s="4" t="s">
        <v>13</v>
      </c>
      <c r="G144" s="4" t="s">
        <v>8</v>
      </c>
      <c r="H144" s="4" t="s">
        <v>12</v>
      </c>
      <c r="I144" s="4" t="s">
        <v>13</v>
      </c>
      <c r="J144" s="4" t="s">
        <v>8</v>
      </c>
      <c r="K144" s="411"/>
    </row>
    <row r="145" spans="1:11" ht="23.25" customHeight="1" x14ac:dyDescent="0.2">
      <c r="A145" s="5" t="s">
        <v>14</v>
      </c>
      <c r="B145" s="5"/>
      <c r="C145" s="5"/>
      <c r="D145" s="5"/>
      <c r="E145" s="5"/>
      <c r="F145" s="5"/>
      <c r="G145" s="5"/>
      <c r="H145" s="5"/>
      <c r="I145" s="5"/>
      <c r="J145" s="5"/>
      <c r="K145" s="7" t="s">
        <v>69</v>
      </c>
    </row>
    <row r="146" spans="1:11" ht="23.25" customHeight="1" x14ac:dyDescent="0.2">
      <c r="A146" s="5" t="s">
        <v>147</v>
      </c>
      <c r="B146" s="6">
        <v>79</v>
      </c>
      <c r="C146" s="6">
        <v>58</v>
      </c>
      <c r="D146" s="6">
        <v>137</v>
      </c>
      <c r="E146" s="6">
        <v>0</v>
      </c>
      <c r="F146" s="6">
        <v>0</v>
      </c>
      <c r="G146" s="6">
        <v>0</v>
      </c>
      <c r="H146" s="6">
        <f>SUM(B146,E146)</f>
        <v>79</v>
      </c>
      <c r="I146" s="6">
        <f>SUM(C146,F146)</f>
        <v>58</v>
      </c>
      <c r="J146" s="6">
        <f t="shared" ref="J146:J157" si="23">SUM(D146,G146)</f>
        <v>137</v>
      </c>
      <c r="K146" s="7" t="s">
        <v>170</v>
      </c>
    </row>
    <row r="147" spans="1:11" ht="23.25" customHeight="1" x14ac:dyDescent="0.2">
      <c r="A147" s="5" t="s">
        <v>149</v>
      </c>
      <c r="B147" s="6">
        <v>77</v>
      </c>
      <c r="C147" s="6">
        <v>26</v>
      </c>
      <c r="D147" s="6">
        <v>103</v>
      </c>
      <c r="E147" s="6">
        <v>0</v>
      </c>
      <c r="F147" s="6">
        <v>0</v>
      </c>
      <c r="G147" s="6">
        <v>0</v>
      </c>
      <c r="H147" s="6">
        <f t="shared" ref="H147:H159" si="24">SUM(B147,E147)</f>
        <v>77</v>
      </c>
      <c r="I147" s="6">
        <f t="shared" ref="I147:I159" si="25">SUM(C147,F147)</f>
        <v>26</v>
      </c>
      <c r="J147" s="6">
        <f t="shared" si="23"/>
        <v>103</v>
      </c>
      <c r="K147" s="7" t="s">
        <v>171</v>
      </c>
    </row>
    <row r="148" spans="1:11" ht="23.25" customHeight="1" x14ac:dyDescent="0.2">
      <c r="A148" s="5" t="s">
        <v>151</v>
      </c>
      <c r="B148" s="6">
        <v>79</v>
      </c>
      <c r="C148" s="6">
        <v>19</v>
      </c>
      <c r="D148" s="6">
        <v>98</v>
      </c>
      <c r="E148" s="6">
        <v>0</v>
      </c>
      <c r="F148" s="6">
        <v>0</v>
      </c>
      <c r="G148" s="6">
        <v>0</v>
      </c>
      <c r="H148" s="6">
        <f t="shared" si="24"/>
        <v>79</v>
      </c>
      <c r="I148" s="6">
        <f t="shared" si="25"/>
        <v>19</v>
      </c>
      <c r="J148" s="6">
        <f t="shared" si="23"/>
        <v>98</v>
      </c>
      <c r="K148" s="7" t="s">
        <v>172</v>
      </c>
    </row>
    <row r="149" spans="1:11" ht="23.25" customHeight="1" x14ac:dyDescent="0.2">
      <c r="A149" s="5" t="s">
        <v>153</v>
      </c>
      <c r="B149" s="6">
        <v>68</v>
      </c>
      <c r="C149" s="6">
        <v>22</v>
      </c>
      <c r="D149" s="6">
        <v>90</v>
      </c>
      <c r="E149" s="6">
        <v>1</v>
      </c>
      <c r="F149" s="6">
        <v>0</v>
      </c>
      <c r="G149" s="6">
        <v>1</v>
      </c>
      <c r="H149" s="6">
        <f t="shared" si="24"/>
        <v>69</v>
      </c>
      <c r="I149" s="6">
        <f t="shared" si="25"/>
        <v>22</v>
      </c>
      <c r="J149" s="6">
        <f t="shared" si="23"/>
        <v>91</v>
      </c>
      <c r="K149" s="7" t="s">
        <v>173</v>
      </c>
    </row>
    <row r="150" spans="1:11" ht="23.25" customHeight="1" x14ac:dyDescent="0.2">
      <c r="A150" s="5" t="s">
        <v>155</v>
      </c>
      <c r="B150" s="6">
        <v>66</v>
      </c>
      <c r="C150" s="6">
        <v>28</v>
      </c>
      <c r="D150" s="6">
        <v>94</v>
      </c>
      <c r="E150" s="6">
        <v>0</v>
      </c>
      <c r="F150" s="6">
        <v>0</v>
      </c>
      <c r="G150" s="6">
        <v>0</v>
      </c>
      <c r="H150" s="6">
        <f t="shared" si="24"/>
        <v>66</v>
      </c>
      <c r="I150" s="6">
        <f t="shared" si="25"/>
        <v>28</v>
      </c>
      <c r="J150" s="6">
        <f t="shared" si="23"/>
        <v>94</v>
      </c>
      <c r="K150" s="7" t="s">
        <v>174</v>
      </c>
    </row>
    <row r="151" spans="1:11" ht="23.25" customHeight="1" x14ac:dyDescent="0.2">
      <c r="A151" s="5" t="s">
        <v>157</v>
      </c>
      <c r="B151" s="6">
        <v>51</v>
      </c>
      <c r="C151" s="6">
        <v>28</v>
      </c>
      <c r="D151" s="6">
        <v>79</v>
      </c>
      <c r="E151" s="6">
        <v>0</v>
      </c>
      <c r="F151" s="6">
        <v>0</v>
      </c>
      <c r="G151" s="6">
        <v>0</v>
      </c>
      <c r="H151" s="6">
        <f t="shared" si="24"/>
        <v>51</v>
      </c>
      <c r="I151" s="6">
        <f t="shared" si="25"/>
        <v>28</v>
      </c>
      <c r="J151" s="6">
        <f t="shared" si="23"/>
        <v>79</v>
      </c>
      <c r="K151" s="7" t="s">
        <v>175</v>
      </c>
    </row>
    <row r="152" spans="1:11" ht="23.25" customHeight="1" x14ac:dyDescent="0.2">
      <c r="A152" s="5" t="s">
        <v>159</v>
      </c>
      <c r="B152" s="6">
        <v>35</v>
      </c>
      <c r="C152" s="6">
        <v>12</v>
      </c>
      <c r="D152" s="6">
        <v>47</v>
      </c>
      <c r="E152" s="6">
        <v>0</v>
      </c>
      <c r="F152" s="6">
        <v>0</v>
      </c>
      <c r="G152" s="6">
        <v>0</v>
      </c>
      <c r="H152" s="6">
        <f t="shared" si="24"/>
        <v>35</v>
      </c>
      <c r="I152" s="6">
        <f t="shared" si="25"/>
        <v>12</v>
      </c>
      <c r="J152" s="6">
        <f t="shared" si="23"/>
        <v>47</v>
      </c>
      <c r="K152" s="7" t="s">
        <v>176</v>
      </c>
    </row>
    <row r="153" spans="1:11" ht="23.25" customHeight="1" x14ac:dyDescent="0.2">
      <c r="A153" s="5" t="s">
        <v>92</v>
      </c>
      <c r="B153" s="6">
        <f>SUM(B146:B152)</f>
        <v>455</v>
      </c>
      <c r="C153" s="6">
        <f t="shared" ref="C153:J153" si="26">SUM(C146:C152)</f>
        <v>193</v>
      </c>
      <c r="D153" s="6">
        <f t="shared" si="26"/>
        <v>648</v>
      </c>
      <c r="E153" s="6">
        <f t="shared" si="26"/>
        <v>1</v>
      </c>
      <c r="F153" s="6">
        <f t="shared" si="26"/>
        <v>0</v>
      </c>
      <c r="G153" s="6">
        <f t="shared" si="26"/>
        <v>1</v>
      </c>
      <c r="H153" s="6">
        <f t="shared" si="24"/>
        <v>456</v>
      </c>
      <c r="I153" s="6">
        <f t="shared" si="25"/>
        <v>193</v>
      </c>
      <c r="J153" s="6">
        <f t="shared" si="26"/>
        <v>649</v>
      </c>
      <c r="K153" s="7" t="s">
        <v>27</v>
      </c>
    </row>
    <row r="154" spans="1:11" ht="23.25" customHeight="1" x14ac:dyDescent="0.2">
      <c r="A154" s="5" t="s">
        <v>161</v>
      </c>
      <c r="B154" s="6">
        <v>20</v>
      </c>
      <c r="C154" s="6">
        <v>9</v>
      </c>
      <c r="D154" s="6">
        <v>29</v>
      </c>
      <c r="E154" s="6">
        <v>0</v>
      </c>
      <c r="F154" s="6">
        <v>0</v>
      </c>
      <c r="G154" s="6">
        <v>0</v>
      </c>
      <c r="H154" s="6">
        <f t="shared" si="24"/>
        <v>20</v>
      </c>
      <c r="I154" s="6">
        <f t="shared" si="25"/>
        <v>9</v>
      </c>
      <c r="J154" s="6">
        <f t="shared" si="23"/>
        <v>29</v>
      </c>
      <c r="K154" s="7" t="s">
        <v>162</v>
      </c>
    </row>
    <row r="155" spans="1:11" ht="23.25" customHeight="1" x14ac:dyDescent="0.2">
      <c r="A155" s="5" t="s">
        <v>163</v>
      </c>
      <c r="B155" s="6">
        <v>56</v>
      </c>
      <c r="C155" s="6">
        <v>11</v>
      </c>
      <c r="D155" s="6">
        <v>67</v>
      </c>
      <c r="E155" s="6">
        <v>0</v>
      </c>
      <c r="F155" s="6">
        <v>0</v>
      </c>
      <c r="G155" s="6">
        <v>0</v>
      </c>
      <c r="H155" s="6">
        <f t="shared" si="24"/>
        <v>56</v>
      </c>
      <c r="I155" s="6">
        <f t="shared" si="25"/>
        <v>11</v>
      </c>
      <c r="J155" s="6">
        <f t="shared" si="23"/>
        <v>67</v>
      </c>
      <c r="K155" s="7" t="s">
        <v>164</v>
      </c>
    </row>
    <row r="156" spans="1:11" ht="23.25" customHeight="1" x14ac:dyDescent="0.2">
      <c r="A156" s="5" t="s">
        <v>165</v>
      </c>
      <c r="B156" s="6">
        <v>119</v>
      </c>
      <c r="C156" s="6">
        <v>35</v>
      </c>
      <c r="D156" s="6">
        <v>154</v>
      </c>
      <c r="E156" s="6">
        <v>0</v>
      </c>
      <c r="F156" s="6">
        <v>0</v>
      </c>
      <c r="G156" s="6">
        <v>0</v>
      </c>
      <c r="H156" s="6">
        <f t="shared" si="24"/>
        <v>119</v>
      </c>
      <c r="I156" s="6">
        <f t="shared" si="25"/>
        <v>35</v>
      </c>
      <c r="J156" s="6">
        <f t="shared" si="23"/>
        <v>154</v>
      </c>
      <c r="K156" s="7" t="s">
        <v>166</v>
      </c>
    </row>
    <row r="157" spans="1:11" ht="23.25" customHeight="1" x14ac:dyDescent="0.2">
      <c r="A157" s="5" t="s">
        <v>167</v>
      </c>
      <c r="B157" s="6">
        <v>25</v>
      </c>
      <c r="C157" s="6">
        <v>8</v>
      </c>
      <c r="D157" s="6">
        <v>33</v>
      </c>
      <c r="E157" s="6">
        <v>0</v>
      </c>
      <c r="F157" s="6">
        <v>0</v>
      </c>
      <c r="G157" s="6">
        <v>0</v>
      </c>
      <c r="H157" s="6">
        <f t="shared" si="24"/>
        <v>25</v>
      </c>
      <c r="I157" s="6">
        <f t="shared" si="25"/>
        <v>8</v>
      </c>
      <c r="J157" s="6">
        <f t="shared" si="23"/>
        <v>33</v>
      </c>
      <c r="K157" s="7" t="s">
        <v>168</v>
      </c>
    </row>
    <row r="158" spans="1:11" ht="23.25" customHeight="1" x14ac:dyDescent="0.2">
      <c r="A158" s="5" t="s">
        <v>103</v>
      </c>
      <c r="B158" s="6">
        <f>SUM(B154:B157)</f>
        <v>220</v>
      </c>
      <c r="C158" s="6">
        <f t="shared" ref="C158:J158" si="27">SUM(C154:C157)</f>
        <v>63</v>
      </c>
      <c r="D158" s="6">
        <f t="shared" si="27"/>
        <v>283</v>
      </c>
      <c r="E158" s="6">
        <f t="shared" si="27"/>
        <v>0</v>
      </c>
      <c r="F158" s="6">
        <f t="shared" si="27"/>
        <v>0</v>
      </c>
      <c r="G158" s="6">
        <f t="shared" si="27"/>
        <v>0</v>
      </c>
      <c r="H158" s="6">
        <f t="shared" si="24"/>
        <v>220</v>
      </c>
      <c r="I158" s="6">
        <f t="shared" si="25"/>
        <v>63</v>
      </c>
      <c r="J158" s="6">
        <f t="shared" si="27"/>
        <v>283</v>
      </c>
      <c r="K158" s="7" t="s">
        <v>104</v>
      </c>
    </row>
    <row r="159" spans="1:11" ht="23.25" customHeight="1" x14ac:dyDescent="0.2">
      <c r="A159" s="5" t="s">
        <v>38</v>
      </c>
      <c r="B159" s="6">
        <f>SUM(B158,B153)</f>
        <v>675</v>
      </c>
      <c r="C159" s="6">
        <f t="shared" ref="C159:J159" si="28">SUM(C158,C153)</f>
        <v>256</v>
      </c>
      <c r="D159" s="6">
        <f t="shared" si="28"/>
        <v>931</v>
      </c>
      <c r="E159" s="6">
        <f t="shared" si="28"/>
        <v>1</v>
      </c>
      <c r="F159" s="6">
        <f t="shared" si="28"/>
        <v>0</v>
      </c>
      <c r="G159" s="6">
        <f t="shared" si="28"/>
        <v>1</v>
      </c>
      <c r="H159" s="6">
        <f t="shared" si="24"/>
        <v>676</v>
      </c>
      <c r="I159" s="6">
        <f t="shared" si="25"/>
        <v>256</v>
      </c>
      <c r="J159" s="6">
        <f t="shared" si="28"/>
        <v>932</v>
      </c>
      <c r="K159" s="7" t="s">
        <v>39</v>
      </c>
    </row>
    <row r="160" spans="1:11" ht="23.25" customHeight="1" x14ac:dyDescent="0.2">
      <c r="A160" s="5" t="s">
        <v>62</v>
      </c>
      <c r="B160" s="22"/>
      <c r="C160" s="22"/>
      <c r="D160" s="22"/>
      <c r="E160" s="22"/>
      <c r="F160" s="22"/>
      <c r="G160" s="22"/>
      <c r="H160" s="22"/>
      <c r="I160" s="22"/>
      <c r="J160" s="22"/>
      <c r="K160" s="7" t="s">
        <v>41</v>
      </c>
    </row>
    <row r="161" spans="1:11" ht="23.25" customHeight="1" x14ac:dyDescent="0.2">
      <c r="A161" s="5" t="s">
        <v>153</v>
      </c>
      <c r="B161" s="6">
        <v>6</v>
      </c>
      <c r="C161" s="6">
        <v>4</v>
      </c>
      <c r="D161" s="6">
        <v>10</v>
      </c>
      <c r="E161" s="6">
        <v>0</v>
      </c>
      <c r="F161" s="6">
        <v>0</v>
      </c>
      <c r="G161" s="6">
        <v>0</v>
      </c>
      <c r="H161" s="6">
        <f>SUM(E161,B161)</f>
        <v>6</v>
      </c>
      <c r="I161" s="6">
        <f>SUM(F161,C161)</f>
        <v>4</v>
      </c>
      <c r="J161" s="6">
        <f>SUM(H161:I161)</f>
        <v>10</v>
      </c>
      <c r="K161" s="7" t="s">
        <v>173</v>
      </c>
    </row>
    <row r="162" spans="1:11" ht="23.25" customHeight="1" thickBot="1" x14ac:dyDescent="0.25">
      <c r="A162" s="25" t="s">
        <v>45</v>
      </c>
      <c r="B162" s="22">
        <f>SUM(B161)</f>
        <v>6</v>
      </c>
      <c r="C162" s="22">
        <f t="shared" ref="C162:J162" si="29">SUM(C161)</f>
        <v>4</v>
      </c>
      <c r="D162" s="22">
        <f t="shared" si="29"/>
        <v>10</v>
      </c>
      <c r="E162" s="22">
        <f t="shared" si="29"/>
        <v>0</v>
      </c>
      <c r="F162" s="22">
        <f t="shared" si="29"/>
        <v>0</v>
      </c>
      <c r="G162" s="22">
        <f t="shared" si="29"/>
        <v>0</v>
      </c>
      <c r="H162" s="22">
        <f>SUM(E162,B162)</f>
        <v>6</v>
      </c>
      <c r="I162" s="22">
        <f>SUM(F162,C162)</f>
        <v>4</v>
      </c>
      <c r="J162" s="22">
        <f t="shared" si="29"/>
        <v>10</v>
      </c>
      <c r="K162" s="26" t="s">
        <v>41</v>
      </c>
    </row>
    <row r="163" spans="1:11" ht="23.25" customHeight="1" thickBot="1" x14ac:dyDescent="0.25">
      <c r="A163" s="8" t="s">
        <v>108</v>
      </c>
      <c r="B163" s="9">
        <f>SUM(B162,B159)</f>
        <v>681</v>
      </c>
      <c r="C163" s="9">
        <f t="shared" ref="C163:J163" si="30">SUM(C162,C159)</f>
        <v>260</v>
      </c>
      <c r="D163" s="9">
        <f t="shared" si="30"/>
        <v>941</v>
      </c>
      <c r="E163" s="9">
        <f t="shared" si="30"/>
        <v>1</v>
      </c>
      <c r="F163" s="9">
        <f t="shared" si="30"/>
        <v>0</v>
      </c>
      <c r="G163" s="9">
        <f t="shared" si="30"/>
        <v>1</v>
      </c>
      <c r="H163" s="9">
        <f t="shared" si="30"/>
        <v>682</v>
      </c>
      <c r="I163" s="9">
        <f t="shared" si="30"/>
        <v>260</v>
      </c>
      <c r="J163" s="9">
        <f t="shared" si="30"/>
        <v>942</v>
      </c>
      <c r="K163" s="10" t="s">
        <v>48</v>
      </c>
    </row>
    <row r="164" spans="1:11" ht="15" thickTop="1" x14ac:dyDescent="0.2"/>
  </sheetData>
  <mergeCells count="46">
    <mergeCell ref="A138:K138"/>
    <mergeCell ref="A139:K139"/>
    <mergeCell ref="A141:A144"/>
    <mergeCell ref="B141:D141"/>
    <mergeCell ref="E141:G141"/>
    <mergeCell ref="H141:J141"/>
    <mergeCell ref="K141:K144"/>
    <mergeCell ref="B142:D142"/>
    <mergeCell ref="E142:G142"/>
    <mergeCell ref="H142:J142"/>
    <mergeCell ref="A101:A104"/>
    <mergeCell ref="B101:D101"/>
    <mergeCell ref="E101:G101"/>
    <mergeCell ref="H101:J101"/>
    <mergeCell ref="K101:K104"/>
    <mergeCell ref="B102:D102"/>
    <mergeCell ref="E102:G102"/>
    <mergeCell ref="H102:J102"/>
    <mergeCell ref="A68:K68"/>
    <mergeCell ref="A69:K69"/>
    <mergeCell ref="A71:A74"/>
    <mergeCell ref="B71:D71"/>
    <mergeCell ref="E71:G71"/>
    <mergeCell ref="H71:J71"/>
    <mergeCell ref="K71:K74"/>
    <mergeCell ref="B72:D72"/>
    <mergeCell ref="E72:G72"/>
    <mergeCell ref="H72:J72"/>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N45"/>
  <sheetViews>
    <sheetView rightToLeft="1" view="pageBreakPreview" topLeftCell="A19" zoomScale="75" zoomScaleSheetLayoutView="75" workbookViewId="0">
      <selection activeCell="K170" sqref="K170"/>
    </sheetView>
  </sheetViews>
  <sheetFormatPr defaultRowHeight="14.25" x14ac:dyDescent="0.2"/>
  <cols>
    <col min="1" max="1" width="25.125" customWidth="1"/>
    <col min="2" max="2" width="6.625" customWidth="1"/>
    <col min="3" max="3" width="9.125" customWidth="1"/>
    <col min="4" max="5" width="7.125" customWidth="1"/>
    <col min="6" max="6" width="8.25" customWidth="1"/>
    <col min="7" max="7" width="7.125" customWidth="1"/>
    <col min="8" max="8" width="6.375" customWidth="1"/>
    <col min="9" max="9" width="8.5" customWidth="1"/>
    <col min="10" max="10" width="7.125" customWidth="1"/>
    <col min="11" max="11" width="6" customWidth="1"/>
    <col min="12" max="12" width="8.125" customWidth="1"/>
    <col min="13" max="13" width="6.75" customWidth="1"/>
    <col min="14" max="14" width="36.5" customWidth="1"/>
  </cols>
  <sheetData>
    <row r="1" spans="1:14" ht="33" customHeight="1" x14ac:dyDescent="0.2">
      <c r="A1" s="418" t="s">
        <v>256</v>
      </c>
      <c r="B1" s="418"/>
      <c r="C1" s="418"/>
      <c r="D1" s="418"/>
      <c r="E1" s="418"/>
      <c r="F1" s="418"/>
      <c r="G1" s="418"/>
      <c r="H1" s="418"/>
      <c r="I1" s="418"/>
      <c r="J1" s="418"/>
      <c r="K1" s="418"/>
      <c r="L1" s="418"/>
      <c r="M1" s="418"/>
      <c r="N1" s="418"/>
    </row>
    <row r="2" spans="1:14" ht="36.75" customHeight="1" x14ac:dyDescent="0.2">
      <c r="A2" s="471" t="s">
        <v>477</v>
      </c>
      <c r="B2" s="471"/>
      <c r="C2" s="471"/>
      <c r="D2" s="471"/>
      <c r="E2" s="471"/>
      <c r="F2" s="471"/>
      <c r="G2" s="471"/>
      <c r="H2" s="471"/>
      <c r="I2" s="471"/>
      <c r="J2" s="471"/>
      <c r="K2" s="471"/>
      <c r="L2" s="471"/>
      <c r="M2" s="471"/>
      <c r="N2" s="471"/>
    </row>
    <row r="3" spans="1:14" ht="18" customHeight="1" thickBot="1" x14ac:dyDescent="0.25">
      <c r="A3" s="1" t="s">
        <v>1931</v>
      </c>
      <c r="N3" s="2" t="s">
        <v>1932</v>
      </c>
    </row>
    <row r="4" spans="1:14" ht="18" customHeight="1" thickTop="1" x14ac:dyDescent="0.25">
      <c r="A4" s="409" t="s">
        <v>1</v>
      </c>
      <c r="B4" s="412" t="s">
        <v>56</v>
      </c>
      <c r="C4" s="412"/>
      <c r="D4" s="412"/>
      <c r="E4" s="412" t="s">
        <v>57</v>
      </c>
      <c r="F4" s="412"/>
      <c r="G4" s="412"/>
      <c r="H4" s="412" t="s">
        <v>58</v>
      </c>
      <c r="I4" s="412"/>
      <c r="J4" s="412"/>
      <c r="K4" s="412" t="s">
        <v>4</v>
      </c>
      <c r="L4" s="412"/>
      <c r="M4" s="412"/>
      <c r="N4" s="409" t="s">
        <v>5</v>
      </c>
    </row>
    <row r="5" spans="1:14" ht="18" customHeight="1" x14ac:dyDescent="0.25">
      <c r="A5" s="410"/>
      <c r="B5" s="413" t="s">
        <v>59</v>
      </c>
      <c r="C5" s="413"/>
      <c r="D5" s="413"/>
      <c r="E5" s="413" t="s">
        <v>60</v>
      </c>
      <c r="F5" s="413"/>
      <c r="G5" s="413"/>
      <c r="H5" s="413" t="s">
        <v>61</v>
      </c>
      <c r="I5" s="413"/>
      <c r="J5" s="413"/>
      <c r="K5" s="413" t="s">
        <v>8</v>
      </c>
      <c r="L5" s="413"/>
      <c r="M5" s="413"/>
      <c r="N5" s="410"/>
    </row>
    <row r="6" spans="1:14" ht="18" customHeight="1" x14ac:dyDescent="0.25">
      <c r="A6" s="410"/>
      <c r="B6" s="3" t="s">
        <v>52</v>
      </c>
      <c r="C6" s="3" t="s">
        <v>10</v>
      </c>
      <c r="D6" s="3" t="s">
        <v>11</v>
      </c>
      <c r="E6" s="3" t="s">
        <v>52</v>
      </c>
      <c r="F6" s="3" t="s">
        <v>10</v>
      </c>
      <c r="G6" s="3" t="s">
        <v>11</v>
      </c>
      <c r="H6" s="3" t="s">
        <v>52</v>
      </c>
      <c r="I6" s="3" t="s">
        <v>10</v>
      </c>
      <c r="J6" s="3" t="s">
        <v>11</v>
      </c>
      <c r="K6" s="3" t="s">
        <v>52</v>
      </c>
      <c r="L6" s="3" t="s">
        <v>10</v>
      </c>
      <c r="M6" s="3" t="s">
        <v>11</v>
      </c>
      <c r="N6" s="410"/>
    </row>
    <row r="7" spans="1:14" ht="18"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4" customHeight="1" x14ac:dyDescent="0.2">
      <c r="A8" s="5" t="s">
        <v>14</v>
      </c>
      <c r="B8" s="6"/>
      <c r="C8" s="6"/>
      <c r="D8" s="6"/>
      <c r="E8" s="6"/>
      <c r="F8" s="6"/>
      <c r="G8" s="6"/>
      <c r="H8" s="6"/>
      <c r="I8" s="6"/>
      <c r="J8" s="6"/>
      <c r="K8" s="6"/>
      <c r="L8" s="6"/>
      <c r="M8" s="6"/>
      <c r="N8" s="7" t="s">
        <v>69</v>
      </c>
    </row>
    <row r="9" spans="1:14" ht="24" customHeight="1" x14ac:dyDescent="0.2">
      <c r="A9" s="5" t="s">
        <v>147</v>
      </c>
      <c r="B9" s="6">
        <v>807</v>
      </c>
      <c r="C9" s="6">
        <v>329</v>
      </c>
      <c r="D9" s="6">
        <v>1136</v>
      </c>
      <c r="E9" s="6">
        <v>70</v>
      </c>
      <c r="F9" s="6">
        <v>42</v>
      </c>
      <c r="G9" s="6">
        <v>112</v>
      </c>
      <c r="H9" s="6">
        <v>0</v>
      </c>
      <c r="I9" s="6">
        <v>0</v>
      </c>
      <c r="J9" s="6">
        <v>0</v>
      </c>
      <c r="K9" s="6">
        <f>SUM(B9,E9,H9)</f>
        <v>877</v>
      </c>
      <c r="L9" s="6">
        <f>SUM(C9,F9,I9)</f>
        <v>371</v>
      </c>
      <c r="M9" s="6">
        <f>SUM(K9:L9)</f>
        <v>1248</v>
      </c>
      <c r="N9" s="7" t="s">
        <v>148</v>
      </c>
    </row>
    <row r="10" spans="1:14" ht="24" customHeight="1" x14ac:dyDescent="0.2">
      <c r="A10" s="5" t="s">
        <v>149</v>
      </c>
      <c r="B10" s="6">
        <v>709</v>
      </c>
      <c r="C10" s="6">
        <v>261</v>
      </c>
      <c r="D10" s="6">
        <v>970</v>
      </c>
      <c r="E10" s="6">
        <v>94</v>
      </c>
      <c r="F10" s="6">
        <v>35</v>
      </c>
      <c r="G10" s="6">
        <v>129</v>
      </c>
      <c r="H10" s="6">
        <v>133</v>
      </c>
      <c r="I10" s="6">
        <v>81</v>
      </c>
      <c r="J10" s="6">
        <v>214</v>
      </c>
      <c r="K10" s="6">
        <f t="shared" ref="K10:K21" si="0">SUM(B10,E10,H10)</f>
        <v>936</v>
      </c>
      <c r="L10" s="6">
        <f t="shared" ref="L10:L21" si="1">SUM(C10,F10,I10)</f>
        <v>377</v>
      </c>
      <c r="M10" s="6">
        <f t="shared" ref="M10:M21" si="2">SUM(K10:L10)</f>
        <v>1313</v>
      </c>
      <c r="N10" s="7" t="s">
        <v>150</v>
      </c>
    </row>
    <row r="11" spans="1:14" ht="24" customHeight="1" x14ac:dyDescent="0.2">
      <c r="A11" s="5" t="s">
        <v>151</v>
      </c>
      <c r="B11" s="6">
        <v>514</v>
      </c>
      <c r="C11" s="6">
        <v>107</v>
      </c>
      <c r="D11" s="6">
        <v>621</v>
      </c>
      <c r="E11" s="6">
        <v>61</v>
      </c>
      <c r="F11" s="6">
        <v>30</v>
      </c>
      <c r="G11" s="6">
        <v>91</v>
      </c>
      <c r="H11" s="6">
        <v>51</v>
      </c>
      <c r="I11" s="6">
        <v>21</v>
      </c>
      <c r="J11" s="6">
        <v>72</v>
      </c>
      <c r="K11" s="6">
        <f t="shared" si="0"/>
        <v>626</v>
      </c>
      <c r="L11" s="6">
        <f t="shared" si="1"/>
        <v>158</v>
      </c>
      <c r="M11" s="6">
        <f t="shared" si="2"/>
        <v>784</v>
      </c>
      <c r="N11" s="7" t="s">
        <v>152</v>
      </c>
    </row>
    <row r="12" spans="1:14" ht="24" customHeight="1" x14ac:dyDescent="0.2">
      <c r="A12" s="5" t="s">
        <v>153</v>
      </c>
      <c r="B12" s="6">
        <v>209</v>
      </c>
      <c r="C12" s="6">
        <v>73</v>
      </c>
      <c r="D12" s="6">
        <v>282</v>
      </c>
      <c r="E12" s="6">
        <v>20</v>
      </c>
      <c r="F12" s="6">
        <v>17</v>
      </c>
      <c r="G12" s="6">
        <v>37</v>
      </c>
      <c r="H12" s="6">
        <v>14</v>
      </c>
      <c r="I12" s="6">
        <v>7</v>
      </c>
      <c r="J12" s="6">
        <v>21</v>
      </c>
      <c r="K12" s="6">
        <f t="shared" si="0"/>
        <v>243</v>
      </c>
      <c r="L12" s="6">
        <f t="shared" si="1"/>
        <v>97</v>
      </c>
      <c r="M12" s="6">
        <f t="shared" si="2"/>
        <v>340</v>
      </c>
      <c r="N12" s="7" t="s">
        <v>154</v>
      </c>
    </row>
    <row r="13" spans="1:14" ht="24" customHeight="1" x14ac:dyDescent="0.2">
      <c r="A13" s="5" t="s">
        <v>155</v>
      </c>
      <c r="B13" s="6">
        <v>290</v>
      </c>
      <c r="C13" s="6">
        <v>176</v>
      </c>
      <c r="D13" s="6">
        <v>466</v>
      </c>
      <c r="E13" s="6">
        <v>53</v>
      </c>
      <c r="F13" s="6">
        <v>36</v>
      </c>
      <c r="G13" s="6">
        <v>89</v>
      </c>
      <c r="H13" s="6">
        <v>58</v>
      </c>
      <c r="I13" s="6">
        <v>28</v>
      </c>
      <c r="J13" s="6">
        <v>86</v>
      </c>
      <c r="K13" s="6">
        <f t="shared" si="0"/>
        <v>401</v>
      </c>
      <c r="L13" s="6">
        <f t="shared" si="1"/>
        <v>240</v>
      </c>
      <c r="M13" s="6">
        <f t="shared" si="2"/>
        <v>641</v>
      </c>
      <c r="N13" s="7" t="s">
        <v>156</v>
      </c>
    </row>
    <row r="14" spans="1:14" ht="24" customHeight="1" x14ac:dyDescent="0.2">
      <c r="A14" s="5" t="s">
        <v>157</v>
      </c>
      <c r="B14" s="6">
        <v>464</v>
      </c>
      <c r="C14" s="6">
        <v>185</v>
      </c>
      <c r="D14" s="6">
        <v>649</v>
      </c>
      <c r="E14" s="6">
        <v>42</v>
      </c>
      <c r="F14" s="6">
        <v>31</v>
      </c>
      <c r="G14" s="6">
        <v>73</v>
      </c>
      <c r="H14" s="6">
        <v>0</v>
      </c>
      <c r="I14" s="6">
        <v>1</v>
      </c>
      <c r="J14" s="6">
        <v>1</v>
      </c>
      <c r="K14" s="6">
        <f t="shared" si="0"/>
        <v>506</v>
      </c>
      <c r="L14" s="6">
        <f t="shared" si="1"/>
        <v>217</v>
      </c>
      <c r="M14" s="6">
        <f t="shared" si="2"/>
        <v>723</v>
      </c>
      <c r="N14" s="7" t="s">
        <v>158</v>
      </c>
    </row>
    <row r="15" spans="1:14" ht="24" customHeight="1" x14ac:dyDescent="0.2">
      <c r="A15" s="5" t="s">
        <v>159</v>
      </c>
      <c r="B15" s="6">
        <v>336</v>
      </c>
      <c r="C15" s="6">
        <v>91</v>
      </c>
      <c r="D15" s="6">
        <v>427</v>
      </c>
      <c r="E15" s="6">
        <v>58</v>
      </c>
      <c r="F15" s="6">
        <v>30</v>
      </c>
      <c r="G15" s="6">
        <v>88</v>
      </c>
      <c r="H15" s="6">
        <v>45</v>
      </c>
      <c r="I15" s="6">
        <v>30</v>
      </c>
      <c r="J15" s="6">
        <v>75</v>
      </c>
      <c r="K15" s="6">
        <f t="shared" si="0"/>
        <v>439</v>
      </c>
      <c r="L15" s="6">
        <f t="shared" si="1"/>
        <v>151</v>
      </c>
      <c r="M15" s="6">
        <f t="shared" si="2"/>
        <v>590</v>
      </c>
      <c r="N15" s="7" t="s">
        <v>160</v>
      </c>
    </row>
    <row r="16" spans="1:14" ht="24" customHeight="1" x14ac:dyDescent="0.2">
      <c r="A16" s="5" t="s">
        <v>92</v>
      </c>
      <c r="B16" s="6">
        <f>SUM(B9:B15)</f>
        <v>3329</v>
      </c>
      <c r="C16" s="6">
        <f t="shared" ref="C16:J16" si="3">SUM(C9:C15)</f>
        <v>1222</v>
      </c>
      <c r="D16" s="6">
        <f t="shared" si="3"/>
        <v>4551</v>
      </c>
      <c r="E16" s="6">
        <f t="shared" si="3"/>
        <v>398</v>
      </c>
      <c r="F16" s="6">
        <f t="shared" si="3"/>
        <v>221</v>
      </c>
      <c r="G16" s="6">
        <f t="shared" si="3"/>
        <v>619</v>
      </c>
      <c r="H16" s="6">
        <f t="shared" si="3"/>
        <v>301</v>
      </c>
      <c r="I16" s="6">
        <f t="shared" si="3"/>
        <v>168</v>
      </c>
      <c r="J16" s="6">
        <f t="shared" si="3"/>
        <v>469</v>
      </c>
      <c r="K16" s="6">
        <f t="shared" si="0"/>
        <v>4028</v>
      </c>
      <c r="L16" s="6">
        <f t="shared" si="1"/>
        <v>1611</v>
      </c>
      <c r="M16" s="6">
        <f t="shared" si="2"/>
        <v>5639</v>
      </c>
      <c r="N16" s="7" t="s">
        <v>27</v>
      </c>
    </row>
    <row r="17" spans="1:14" ht="24" customHeight="1" x14ac:dyDescent="0.2">
      <c r="A17" s="5" t="s">
        <v>161</v>
      </c>
      <c r="B17" s="6">
        <v>0</v>
      </c>
      <c r="C17" s="6">
        <v>3</v>
      </c>
      <c r="D17" s="6">
        <v>3</v>
      </c>
      <c r="E17" s="6">
        <v>0</v>
      </c>
      <c r="F17" s="6">
        <v>1</v>
      </c>
      <c r="G17" s="6">
        <v>1</v>
      </c>
      <c r="H17" s="6">
        <v>0</v>
      </c>
      <c r="I17" s="6">
        <v>0</v>
      </c>
      <c r="J17" s="6">
        <v>0</v>
      </c>
      <c r="K17" s="6">
        <f t="shared" si="0"/>
        <v>0</v>
      </c>
      <c r="L17" s="6">
        <f t="shared" si="1"/>
        <v>4</v>
      </c>
      <c r="M17" s="6">
        <f t="shared" si="2"/>
        <v>4</v>
      </c>
      <c r="N17" s="7" t="s">
        <v>162</v>
      </c>
    </row>
    <row r="18" spans="1:14" ht="24" customHeight="1" x14ac:dyDescent="0.2">
      <c r="A18" s="5" t="s">
        <v>163</v>
      </c>
      <c r="B18" s="6">
        <v>37</v>
      </c>
      <c r="C18" s="6">
        <v>32</v>
      </c>
      <c r="D18" s="6">
        <v>69</v>
      </c>
      <c r="E18" s="6">
        <v>22</v>
      </c>
      <c r="F18" s="6">
        <v>9</v>
      </c>
      <c r="G18" s="6">
        <v>31</v>
      </c>
      <c r="H18" s="6">
        <v>2</v>
      </c>
      <c r="I18" s="6">
        <v>5</v>
      </c>
      <c r="J18" s="6">
        <v>7</v>
      </c>
      <c r="K18" s="6">
        <f t="shared" si="0"/>
        <v>61</v>
      </c>
      <c r="L18" s="6">
        <f t="shared" si="1"/>
        <v>46</v>
      </c>
      <c r="M18" s="6">
        <f t="shared" si="2"/>
        <v>107</v>
      </c>
      <c r="N18" s="7" t="s">
        <v>164</v>
      </c>
    </row>
    <row r="19" spans="1:14" ht="24" customHeight="1" x14ac:dyDescent="0.2">
      <c r="A19" s="5" t="s">
        <v>165</v>
      </c>
      <c r="B19" s="6">
        <v>131</v>
      </c>
      <c r="C19" s="6">
        <v>31</v>
      </c>
      <c r="D19" s="6">
        <v>162</v>
      </c>
      <c r="E19" s="6">
        <v>32</v>
      </c>
      <c r="F19" s="6">
        <v>14</v>
      </c>
      <c r="G19" s="6">
        <v>46</v>
      </c>
      <c r="H19" s="6">
        <v>21</v>
      </c>
      <c r="I19" s="6">
        <v>8</v>
      </c>
      <c r="J19" s="6">
        <v>29</v>
      </c>
      <c r="K19" s="6">
        <f t="shared" si="0"/>
        <v>184</v>
      </c>
      <c r="L19" s="6">
        <f t="shared" si="1"/>
        <v>53</v>
      </c>
      <c r="M19" s="6">
        <f t="shared" si="2"/>
        <v>237</v>
      </c>
      <c r="N19" s="7" t="s">
        <v>166</v>
      </c>
    </row>
    <row r="20" spans="1:14" ht="24" customHeight="1" x14ac:dyDescent="0.2">
      <c r="A20" s="5" t="s">
        <v>167</v>
      </c>
      <c r="B20" s="6">
        <v>46</v>
      </c>
      <c r="C20" s="6">
        <v>20</v>
      </c>
      <c r="D20" s="6">
        <v>66</v>
      </c>
      <c r="E20" s="6">
        <v>6</v>
      </c>
      <c r="F20" s="6">
        <v>5</v>
      </c>
      <c r="G20" s="6">
        <v>11</v>
      </c>
      <c r="H20" s="6">
        <v>7</v>
      </c>
      <c r="I20" s="6">
        <v>2</v>
      </c>
      <c r="J20" s="6">
        <v>9</v>
      </c>
      <c r="K20" s="6">
        <f t="shared" si="0"/>
        <v>59</v>
      </c>
      <c r="L20" s="6">
        <f t="shared" si="1"/>
        <v>27</v>
      </c>
      <c r="M20" s="6">
        <f t="shared" si="2"/>
        <v>86</v>
      </c>
      <c r="N20" s="7" t="s">
        <v>168</v>
      </c>
    </row>
    <row r="21" spans="1:14" ht="24" customHeight="1" x14ac:dyDescent="0.2">
      <c r="A21" s="5" t="s">
        <v>103</v>
      </c>
      <c r="B21" s="6">
        <f>SUM(B17:B20)</f>
        <v>214</v>
      </c>
      <c r="C21" s="6">
        <f t="shared" ref="C21:J21" si="4">SUM(C17:C20)</f>
        <v>86</v>
      </c>
      <c r="D21" s="6">
        <f t="shared" si="4"/>
        <v>300</v>
      </c>
      <c r="E21" s="6">
        <f t="shared" si="4"/>
        <v>60</v>
      </c>
      <c r="F21" s="6">
        <f t="shared" si="4"/>
        <v>29</v>
      </c>
      <c r="G21" s="6">
        <f t="shared" si="4"/>
        <v>89</v>
      </c>
      <c r="H21" s="6">
        <f t="shared" si="4"/>
        <v>30</v>
      </c>
      <c r="I21" s="6">
        <f t="shared" si="4"/>
        <v>15</v>
      </c>
      <c r="J21" s="6">
        <f t="shared" si="4"/>
        <v>45</v>
      </c>
      <c r="K21" s="6">
        <f t="shared" si="0"/>
        <v>304</v>
      </c>
      <c r="L21" s="6">
        <f t="shared" si="1"/>
        <v>130</v>
      </c>
      <c r="M21" s="6">
        <f t="shared" si="2"/>
        <v>434</v>
      </c>
      <c r="N21" s="7" t="s">
        <v>104</v>
      </c>
    </row>
    <row r="22" spans="1:14" ht="24" customHeight="1" thickBot="1" x14ac:dyDescent="0.25">
      <c r="A22" s="14" t="s">
        <v>38</v>
      </c>
      <c r="B22" s="15">
        <f>SUM(B21,B16)</f>
        <v>3543</v>
      </c>
      <c r="C22" s="15">
        <f t="shared" ref="C22:M22" si="5">SUM(C21,C16)</f>
        <v>1308</v>
      </c>
      <c r="D22" s="15">
        <f t="shared" si="5"/>
        <v>4851</v>
      </c>
      <c r="E22" s="15">
        <f t="shared" si="5"/>
        <v>458</v>
      </c>
      <c r="F22" s="15">
        <f t="shared" si="5"/>
        <v>250</v>
      </c>
      <c r="G22" s="15">
        <f t="shared" si="5"/>
        <v>708</v>
      </c>
      <c r="H22" s="15">
        <f t="shared" si="5"/>
        <v>331</v>
      </c>
      <c r="I22" s="15">
        <f t="shared" si="5"/>
        <v>183</v>
      </c>
      <c r="J22" s="15">
        <f t="shared" si="5"/>
        <v>514</v>
      </c>
      <c r="K22" s="15">
        <f t="shared" si="5"/>
        <v>4332</v>
      </c>
      <c r="L22" s="15">
        <f t="shared" si="5"/>
        <v>1741</v>
      </c>
      <c r="M22" s="15">
        <f t="shared" si="5"/>
        <v>6073</v>
      </c>
      <c r="N22" s="16" t="s">
        <v>39</v>
      </c>
    </row>
    <row r="23" spans="1:14" ht="21.95" customHeight="1" thickTop="1" x14ac:dyDescent="0.2"/>
    <row r="24" spans="1:14" ht="25.5" customHeight="1" x14ac:dyDescent="0.2"/>
    <row r="25" spans="1:14" ht="25.5" customHeight="1" x14ac:dyDescent="0.2"/>
    <row r="26" spans="1:14" ht="25.5" customHeight="1" x14ac:dyDescent="0.2"/>
    <row r="27" spans="1:14" ht="25.5" customHeight="1" x14ac:dyDescent="0.2"/>
    <row r="28" spans="1:14" ht="25.5" customHeight="1" x14ac:dyDescent="0.2"/>
    <row r="29" spans="1:14" ht="25.5" customHeight="1" thickBot="1" x14ac:dyDescent="0.25">
      <c r="A29" s="1" t="s">
        <v>1933</v>
      </c>
      <c r="N29" s="2" t="s">
        <v>1934</v>
      </c>
    </row>
    <row r="30" spans="1:14" ht="25.5" customHeight="1" thickTop="1" x14ac:dyDescent="0.25">
      <c r="A30" s="409" t="s">
        <v>1</v>
      </c>
      <c r="B30" s="412" t="s">
        <v>56</v>
      </c>
      <c r="C30" s="412"/>
      <c r="D30" s="412"/>
      <c r="E30" s="412" t="s">
        <v>57</v>
      </c>
      <c r="F30" s="412"/>
      <c r="G30" s="412"/>
      <c r="H30" s="412" t="s">
        <v>58</v>
      </c>
      <c r="I30" s="412"/>
      <c r="J30" s="412"/>
      <c r="K30" s="412" t="s">
        <v>4</v>
      </c>
      <c r="L30" s="412"/>
      <c r="M30" s="412"/>
      <c r="N30" s="409" t="s">
        <v>5</v>
      </c>
    </row>
    <row r="31" spans="1:14" ht="25.5" customHeight="1" x14ac:dyDescent="0.25">
      <c r="A31" s="410"/>
      <c r="B31" s="413" t="s">
        <v>59</v>
      </c>
      <c r="C31" s="413"/>
      <c r="D31" s="413"/>
      <c r="E31" s="413" t="s">
        <v>60</v>
      </c>
      <c r="F31" s="413"/>
      <c r="G31" s="413"/>
      <c r="H31" s="413" t="s">
        <v>61</v>
      </c>
      <c r="I31" s="413"/>
      <c r="J31" s="413"/>
      <c r="K31" s="413" t="s">
        <v>8</v>
      </c>
      <c r="L31" s="413"/>
      <c r="M31" s="413"/>
      <c r="N31" s="410"/>
    </row>
    <row r="32" spans="1:14" ht="25.5" customHeight="1" x14ac:dyDescent="0.25">
      <c r="A32" s="410"/>
      <c r="B32" s="3" t="s">
        <v>52</v>
      </c>
      <c r="C32" s="3" t="s">
        <v>10</v>
      </c>
      <c r="D32" s="3" t="s">
        <v>11</v>
      </c>
      <c r="E32" s="3" t="s">
        <v>52</v>
      </c>
      <c r="F32" s="3" t="s">
        <v>10</v>
      </c>
      <c r="G32" s="3" t="s">
        <v>11</v>
      </c>
      <c r="H32" s="3" t="s">
        <v>52</v>
      </c>
      <c r="I32" s="3" t="s">
        <v>10</v>
      </c>
      <c r="J32" s="3" t="s">
        <v>11</v>
      </c>
      <c r="K32" s="3" t="s">
        <v>52</v>
      </c>
      <c r="L32" s="3" t="s">
        <v>10</v>
      </c>
      <c r="M32" s="3" t="s">
        <v>11</v>
      </c>
      <c r="N32" s="410"/>
    </row>
    <row r="33" spans="1:14" ht="25.5" customHeight="1" thickBot="1" x14ac:dyDescent="0.3">
      <c r="A33" s="411"/>
      <c r="B33" s="4" t="s">
        <v>12</v>
      </c>
      <c r="C33" s="4" t="s">
        <v>13</v>
      </c>
      <c r="D33" s="4" t="s">
        <v>8</v>
      </c>
      <c r="E33" s="4" t="s">
        <v>12</v>
      </c>
      <c r="F33" s="4" t="s">
        <v>13</v>
      </c>
      <c r="G33" s="4" t="s">
        <v>8</v>
      </c>
      <c r="H33" s="4" t="s">
        <v>12</v>
      </c>
      <c r="I33" s="4" t="s">
        <v>13</v>
      </c>
      <c r="J33" s="4" t="s">
        <v>8</v>
      </c>
      <c r="K33" s="4" t="s">
        <v>12</v>
      </c>
      <c r="L33" s="4" t="s">
        <v>13</v>
      </c>
      <c r="M33" s="4" t="s">
        <v>8</v>
      </c>
      <c r="N33" s="411"/>
    </row>
    <row r="34" spans="1:14" ht="24.95" customHeight="1" x14ac:dyDescent="0.2">
      <c r="A34" s="5" t="s">
        <v>62</v>
      </c>
      <c r="B34" s="5"/>
      <c r="C34" s="5"/>
      <c r="D34" s="5"/>
      <c r="E34" s="5"/>
      <c r="F34" s="5"/>
      <c r="G34" s="5"/>
      <c r="H34" s="5"/>
      <c r="I34" s="5"/>
      <c r="J34" s="5"/>
      <c r="K34" s="7"/>
      <c r="L34" s="5"/>
      <c r="M34" s="5"/>
      <c r="N34" s="7" t="s">
        <v>41</v>
      </c>
    </row>
    <row r="35" spans="1:14" ht="24.95" customHeight="1" x14ac:dyDescent="0.2">
      <c r="A35" s="5" t="s">
        <v>147</v>
      </c>
      <c r="B35" s="6">
        <v>26</v>
      </c>
      <c r="C35" s="6">
        <v>5</v>
      </c>
      <c r="D35" s="6">
        <v>31</v>
      </c>
      <c r="E35" s="6">
        <v>0</v>
      </c>
      <c r="F35" s="6">
        <v>0</v>
      </c>
      <c r="G35" s="6">
        <v>0</v>
      </c>
      <c r="H35" s="6">
        <v>0</v>
      </c>
      <c r="I35" s="6">
        <v>0</v>
      </c>
      <c r="J35" s="6">
        <v>0</v>
      </c>
      <c r="K35" s="6">
        <f>SUM(H35,E35,B35)</f>
        <v>26</v>
      </c>
      <c r="L35" s="6">
        <f>SUM(I35,F35,C35)</f>
        <v>5</v>
      </c>
      <c r="M35" s="6">
        <f>SUM(K35:L35)</f>
        <v>31</v>
      </c>
      <c r="N35" s="7" t="s">
        <v>148</v>
      </c>
    </row>
    <row r="36" spans="1:14" ht="24.95" customHeight="1" x14ac:dyDescent="0.2">
      <c r="A36" s="5" t="s">
        <v>153</v>
      </c>
      <c r="B36" s="6">
        <v>6</v>
      </c>
      <c r="C36" s="6">
        <v>16</v>
      </c>
      <c r="D36" s="6">
        <v>22</v>
      </c>
      <c r="E36" s="6">
        <v>0</v>
      </c>
      <c r="F36" s="6">
        <v>0</v>
      </c>
      <c r="G36" s="6">
        <v>0</v>
      </c>
      <c r="H36" s="6">
        <v>0</v>
      </c>
      <c r="I36" s="6">
        <v>0</v>
      </c>
      <c r="J36" s="6">
        <v>0</v>
      </c>
      <c r="K36" s="6">
        <f t="shared" ref="K36:K41" si="6">SUM(H36,E36,B36)</f>
        <v>6</v>
      </c>
      <c r="L36" s="6">
        <f t="shared" ref="L36:L41" si="7">SUM(I36,F36,C36)</f>
        <v>16</v>
      </c>
      <c r="M36" s="6">
        <f t="shared" ref="M36:M41" si="8">SUM(K36:L36)</f>
        <v>22</v>
      </c>
      <c r="N36" s="7" t="s">
        <v>154</v>
      </c>
    </row>
    <row r="37" spans="1:14" ht="24.95" customHeight="1" x14ac:dyDescent="0.2">
      <c r="A37" s="5" t="s">
        <v>155</v>
      </c>
      <c r="B37" s="6">
        <v>12</v>
      </c>
      <c r="C37" s="6">
        <v>4</v>
      </c>
      <c r="D37" s="6">
        <v>16</v>
      </c>
      <c r="E37" s="6">
        <v>0</v>
      </c>
      <c r="F37" s="6">
        <v>0</v>
      </c>
      <c r="G37" s="6">
        <v>0</v>
      </c>
      <c r="H37" s="6">
        <v>0</v>
      </c>
      <c r="I37" s="6">
        <v>0</v>
      </c>
      <c r="J37" s="6">
        <v>0</v>
      </c>
      <c r="K37" s="6">
        <f t="shared" si="6"/>
        <v>12</v>
      </c>
      <c r="L37" s="6">
        <f t="shared" si="7"/>
        <v>4</v>
      </c>
      <c r="M37" s="6">
        <f t="shared" si="8"/>
        <v>16</v>
      </c>
      <c r="N37" s="7" t="s">
        <v>156</v>
      </c>
    </row>
    <row r="38" spans="1:14" ht="24.95" customHeight="1" x14ac:dyDescent="0.2">
      <c r="A38" s="5" t="s">
        <v>157</v>
      </c>
      <c r="B38" s="6">
        <v>3</v>
      </c>
      <c r="C38" s="6">
        <v>0</v>
      </c>
      <c r="D38" s="6">
        <v>3</v>
      </c>
      <c r="E38" s="6">
        <v>0</v>
      </c>
      <c r="F38" s="6">
        <v>0</v>
      </c>
      <c r="G38" s="6">
        <v>0</v>
      </c>
      <c r="H38" s="6">
        <v>5</v>
      </c>
      <c r="I38" s="6">
        <v>0</v>
      </c>
      <c r="J38" s="6">
        <v>5</v>
      </c>
      <c r="K38" s="6">
        <f t="shared" si="6"/>
        <v>8</v>
      </c>
      <c r="L38" s="6">
        <f t="shared" si="7"/>
        <v>0</v>
      </c>
      <c r="M38" s="6">
        <f t="shared" si="8"/>
        <v>8</v>
      </c>
      <c r="N38" s="7" t="s">
        <v>158</v>
      </c>
    </row>
    <row r="39" spans="1:14" ht="24.95" customHeight="1" x14ac:dyDescent="0.2">
      <c r="A39" s="5" t="s">
        <v>92</v>
      </c>
      <c r="B39" s="6">
        <f>SUM(B35:B38)</f>
        <v>47</v>
      </c>
      <c r="C39" s="6">
        <f t="shared" ref="C39:J39" si="9">SUM(C35:C38)</f>
        <v>25</v>
      </c>
      <c r="D39" s="6">
        <f t="shared" si="9"/>
        <v>72</v>
      </c>
      <c r="E39" s="6">
        <f t="shared" si="9"/>
        <v>0</v>
      </c>
      <c r="F39" s="6">
        <f t="shared" si="9"/>
        <v>0</v>
      </c>
      <c r="G39" s="6">
        <f t="shared" si="9"/>
        <v>0</v>
      </c>
      <c r="H39" s="6">
        <f t="shared" si="9"/>
        <v>5</v>
      </c>
      <c r="I39" s="6">
        <f t="shared" si="9"/>
        <v>0</v>
      </c>
      <c r="J39" s="6">
        <f t="shared" si="9"/>
        <v>5</v>
      </c>
      <c r="K39" s="6">
        <f t="shared" si="6"/>
        <v>52</v>
      </c>
      <c r="L39" s="6">
        <f t="shared" si="7"/>
        <v>25</v>
      </c>
      <c r="M39" s="6">
        <f t="shared" si="8"/>
        <v>77</v>
      </c>
      <c r="N39" s="7" t="s">
        <v>27</v>
      </c>
    </row>
    <row r="40" spans="1:14" ht="30.75" customHeight="1" x14ac:dyDescent="0.2">
      <c r="A40" s="5" t="s">
        <v>163</v>
      </c>
      <c r="B40" s="6">
        <v>2</v>
      </c>
      <c r="C40" s="6">
        <v>0</v>
      </c>
      <c r="D40" s="6">
        <v>2</v>
      </c>
      <c r="E40" s="6">
        <v>0</v>
      </c>
      <c r="F40" s="6">
        <v>0</v>
      </c>
      <c r="G40" s="6">
        <v>0</v>
      </c>
      <c r="H40" s="6">
        <v>0</v>
      </c>
      <c r="I40" s="6">
        <v>0</v>
      </c>
      <c r="J40" s="6">
        <v>0</v>
      </c>
      <c r="K40" s="6">
        <f t="shared" si="6"/>
        <v>2</v>
      </c>
      <c r="L40" s="6">
        <f t="shared" si="7"/>
        <v>0</v>
      </c>
      <c r="M40" s="6">
        <f t="shared" si="8"/>
        <v>2</v>
      </c>
      <c r="N40" s="7" t="s">
        <v>164</v>
      </c>
    </row>
    <row r="41" spans="1:14" ht="24.95" customHeight="1" x14ac:dyDescent="0.2">
      <c r="A41" s="5" t="s">
        <v>167</v>
      </c>
      <c r="B41" s="6">
        <v>1</v>
      </c>
      <c r="C41" s="6">
        <v>1</v>
      </c>
      <c r="D41" s="6">
        <v>2</v>
      </c>
      <c r="E41" s="6">
        <v>0</v>
      </c>
      <c r="F41" s="6">
        <v>0</v>
      </c>
      <c r="G41" s="6">
        <v>0</v>
      </c>
      <c r="H41" s="6">
        <v>0</v>
      </c>
      <c r="I41" s="6">
        <v>0</v>
      </c>
      <c r="J41" s="6">
        <v>0</v>
      </c>
      <c r="K41" s="6">
        <f t="shared" si="6"/>
        <v>1</v>
      </c>
      <c r="L41" s="6">
        <f t="shared" si="7"/>
        <v>1</v>
      </c>
      <c r="M41" s="6">
        <f t="shared" si="8"/>
        <v>2</v>
      </c>
      <c r="N41" s="7" t="s">
        <v>168</v>
      </c>
    </row>
    <row r="42" spans="1:14" ht="24.95" customHeight="1" x14ac:dyDescent="0.2">
      <c r="A42" s="5" t="s">
        <v>103</v>
      </c>
      <c r="B42" s="6">
        <f>SUM(B40:B41)</f>
        <v>3</v>
      </c>
      <c r="C42" s="6">
        <f t="shared" ref="C42:M42" si="10">SUM(C40:C41)</f>
        <v>1</v>
      </c>
      <c r="D42" s="6">
        <f t="shared" si="10"/>
        <v>4</v>
      </c>
      <c r="E42" s="6">
        <f t="shared" si="10"/>
        <v>0</v>
      </c>
      <c r="F42" s="6">
        <f t="shared" si="10"/>
        <v>0</v>
      </c>
      <c r="G42" s="6">
        <f t="shared" si="10"/>
        <v>0</v>
      </c>
      <c r="H42" s="6">
        <f t="shared" si="10"/>
        <v>0</v>
      </c>
      <c r="I42" s="6">
        <f t="shared" si="10"/>
        <v>0</v>
      </c>
      <c r="J42" s="6">
        <f t="shared" si="10"/>
        <v>0</v>
      </c>
      <c r="K42" s="6">
        <f t="shared" si="10"/>
        <v>3</v>
      </c>
      <c r="L42" s="6">
        <f t="shared" si="10"/>
        <v>1</v>
      </c>
      <c r="M42" s="6">
        <f t="shared" si="10"/>
        <v>4</v>
      </c>
      <c r="N42" s="7" t="s">
        <v>104</v>
      </c>
    </row>
    <row r="43" spans="1:14" ht="24.95" customHeight="1" thickBot="1" x14ac:dyDescent="0.25">
      <c r="A43" s="11" t="s">
        <v>45</v>
      </c>
      <c r="B43" s="12">
        <f>SUM(B42,B39)</f>
        <v>50</v>
      </c>
      <c r="C43" s="12">
        <f t="shared" ref="C43:M43" si="11">SUM(C42,C39)</f>
        <v>26</v>
      </c>
      <c r="D43" s="12">
        <f t="shared" si="11"/>
        <v>76</v>
      </c>
      <c r="E43" s="12">
        <f t="shared" si="11"/>
        <v>0</v>
      </c>
      <c r="F43" s="12">
        <f t="shared" si="11"/>
        <v>0</v>
      </c>
      <c r="G43" s="12">
        <f t="shared" si="11"/>
        <v>0</v>
      </c>
      <c r="H43" s="12">
        <f t="shared" si="11"/>
        <v>5</v>
      </c>
      <c r="I43" s="12">
        <f t="shared" si="11"/>
        <v>0</v>
      </c>
      <c r="J43" s="12">
        <f t="shared" si="11"/>
        <v>5</v>
      </c>
      <c r="K43" s="12">
        <f t="shared" si="11"/>
        <v>55</v>
      </c>
      <c r="L43" s="12">
        <f t="shared" si="11"/>
        <v>26</v>
      </c>
      <c r="M43" s="12">
        <f t="shared" si="11"/>
        <v>81</v>
      </c>
      <c r="N43" s="13" t="s">
        <v>41</v>
      </c>
    </row>
    <row r="44" spans="1:14" ht="24.95" customHeight="1" thickBot="1" x14ac:dyDescent="0.25">
      <c r="A44" s="8" t="s">
        <v>108</v>
      </c>
      <c r="B44" s="10">
        <f>SUM(B22,B43)</f>
        <v>3593</v>
      </c>
      <c r="C44" s="10">
        <f t="shared" ref="C44:M44" si="12">SUM(C22,C43)</f>
        <v>1334</v>
      </c>
      <c r="D44" s="10">
        <f t="shared" si="12"/>
        <v>4927</v>
      </c>
      <c r="E44" s="10">
        <f t="shared" si="12"/>
        <v>458</v>
      </c>
      <c r="F44" s="10">
        <f t="shared" si="12"/>
        <v>250</v>
      </c>
      <c r="G44" s="10">
        <f t="shared" si="12"/>
        <v>708</v>
      </c>
      <c r="H44" s="10">
        <f t="shared" si="12"/>
        <v>336</v>
      </c>
      <c r="I44" s="10">
        <f t="shared" si="12"/>
        <v>183</v>
      </c>
      <c r="J44" s="10">
        <f t="shared" si="12"/>
        <v>519</v>
      </c>
      <c r="K44" s="10">
        <f t="shared" si="12"/>
        <v>4387</v>
      </c>
      <c r="L44" s="10">
        <f t="shared" si="12"/>
        <v>1767</v>
      </c>
      <c r="M44" s="10">
        <f t="shared" si="12"/>
        <v>6154</v>
      </c>
      <c r="N44" s="10" t="s">
        <v>48</v>
      </c>
    </row>
    <row r="45" spans="1:14" ht="15" thickTop="1" x14ac:dyDescent="0.2"/>
  </sheetData>
  <mergeCells count="22">
    <mergeCell ref="N30:N33"/>
    <mergeCell ref="B31:D31"/>
    <mergeCell ref="E31:G31"/>
    <mergeCell ref="H31:J31"/>
    <mergeCell ref="K31:M31"/>
    <mergeCell ref="A30:A33"/>
    <mergeCell ref="B30:D30"/>
    <mergeCell ref="E30:G30"/>
    <mergeCell ref="H30:J30"/>
    <mergeCell ref="K30:M30"/>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1.1811023622047245" bottom="0.39370078740157483" header="0.78740157480314965" footer="0.39370078740157483"/>
  <pageSetup paperSize="9" scale="7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K106"/>
  <sheetViews>
    <sheetView rightToLeft="1" view="pageBreakPreview" topLeftCell="A91" zoomScale="80" zoomScaleSheetLayoutView="80" workbookViewId="0">
      <selection activeCell="K170" sqref="K170"/>
    </sheetView>
  </sheetViews>
  <sheetFormatPr defaultRowHeight="14.25" x14ac:dyDescent="0.2"/>
  <cols>
    <col min="1" max="1" width="25.75" customWidth="1"/>
    <col min="2" max="10" width="9.375" customWidth="1"/>
    <col min="11" max="11" width="39.625" customWidth="1"/>
  </cols>
  <sheetData>
    <row r="1" spans="1:11" ht="26.25" customHeight="1" x14ac:dyDescent="0.2">
      <c r="A1" s="418" t="s">
        <v>254</v>
      </c>
      <c r="B1" s="418"/>
      <c r="C1" s="418"/>
      <c r="D1" s="418"/>
      <c r="E1" s="418"/>
      <c r="F1" s="418"/>
      <c r="G1" s="418"/>
      <c r="H1" s="418"/>
      <c r="I1" s="418"/>
      <c r="J1" s="418"/>
      <c r="K1" s="418"/>
    </row>
    <row r="2" spans="1:11" ht="41.25" customHeight="1" x14ac:dyDescent="0.2">
      <c r="A2" s="471" t="s">
        <v>478</v>
      </c>
      <c r="B2" s="471"/>
      <c r="C2" s="471"/>
      <c r="D2" s="471"/>
      <c r="E2" s="471"/>
      <c r="F2" s="471"/>
      <c r="G2" s="471"/>
      <c r="H2" s="471"/>
      <c r="I2" s="471"/>
      <c r="J2" s="471"/>
      <c r="K2" s="471"/>
    </row>
    <row r="3" spans="1:11" ht="21.75" customHeight="1" thickBot="1" x14ac:dyDescent="0.25">
      <c r="A3" s="1" t="s">
        <v>1935</v>
      </c>
      <c r="K3" s="2" t="s">
        <v>1936</v>
      </c>
    </row>
    <row r="4" spans="1:11" ht="20.100000000000001" customHeight="1" thickTop="1" x14ac:dyDescent="0.25">
      <c r="A4" s="409" t="s">
        <v>68</v>
      </c>
      <c r="B4" s="412" t="s">
        <v>2</v>
      </c>
      <c r="C4" s="412"/>
      <c r="D4" s="412"/>
      <c r="E4" s="412" t="s">
        <v>3</v>
      </c>
      <c r="F4" s="412"/>
      <c r="G4" s="412"/>
      <c r="H4" s="412" t="s">
        <v>4</v>
      </c>
      <c r="I4" s="412"/>
      <c r="J4" s="412"/>
      <c r="K4" s="409" t="s">
        <v>5</v>
      </c>
    </row>
    <row r="5" spans="1:11" ht="20.100000000000001" customHeight="1" x14ac:dyDescent="0.25">
      <c r="A5" s="410"/>
      <c r="B5" s="413" t="s">
        <v>177</v>
      </c>
      <c r="C5" s="413"/>
      <c r="D5" s="413"/>
      <c r="E5" s="413" t="s">
        <v>7</v>
      </c>
      <c r="F5" s="413"/>
      <c r="G5" s="413"/>
      <c r="H5" s="413" t="s">
        <v>8</v>
      </c>
      <c r="I5" s="413"/>
      <c r="J5" s="413"/>
      <c r="K5" s="410"/>
    </row>
    <row r="6" spans="1:11" ht="20.100000000000001" customHeight="1" x14ac:dyDescent="0.25">
      <c r="A6" s="410"/>
      <c r="B6" s="3" t="s">
        <v>52</v>
      </c>
      <c r="C6" s="3" t="s">
        <v>10</v>
      </c>
      <c r="D6" s="3" t="s">
        <v>11</v>
      </c>
      <c r="E6" s="3" t="s">
        <v>52</v>
      </c>
      <c r="F6" s="3" t="s">
        <v>10</v>
      </c>
      <c r="G6" s="3" t="s">
        <v>11</v>
      </c>
      <c r="H6" s="3" t="s">
        <v>52</v>
      </c>
      <c r="I6" s="3" t="s">
        <v>10</v>
      </c>
      <c r="J6" s="3" t="s">
        <v>11</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1.95" customHeight="1" x14ac:dyDescent="0.2">
      <c r="A8" s="5" t="s">
        <v>14</v>
      </c>
      <c r="B8" s="6"/>
      <c r="C8" s="6"/>
      <c r="D8" s="6"/>
      <c r="E8" s="6"/>
      <c r="F8" s="6"/>
      <c r="G8" s="6"/>
      <c r="H8" s="6"/>
      <c r="I8" s="6"/>
      <c r="J8" s="6"/>
      <c r="K8" s="7" t="s">
        <v>69</v>
      </c>
    </row>
    <row r="9" spans="1:11" ht="21.95" customHeight="1" x14ac:dyDescent="0.2">
      <c r="A9" s="5" t="s">
        <v>147</v>
      </c>
      <c r="B9" s="6">
        <v>1570</v>
      </c>
      <c r="C9" s="6">
        <v>1259</v>
      </c>
      <c r="D9" s="6">
        <v>2829</v>
      </c>
      <c r="E9" s="6">
        <v>0</v>
      </c>
      <c r="F9" s="6">
        <v>0</v>
      </c>
      <c r="G9" s="6">
        <v>0</v>
      </c>
      <c r="H9" s="6">
        <f>SUM(B9,E9)</f>
        <v>1570</v>
      </c>
      <c r="I9" s="6">
        <f>SUM(C9,F9)</f>
        <v>1259</v>
      </c>
      <c r="J9" s="6">
        <f>SUM(H9:I9)</f>
        <v>2829</v>
      </c>
      <c r="K9" s="7" t="s">
        <v>148</v>
      </c>
    </row>
    <row r="10" spans="1:11" ht="21.95" customHeight="1" x14ac:dyDescent="0.2">
      <c r="A10" s="5" t="s">
        <v>149</v>
      </c>
      <c r="B10" s="6">
        <v>1455</v>
      </c>
      <c r="C10" s="6">
        <v>763</v>
      </c>
      <c r="D10" s="6">
        <v>2218</v>
      </c>
      <c r="E10" s="6">
        <v>0</v>
      </c>
      <c r="F10" s="6">
        <v>0</v>
      </c>
      <c r="G10" s="6">
        <v>0</v>
      </c>
      <c r="H10" s="6">
        <f t="shared" ref="H10:H15" si="0">SUM(B10,E10)</f>
        <v>1455</v>
      </c>
      <c r="I10" s="6">
        <f t="shared" ref="I10:I15" si="1">SUM(C10,F10)</f>
        <v>763</v>
      </c>
      <c r="J10" s="6">
        <f t="shared" ref="J10:J21" si="2">SUM(H10:I10)</f>
        <v>2218</v>
      </c>
      <c r="K10" s="7" t="s">
        <v>150</v>
      </c>
    </row>
    <row r="11" spans="1:11" ht="21.95" customHeight="1" x14ac:dyDescent="0.2">
      <c r="A11" s="5" t="s">
        <v>151</v>
      </c>
      <c r="B11" s="6">
        <v>1229</v>
      </c>
      <c r="C11" s="6">
        <v>689</v>
      </c>
      <c r="D11" s="6">
        <v>1918</v>
      </c>
      <c r="E11" s="6">
        <v>0</v>
      </c>
      <c r="F11" s="6">
        <v>0</v>
      </c>
      <c r="G11" s="6">
        <v>0</v>
      </c>
      <c r="H11" s="6">
        <f t="shared" si="0"/>
        <v>1229</v>
      </c>
      <c r="I11" s="6">
        <f t="shared" si="1"/>
        <v>689</v>
      </c>
      <c r="J11" s="6">
        <f t="shared" si="2"/>
        <v>1918</v>
      </c>
      <c r="K11" s="7" t="s">
        <v>152</v>
      </c>
    </row>
    <row r="12" spans="1:11" ht="21.95" customHeight="1" x14ac:dyDescent="0.2">
      <c r="A12" s="5" t="s">
        <v>153</v>
      </c>
      <c r="B12" s="6">
        <v>715</v>
      </c>
      <c r="C12" s="6">
        <v>1030</v>
      </c>
      <c r="D12" s="6">
        <v>1745</v>
      </c>
      <c r="E12" s="6">
        <v>0</v>
      </c>
      <c r="F12" s="6">
        <v>0</v>
      </c>
      <c r="G12" s="6">
        <v>0</v>
      </c>
      <c r="H12" s="6">
        <f t="shared" si="0"/>
        <v>715</v>
      </c>
      <c r="I12" s="6">
        <f t="shared" si="1"/>
        <v>1030</v>
      </c>
      <c r="J12" s="6">
        <f t="shared" si="2"/>
        <v>1745</v>
      </c>
      <c r="K12" s="7" t="s">
        <v>154</v>
      </c>
    </row>
    <row r="13" spans="1:11" ht="21.95" customHeight="1" x14ac:dyDescent="0.2">
      <c r="A13" s="5" t="s">
        <v>155</v>
      </c>
      <c r="B13" s="6">
        <v>963</v>
      </c>
      <c r="C13" s="6">
        <v>790</v>
      </c>
      <c r="D13" s="6">
        <v>1753</v>
      </c>
      <c r="E13" s="6">
        <v>0</v>
      </c>
      <c r="F13" s="6">
        <v>0</v>
      </c>
      <c r="G13" s="6">
        <v>0</v>
      </c>
      <c r="H13" s="6">
        <f t="shared" si="0"/>
        <v>963</v>
      </c>
      <c r="I13" s="6">
        <f t="shared" si="1"/>
        <v>790</v>
      </c>
      <c r="J13" s="6">
        <f t="shared" si="2"/>
        <v>1753</v>
      </c>
      <c r="K13" s="7" t="s">
        <v>156</v>
      </c>
    </row>
    <row r="14" spans="1:11" ht="21.95" customHeight="1" x14ac:dyDescent="0.2">
      <c r="A14" s="5" t="s">
        <v>157</v>
      </c>
      <c r="B14" s="6">
        <v>1281</v>
      </c>
      <c r="C14" s="6">
        <v>1020</v>
      </c>
      <c r="D14" s="6">
        <v>2301</v>
      </c>
      <c r="E14" s="6">
        <v>0</v>
      </c>
      <c r="F14" s="6">
        <v>0</v>
      </c>
      <c r="G14" s="6">
        <v>0</v>
      </c>
      <c r="H14" s="6">
        <f t="shared" si="0"/>
        <v>1281</v>
      </c>
      <c r="I14" s="6">
        <f t="shared" si="1"/>
        <v>1020</v>
      </c>
      <c r="J14" s="6">
        <f t="shared" si="2"/>
        <v>2301</v>
      </c>
      <c r="K14" s="7" t="s">
        <v>158</v>
      </c>
    </row>
    <row r="15" spans="1:11" ht="21.95" customHeight="1" x14ac:dyDescent="0.2">
      <c r="A15" s="5" t="s">
        <v>159</v>
      </c>
      <c r="B15" s="6">
        <v>895</v>
      </c>
      <c r="C15" s="6">
        <v>610</v>
      </c>
      <c r="D15" s="6">
        <v>1505</v>
      </c>
      <c r="E15" s="6">
        <v>0</v>
      </c>
      <c r="F15" s="6">
        <v>0</v>
      </c>
      <c r="G15" s="6">
        <v>0</v>
      </c>
      <c r="H15" s="6">
        <f t="shared" si="0"/>
        <v>895</v>
      </c>
      <c r="I15" s="6">
        <f t="shared" si="1"/>
        <v>610</v>
      </c>
      <c r="J15" s="6">
        <f t="shared" si="2"/>
        <v>1505</v>
      </c>
      <c r="K15" s="7" t="s">
        <v>160</v>
      </c>
    </row>
    <row r="16" spans="1:11" ht="21.95" customHeight="1" x14ac:dyDescent="0.2">
      <c r="A16" s="5" t="s">
        <v>92</v>
      </c>
      <c r="B16" s="6">
        <f>SUM(B9:B15)</f>
        <v>8108</v>
      </c>
      <c r="C16" s="6">
        <f t="shared" ref="C16:I16" si="3">SUM(C9:C15)</f>
        <v>6161</v>
      </c>
      <c r="D16" s="6">
        <f t="shared" si="3"/>
        <v>14269</v>
      </c>
      <c r="E16" s="6">
        <v>0</v>
      </c>
      <c r="F16" s="6">
        <v>0</v>
      </c>
      <c r="G16" s="6">
        <v>0</v>
      </c>
      <c r="H16" s="6">
        <f t="shared" si="3"/>
        <v>8108</v>
      </c>
      <c r="I16" s="6">
        <f t="shared" si="3"/>
        <v>6161</v>
      </c>
      <c r="J16" s="6">
        <f t="shared" si="2"/>
        <v>14269</v>
      </c>
      <c r="K16" s="7" t="s">
        <v>27</v>
      </c>
    </row>
    <row r="17" spans="1:11" ht="21.95" customHeight="1" x14ac:dyDescent="0.2">
      <c r="A17" s="5" t="s">
        <v>161</v>
      </c>
      <c r="B17" s="6">
        <v>158</v>
      </c>
      <c r="C17" s="6">
        <v>431</v>
      </c>
      <c r="D17" s="6">
        <v>589</v>
      </c>
      <c r="E17" s="6">
        <v>0</v>
      </c>
      <c r="F17" s="6">
        <v>0</v>
      </c>
      <c r="G17" s="6">
        <v>0</v>
      </c>
      <c r="H17" s="6">
        <f t="shared" ref="H17:I20" si="4">SUM(B17,E17)</f>
        <v>158</v>
      </c>
      <c r="I17" s="6">
        <f t="shared" si="4"/>
        <v>431</v>
      </c>
      <c r="J17" s="6">
        <f t="shared" si="2"/>
        <v>589</v>
      </c>
      <c r="K17" s="7" t="s">
        <v>162</v>
      </c>
    </row>
    <row r="18" spans="1:11" ht="21.95" customHeight="1" x14ac:dyDescent="0.2">
      <c r="A18" s="5" t="s">
        <v>163</v>
      </c>
      <c r="B18" s="6">
        <v>337</v>
      </c>
      <c r="C18" s="6">
        <v>297</v>
      </c>
      <c r="D18" s="6">
        <v>634</v>
      </c>
      <c r="E18" s="6">
        <v>0</v>
      </c>
      <c r="F18" s="6">
        <v>0</v>
      </c>
      <c r="G18" s="6">
        <v>0</v>
      </c>
      <c r="H18" s="6">
        <f t="shared" si="4"/>
        <v>337</v>
      </c>
      <c r="I18" s="6">
        <f t="shared" si="4"/>
        <v>297</v>
      </c>
      <c r="J18" s="6">
        <f t="shared" si="2"/>
        <v>634</v>
      </c>
      <c r="K18" s="7" t="s">
        <v>164</v>
      </c>
    </row>
    <row r="19" spans="1:11" ht="21.95" customHeight="1" x14ac:dyDescent="0.2">
      <c r="A19" s="5" t="s">
        <v>165</v>
      </c>
      <c r="B19" s="6">
        <v>599</v>
      </c>
      <c r="C19" s="6">
        <v>394</v>
      </c>
      <c r="D19" s="6">
        <v>993</v>
      </c>
      <c r="E19" s="6">
        <v>0</v>
      </c>
      <c r="F19" s="6">
        <v>0</v>
      </c>
      <c r="G19" s="6">
        <v>0</v>
      </c>
      <c r="H19" s="6">
        <f t="shared" si="4"/>
        <v>599</v>
      </c>
      <c r="I19" s="6">
        <f t="shared" si="4"/>
        <v>394</v>
      </c>
      <c r="J19" s="6">
        <f t="shared" si="2"/>
        <v>993</v>
      </c>
      <c r="K19" s="7" t="s">
        <v>166</v>
      </c>
    </row>
    <row r="20" spans="1:11" ht="21.95" customHeight="1" x14ac:dyDescent="0.2">
      <c r="A20" s="5" t="s">
        <v>167</v>
      </c>
      <c r="B20" s="6">
        <v>307</v>
      </c>
      <c r="C20" s="6">
        <v>243</v>
      </c>
      <c r="D20" s="6">
        <v>550</v>
      </c>
      <c r="E20" s="6">
        <v>0</v>
      </c>
      <c r="F20" s="6">
        <v>0</v>
      </c>
      <c r="G20" s="6">
        <v>0</v>
      </c>
      <c r="H20" s="6">
        <f t="shared" si="4"/>
        <v>307</v>
      </c>
      <c r="I20" s="6">
        <f t="shared" si="4"/>
        <v>243</v>
      </c>
      <c r="J20" s="6">
        <f t="shared" si="2"/>
        <v>550</v>
      </c>
      <c r="K20" s="7" t="s">
        <v>168</v>
      </c>
    </row>
    <row r="21" spans="1:11" ht="21.95" customHeight="1" x14ac:dyDescent="0.2">
      <c r="A21" s="5" t="s">
        <v>103</v>
      </c>
      <c r="B21" s="6">
        <f>SUM(B17:B20)</f>
        <v>1401</v>
      </c>
      <c r="C21" s="6">
        <f t="shared" ref="C21:I21" si="5">SUM(C17:C20)</f>
        <v>1365</v>
      </c>
      <c r="D21" s="6">
        <f t="shared" si="5"/>
        <v>2766</v>
      </c>
      <c r="E21" s="6">
        <v>0</v>
      </c>
      <c r="F21" s="6">
        <v>0</v>
      </c>
      <c r="G21" s="6">
        <v>0</v>
      </c>
      <c r="H21" s="6">
        <f t="shared" si="5"/>
        <v>1401</v>
      </c>
      <c r="I21" s="6">
        <f t="shared" si="5"/>
        <v>1365</v>
      </c>
      <c r="J21" s="6">
        <f t="shared" si="2"/>
        <v>2766</v>
      </c>
      <c r="K21" s="7" t="s">
        <v>104</v>
      </c>
    </row>
    <row r="22" spans="1:11" ht="21.95" customHeight="1" thickBot="1" x14ac:dyDescent="0.25">
      <c r="A22" s="14" t="s">
        <v>38</v>
      </c>
      <c r="B22" s="15">
        <f t="shared" ref="B22:J22" si="6">SUM(B21,B16)</f>
        <v>9509</v>
      </c>
      <c r="C22" s="15">
        <f t="shared" si="6"/>
        <v>7526</v>
      </c>
      <c r="D22" s="15">
        <f t="shared" si="6"/>
        <v>17035</v>
      </c>
      <c r="E22" s="15">
        <f t="shared" si="6"/>
        <v>0</v>
      </c>
      <c r="F22" s="15">
        <f t="shared" si="6"/>
        <v>0</v>
      </c>
      <c r="G22" s="15">
        <f t="shared" si="6"/>
        <v>0</v>
      </c>
      <c r="H22" s="15">
        <f t="shared" si="6"/>
        <v>9509</v>
      </c>
      <c r="I22" s="15">
        <f t="shared" si="6"/>
        <v>7526</v>
      </c>
      <c r="J22" s="15">
        <f t="shared" si="6"/>
        <v>17035</v>
      </c>
      <c r="K22" s="16" t="s">
        <v>39</v>
      </c>
    </row>
    <row r="23" spans="1:11" ht="20.25" customHeight="1" thickTop="1" x14ac:dyDescent="0.2"/>
    <row r="24" spans="1:11" ht="27.75" customHeight="1" x14ac:dyDescent="0.2"/>
    <row r="25" spans="1:11" ht="27.75" customHeight="1" x14ac:dyDescent="0.2"/>
    <row r="26" spans="1:11" ht="27.75" customHeight="1" x14ac:dyDescent="0.2"/>
    <row r="27" spans="1:11" ht="27.75" customHeight="1" x14ac:dyDescent="0.2"/>
    <row r="28" spans="1:11" ht="27.75" customHeight="1" x14ac:dyDescent="0.2"/>
    <row r="29" spans="1:11" ht="27.75" customHeight="1" x14ac:dyDescent="0.2"/>
    <row r="30" spans="1:11" ht="27.75" customHeight="1" x14ac:dyDescent="0.2"/>
    <row r="31" spans="1:11" ht="27.75" customHeight="1" x14ac:dyDescent="0.2"/>
    <row r="32" spans="1:11" ht="27.75" customHeight="1" x14ac:dyDescent="0.2"/>
    <row r="33" spans="1:11" ht="27.75" customHeight="1" x14ac:dyDescent="0.2"/>
    <row r="34" spans="1:11" ht="23.25" customHeight="1" thickBot="1" x14ac:dyDescent="0.25">
      <c r="A34" s="1" t="s">
        <v>1937</v>
      </c>
      <c r="K34" s="2" t="s">
        <v>1938</v>
      </c>
    </row>
    <row r="35" spans="1:11" ht="23.25" customHeight="1" thickTop="1" x14ac:dyDescent="0.25">
      <c r="A35" s="409" t="s">
        <v>68</v>
      </c>
      <c r="B35" s="412" t="s">
        <v>2</v>
      </c>
      <c r="C35" s="412"/>
      <c r="D35" s="412"/>
      <c r="E35" s="412" t="s">
        <v>3</v>
      </c>
      <c r="F35" s="412"/>
      <c r="G35" s="412"/>
      <c r="H35" s="412" t="s">
        <v>4</v>
      </c>
      <c r="I35" s="412"/>
      <c r="J35" s="412"/>
      <c r="K35" s="409" t="s">
        <v>5</v>
      </c>
    </row>
    <row r="36" spans="1:11" ht="23.25" customHeight="1" x14ac:dyDescent="0.25">
      <c r="A36" s="410"/>
      <c r="B36" s="413" t="s">
        <v>6</v>
      </c>
      <c r="C36" s="413"/>
      <c r="D36" s="413"/>
      <c r="E36" s="413" t="s">
        <v>7</v>
      </c>
      <c r="F36" s="413"/>
      <c r="G36" s="413"/>
      <c r="H36" s="413" t="s">
        <v>8</v>
      </c>
      <c r="I36" s="413"/>
      <c r="J36" s="413"/>
      <c r="K36" s="410"/>
    </row>
    <row r="37" spans="1:11" ht="23.25" customHeight="1" x14ac:dyDescent="0.25">
      <c r="A37" s="410"/>
      <c r="B37" s="3" t="s">
        <v>52</v>
      </c>
      <c r="C37" s="3" t="s">
        <v>10</v>
      </c>
      <c r="D37" s="3" t="s">
        <v>11</v>
      </c>
      <c r="E37" s="3" t="s">
        <v>52</v>
      </c>
      <c r="F37" s="3" t="s">
        <v>10</v>
      </c>
      <c r="G37" s="3" t="s">
        <v>11</v>
      </c>
      <c r="H37" s="3" t="s">
        <v>52</v>
      </c>
      <c r="I37" s="3" t="s">
        <v>10</v>
      </c>
      <c r="J37" s="3" t="s">
        <v>11</v>
      </c>
      <c r="K37" s="410"/>
    </row>
    <row r="38" spans="1:11" ht="23.25" customHeight="1" thickBot="1" x14ac:dyDescent="0.3">
      <c r="A38" s="411"/>
      <c r="B38" s="4" t="s">
        <v>12</v>
      </c>
      <c r="C38" s="4" t="s">
        <v>13</v>
      </c>
      <c r="D38" s="4" t="s">
        <v>8</v>
      </c>
      <c r="E38" s="4" t="s">
        <v>12</v>
      </c>
      <c r="F38" s="4" t="s">
        <v>13</v>
      </c>
      <c r="G38" s="4" t="s">
        <v>8</v>
      </c>
      <c r="H38" s="4" t="s">
        <v>12</v>
      </c>
      <c r="I38" s="4" t="s">
        <v>13</v>
      </c>
      <c r="J38" s="4" t="s">
        <v>8</v>
      </c>
      <c r="K38" s="411"/>
    </row>
    <row r="39" spans="1:11" ht="24.95" customHeight="1" x14ac:dyDescent="0.2">
      <c r="A39" s="5" t="s">
        <v>62</v>
      </c>
      <c r="B39" s="6"/>
      <c r="C39" s="6"/>
      <c r="D39" s="6"/>
      <c r="E39" s="6"/>
      <c r="F39" s="6"/>
      <c r="G39" s="6"/>
      <c r="H39" s="6"/>
      <c r="I39" s="6"/>
      <c r="J39" s="6"/>
      <c r="K39" s="7" t="s">
        <v>41</v>
      </c>
    </row>
    <row r="40" spans="1:11" ht="24.95" customHeight="1" x14ac:dyDescent="0.2">
      <c r="A40" s="5" t="s">
        <v>147</v>
      </c>
      <c r="B40" s="6">
        <v>336</v>
      </c>
      <c r="C40" s="6">
        <v>219</v>
      </c>
      <c r="D40" s="6">
        <v>555</v>
      </c>
      <c r="E40" s="6">
        <v>0</v>
      </c>
      <c r="F40" s="6">
        <v>0</v>
      </c>
      <c r="G40" s="6">
        <v>0</v>
      </c>
      <c r="H40" s="6">
        <f>SUM(B40,E40)</f>
        <v>336</v>
      </c>
      <c r="I40" s="6">
        <f t="shared" ref="I40:J43" si="7">SUM(C40,F40)</f>
        <v>219</v>
      </c>
      <c r="J40" s="6">
        <f t="shared" si="7"/>
        <v>555</v>
      </c>
      <c r="K40" s="7" t="s">
        <v>148</v>
      </c>
    </row>
    <row r="41" spans="1:11" ht="24.95" customHeight="1" x14ac:dyDescent="0.2">
      <c r="A41" s="5" t="s">
        <v>153</v>
      </c>
      <c r="B41" s="6">
        <v>236</v>
      </c>
      <c r="C41" s="6">
        <v>221</v>
      </c>
      <c r="D41" s="6">
        <v>457</v>
      </c>
      <c r="E41" s="6">
        <v>0</v>
      </c>
      <c r="F41" s="6">
        <v>0</v>
      </c>
      <c r="G41" s="6">
        <v>0</v>
      </c>
      <c r="H41" s="6">
        <f>SUM(B41,E41)</f>
        <v>236</v>
      </c>
      <c r="I41" s="6">
        <f t="shared" si="7"/>
        <v>221</v>
      </c>
      <c r="J41" s="6">
        <f t="shared" si="7"/>
        <v>457</v>
      </c>
      <c r="K41" s="7" t="s">
        <v>154</v>
      </c>
    </row>
    <row r="42" spans="1:11" ht="24.95" customHeight="1" x14ac:dyDescent="0.2">
      <c r="A42" s="5" t="s">
        <v>155</v>
      </c>
      <c r="B42" s="6">
        <v>179</v>
      </c>
      <c r="C42" s="6">
        <v>51</v>
      </c>
      <c r="D42" s="6">
        <v>230</v>
      </c>
      <c r="E42" s="6">
        <v>0</v>
      </c>
      <c r="F42" s="6">
        <v>0</v>
      </c>
      <c r="G42" s="6">
        <v>0</v>
      </c>
      <c r="H42" s="6">
        <f>SUM(B42,E42)</f>
        <v>179</v>
      </c>
      <c r="I42" s="6">
        <f t="shared" si="7"/>
        <v>51</v>
      </c>
      <c r="J42" s="6">
        <f t="shared" si="7"/>
        <v>230</v>
      </c>
      <c r="K42" s="7" t="s">
        <v>156</v>
      </c>
    </row>
    <row r="43" spans="1:11" ht="24.95" customHeight="1" x14ac:dyDescent="0.2">
      <c r="A43" s="5" t="s">
        <v>157</v>
      </c>
      <c r="B43" s="6">
        <v>258</v>
      </c>
      <c r="C43" s="6">
        <v>56</v>
      </c>
      <c r="D43" s="6">
        <v>314</v>
      </c>
      <c r="E43" s="6">
        <v>0</v>
      </c>
      <c r="F43" s="6">
        <v>0</v>
      </c>
      <c r="G43" s="6">
        <v>0</v>
      </c>
      <c r="H43" s="6">
        <f>SUM(B43,E43)</f>
        <v>258</v>
      </c>
      <c r="I43" s="6">
        <f t="shared" si="7"/>
        <v>56</v>
      </c>
      <c r="J43" s="6">
        <f t="shared" si="7"/>
        <v>314</v>
      </c>
      <c r="K43" s="7" t="s">
        <v>158</v>
      </c>
    </row>
    <row r="44" spans="1:11" ht="24.95" customHeight="1" x14ac:dyDescent="0.2">
      <c r="A44" s="5" t="s">
        <v>92</v>
      </c>
      <c r="B44" s="6">
        <f>SUM(B40:B43)</f>
        <v>1009</v>
      </c>
      <c r="C44" s="6">
        <f t="shared" ref="C44:J44" si="8">SUM(C40:C43)</f>
        <v>547</v>
      </c>
      <c r="D44" s="6">
        <f t="shared" si="8"/>
        <v>1556</v>
      </c>
      <c r="E44" s="6">
        <v>0</v>
      </c>
      <c r="F44" s="6">
        <v>0</v>
      </c>
      <c r="G44" s="6">
        <v>0</v>
      </c>
      <c r="H44" s="6">
        <f t="shared" si="8"/>
        <v>1009</v>
      </c>
      <c r="I44" s="6">
        <f t="shared" si="8"/>
        <v>547</v>
      </c>
      <c r="J44" s="6">
        <f t="shared" si="8"/>
        <v>1556</v>
      </c>
      <c r="K44" s="7" t="s">
        <v>27</v>
      </c>
    </row>
    <row r="45" spans="1:11" ht="24.95" customHeight="1" x14ac:dyDescent="0.2">
      <c r="A45" s="5" t="s">
        <v>163</v>
      </c>
      <c r="B45" s="6">
        <v>61</v>
      </c>
      <c r="C45" s="6">
        <v>8</v>
      </c>
      <c r="D45" s="6">
        <v>69</v>
      </c>
      <c r="E45" s="6">
        <v>0</v>
      </c>
      <c r="F45" s="6">
        <v>0</v>
      </c>
      <c r="G45" s="6">
        <v>0</v>
      </c>
      <c r="H45" s="6">
        <f t="shared" ref="H45:J46" si="9">SUM(B45,E45)</f>
        <v>61</v>
      </c>
      <c r="I45" s="6">
        <f t="shared" si="9"/>
        <v>8</v>
      </c>
      <c r="J45" s="6">
        <f t="shared" si="9"/>
        <v>69</v>
      </c>
      <c r="K45" s="7" t="s">
        <v>164</v>
      </c>
    </row>
    <row r="46" spans="1:11" ht="24.95" customHeight="1" x14ac:dyDescent="0.2">
      <c r="A46" s="5" t="s">
        <v>167</v>
      </c>
      <c r="B46" s="6">
        <v>25</v>
      </c>
      <c r="C46" s="6">
        <v>8</v>
      </c>
      <c r="D46" s="6">
        <v>33</v>
      </c>
      <c r="E46" s="6">
        <v>0</v>
      </c>
      <c r="F46" s="6">
        <v>0</v>
      </c>
      <c r="G46" s="6">
        <v>0</v>
      </c>
      <c r="H46" s="6">
        <f t="shared" si="9"/>
        <v>25</v>
      </c>
      <c r="I46" s="6">
        <f t="shared" si="9"/>
        <v>8</v>
      </c>
      <c r="J46" s="6">
        <f t="shared" si="9"/>
        <v>33</v>
      </c>
      <c r="K46" s="7" t="s">
        <v>168</v>
      </c>
    </row>
    <row r="47" spans="1:11" ht="24.95" customHeight="1" x14ac:dyDescent="0.2">
      <c r="A47" s="5" t="s">
        <v>103</v>
      </c>
      <c r="B47" s="6">
        <f>SUM(B45:B46)</f>
        <v>86</v>
      </c>
      <c r="C47" s="6">
        <f t="shared" ref="C47:J47" si="10">SUM(C45:C46)</f>
        <v>16</v>
      </c>
      <c r="D47" s="6">
        <f t="shared" si="10"/>
        <v>102</v>
      </c>
      <c r="E47" s="6">
        <f t="shared" si="10"/>
        <v>0</v>
      </c>
      <c r="F47" s="6">
        <f t="shared" si="10"/>
        <v>0</v>
      </c>
      <c r="G47" s="6">
        <f t="shared" si="10"/>
        <v>0</v>
      </c>
      <c r="H47" s="6">
        <f t="shared" si="10"/>
        <v>86</v>
      </c>
      <c r="I47" s="6">
        <f t="shared" si="10"/>
        <v>16</v>
      </c>
      <c r="J47" s="6">
        <f t="shared" si="10"/>
        <v>102</v>
      </c>
      <c r="K47" s="7" t="s">
        <v>104</v>
      </c>
    </row>
    <row r="48" spans="1:11" ht="24.95" customHeight="1" thickBot="1" x14ac:dyDescent="0.25">
      <c r="A48" s="11" t="s">
        <v>45</v>
      </c>
      <c r="B48" s="12">
        <f>SUM(B47,B44)</f>
        <v>1095</v>
      </c>
      <c r="C48" s="12">
        <f t="shared" ref="C48:J48" si="11">SUM(C47,C44)</f>
        <v>563</v>
      </c>
      <c r="D48" s="12">
        <f t="shared" si="11"/>
        <v>1658</v>
      </c>
      <c r="E48" s="12">
        <f t="shared" si="11"/>
        <v>0</v>
      </c>
      <c r="F48" s="12">
        <f t="shared" si="11"/>
        <v>0</v>
      </c>
      <c r="G48" s="12">
        <f t="shared" si="11"/>
        <v>0</v>
      </c>
      <c r="H48" s="12">
        <f t="shared" si="11"/>
        <v>1095</v>
      </c>
      <c r="I48" s="12">
        <f t="shared" si="11"/>
        <v>563</v>
      </c>
      <c r="J48" s="12">
        <f t="shared" si="11"/>
        <v>1658</v>
      </c>
      <c r="K48" s="13" t="s">
        <v>41</v>
      </c>
    </row>
    <row r="49" spans="1:11" ht="24.95" customHeight="1" thickBot="1" x14ac:dyDescent="0.25">
      <c r="A49" s="8" t="s">
        <v>108</v>
      </c>
      <c r="B49" s="9">
        <f>SUM(B48,B22)</f>
        <v>10604</v>
      </c>
      <c r="C49" s="9">
        <f t="shared" ref="C49:J49" si="12">SUM(C48,C22)</f>
        <v>8089</v>
      </c>
      <c r="D49" s="9">
        <f t="shared" si="12"/>
        <v>18693</v>
      </c>
      <c r="E49" s="9">
        <f t="shared" si="12"/>
        <v>0</v>
      </c>
      <c r="F49" s="9">
        <f t="shared" si="12"/>
        <v>0</v>
      </c>
      <c r="G49" s="9">
        <f t="shared" si="12"/>
        <v>0</v>
      </c>
      <c r="H49" s="9">
        <f t="shared" si="12"/>
        <v>10604</v>
      </c>
      <c r="I49" s="9">
        <f t="shared" si="12"/>
        <v>8089</v>
      </c>
      <c r="J49" s="9">
        <f t="shared" si="12"/>
        <v>18693</v>
      </c>
      <c r="K49" s="10" t="s">
        <v>48</v>
      </c>
    </row>
    <row r="50" spans="1:11" ht="29.25" customHeight="1" thickTop="1" x14ac:dyDescent="0.2"/>
    <row r="51" spans="1:11" ht="29.25" customHeight="1" x14ac:dyDescent="0.2"/>
    <row r="52" spans="1:11" ht="29.25" customHeight="1" x14ac:dyDescent="0.2"/>
    <row r="53" spans="1:11" ht="21" customHeight="1" x14ac:dyDescent="0.2"/>
    <row r="54" spans="1:11" ht="21" customHeight="1" x14ac:dyDescent="0.2"/>
    <row r="55" spans="1:11" ht="21" customHeight="1" x14ac:dyDescent="0.2"/>
    <row r="56" spans="1:11" ht="21" customHeight="1" x14ac:dyDescent="0.2"/>
    <row r="57" spans="1:11" ht="21" customHeight="1" x14ac:dyDescent="0.2">
      <c r="A57" s="20"/>
      <c r="B57" s="20"/>
      <c r="C57" s="20"/>
      <c r="D57" s="20"/>
      <c r="E57" s="20"/>
      <c r="F57" s="20"/>
      <c r="G57" s="20"/>
      <c r="H57" s="20"/>
      <c r="I57" s="20"/>
      <c r="J57" s="20"/>
      <c r="K57" s="20"/>
    </row>
    <row r="58" spans="1:11" ht="21" customHeight="1" x14ac:dyDescent="0.2">
      <c r="A58" s="20"/>
      <c r="B58" s="20"/>
      <c r="C58" s="20"/>
      <c r="D58" s="20"/>
      <c r="E58" s="20"/>
      <c r="F58" s="20"/>
      <c r="G58" s="20"/>
      <c r="H58" s="20"/>
      <c r="I58" s="20"/>
      <c r="J58" s="20"/>
      <c r="K58" s="20"/>
    </row>
    <row r="59" spans="1:11" ht="27" customHeight="1" x14ac:dyDescent="0.2">
      <c r="A59" s="418" t="s">
        <v>255</v>
      </c>
      <c r="B59" s="418"/>
      <c r="C59" s="418"/>
      <c r="D59" s="418"/>
      <c r="E59" s="418"/>
      <c r="F59" s="418"/>
      <c r="G59" s="418"/>
      <c r="H59" s="418"/>
      <c r="I59" s="418"/>
      <c r="J59" s="418"/>
      <c r="K59" s="418"/>
    </row>
    <row r="60" spans="1:11" ht="36.75" customHeight="1" x14ac:dyDescent="0.2">
      <c r="A60" s="471" t="s">
        <v>259</v>
      </c>
      <c r="B60" s="471"/>
      <c r="C60" s="471"/>
      <c r="D60" s="471"/>
      <c r="E60" s="471"/>
      <c r="F60" s="471"/>
      <c r="G60" s="471"/>
      <c r="H60" s="471"/>
      <c r="I60" s="471"/>
      <c r="J60" s="471"/>
      <c r="K60" s="471"/>
    </row>
    <row r="61" spans="1:11" ht="17.25" customHeight="1" thickBot="1" x14ac:dyDescent="0.25">
      <c r="A61" s="1" t="s">
        <v>1939</v>
      </c>
      <c r="K61" s="2" t="s">
        <v>1940</v>
      </c>
    </row>
    <row r="62" spans="1:11" ht="19.5" customHeight="1" thickTop="1" x14ac:dyDescent="0.25">
      <c r="A62" s="409" t="s">
        <v>68</v>
      </c>
      <c r="B62" s="412" t="s">
        <v>2</v>
      </c>
      <c r="C62" s="412"/>
      <c r="D62" s="412"/>
      <c r="E62" s="412" t="s">
        <v>3</v>
      </c>
      <c r="F62" s="412"/>
      <c r="G62" s="412"/>
      <c r="H62" s="412" t="s">
        <v>4</v>
      </c>
      <c r="I62" s="412"/>
      <c r="J62" s="412"/>
      <c r="K62" s="409" t="s">
        <v>5</v>
      </c>
    </row>
    <row r="63" spans="1:11" ht="19.5" customHeight="1" x14ac:dyDescent="0.25">
      <c r="A63" s="410"/>
      <c r="B63" s="413" t="s">
        <v>177</v>
      </c>
      <c r="C63" s="413"/>
      <c r="D63" s="413"/>
      <c r="E63" s="413" t="s">
        <v>7</v>
      </c>
      <c r="F63" s="413"/>
      <c r="G63" s="413"/>
      <c r="H63" s="413" t="s">
        <v>8</v>
      </c>
      <c r="I63" s="413"/>
      <c r="J63" s="413"/>
      <c r="K63" s="410"/>
    </row>
    <row r="64" spans="1:11" ht="19.5" customHeight="1" x14ac:dyDescent="0.25">
      <c r="A64" s="410"/>
      <c r="B64" s="3" t="s">
        <v>52</v>
      </c>
      <c r="C64" s="3" t="s">
        <v>10</v>
      </c>
      <c r="D64" s="3" t="s">
        <v>11</v>
      </c>
      <c r="E64" s="3" t="s">
        <v>52</v>
      </c>
      <c r="F64" s="3" t="s">
        <v>10</v>
      </c>
      <c r="G64" s="3" t="s">
        <v>11</v>
      </c>
      <c r="H64" s="3" t="s">
        <v>52</v>
      </c>
      <c r="I64" s="3" t="s">
        <v>10</v>
      </c>
      <c r="J64" s="3" t="s">
        <v>11</v>
      </c>
      <c r="K64" s="410"/>
    </row>
    <row r="65" spans="1:11" ht="19.5" customHeight="1" thickBot="1" x14ac:dyDescent="0.3">
      <c r="A65" s="411"/>
      <c r="B65" s="4" t="s">
        <v>12</v>
      </c>
      <c r="C65" s="4" t="s">
        <v>13</v>
      </c>
      <c r="D65" s="4" t="s">
        <v>8</v>
      </c>
      <c r="E65" s="4" t="s">
        <v>12</v>
      </c>
      <c r="F65" s="4" t="s">
        <v>13</v>
      </c>
      <c r="G65" s="4" t="s">
        <v>8</v>
      </c>
      <c r="H65" s="4" t="s">
        <v>12</v>
      </c>
      <c r="I65" s="4" t="s">
        <v>13</v>
      </c>
      <c r="J65" s="4" t="s">
        <v>8</v>
      </c>
      <c r="K65" s="411"/>
    </row>
    <row r="66" spans="1:11" ht="21.95" customHeight="1" x14ac:dyDescent="0.2">
      <c r="A66" s="5" t="s">
        <v>14</v>
      </c>
      <c r="B66" s="6"/>
      <c r="C66" s="6"/>
      <c r="D66" s="6"/>
      <c r="E66" s="6"/>
      <c r="F66" s="6"/>
      <c r="G66" s="6"/>
      <c r="H66" s="6"/>
      <c r="I66" s="6"/>
      <c r="J66" s="6"/>
      <c r="K66" s="7" t="s">
        <v>69</v>
      </c>
    </row>
    <row r="67" spans="1:11" ht="21.95" customHeight="1" x14ac:dyDescent="0.2">
      <c r="A67" s="5" t="s">
        <v>147</v>
      </c>
      <c r="B67" s="6">
        <v>1091</v>
      </c>
      <c r="C67" s="6">
        <v>1098</v>
      </c>
      <c r="D67" s="6">
        <v>2189</v>
      </c>
      <c r="E67" s="6">
        <v>0</v>
      </c>
      <c r="F67" s="6">
        <v>0</v>
      </c>
      <c r="G67" s="6">
        <v>0</v>
      </c>
      <c r="H67" s="6">
        <f>SUM(B67,E67)</f>
        <v>1091</v>
      </c>
      <c r="I67" s="6">
        <f>SUM(C67,F67)</f>
        <v>1098</v>
      </c>
      <c r="J67" s="6">
        <f>SUM(D67,G67)</f>
        <v>2189</v>
      </c>
      <c r="K67" s="7" t="s">
        <v>148</v>
      </c>
    </row>
    <row r="68" spans="1:11" ht="21.95" customHeight="1" x14ac:dyDescent="0.2">
      <c r="A68" s="5" t="s">
        <v>149</v>
      </c>
      <c r="B68" s="6">
        <v>1035</v>
      </c>
      <c r="C68" s="6">
        <v>646</v>
      </c>
      <c r="D68" s="6">
        <v>1681</v>
      </c>
      <c r="E68" s="6">
        <v>0</v>
      </c>
      <c r="F68" s="6">
        <v>0</v>
      </c>
      <c r="G68" s="6">
        <v>0</v>
      </c>
      <c r="H68" s="6">
        <f t="shared" ref="H68:H73" si="13">SUM(B68,E68)</f>
        <v>1035</v>
      </c>
      <c r="I68" s="6">
        <f t="shared" ref="I68:J73" si="14">SUM(C68,F68)</f>
        <v>646</v>
      </c>
      <c r="J68" s="6">
        <f t="shared" si="14"/>
        <v>1681</v>
      </c>
      <c r="K68" s="7" t="s">
        <v>150</v>
      </c>
    </row>
    <row r="69" spans="1:11" ht="21.95" customHeight="1" x14ac:dyDescent="0.2">
      <c r="A69" s="5" t="s">
        <v>151</v>
      </c>
      <c r="B69" s="6">
        <v>866</v>
      </c>
      <c r="C69" s="6">
        <v>607</v>
      </c>
      <c r="D69" s="6">
        <v>1473</v>
      </c>
      <c r="E69" s="6">
        <v>0</v>
      </c>
      <c r="F69" s="6">
        <v>0</v>
      </c>
      <c r="G69" s="6">
        <v>0</v>
      </c>
      <c r="H69" s="6">
        <f t="shared" si="13"/>
        <v>866</v>
      </c>
      <c r="I69" s="6">
        <f t="shared" si="14"/>
        <v>607</v>
      </c>
      <c r="J69" s="6">
        <f t="shared" si="14"/>
        <v>1473</v>
      </c>
      <c r="K69" s="7" t="s">
        <v>152</v>
      </c>
    </row>
    <row r="70" spans="1:11" ht="21.95" customHeight="1" x14ac:dyDescent="0.2">
      <c r="A70" s="5" t="s">
        <v>153</v>
      </c>
      <c r="B70" s="6">
        <v>606</v>
      </c>
      <c r="C70" s="6">
        <v>999</v>
      </c>
      <c r="D70" s="6">
        <v>1605</v>
      </c>
      <c r="E70" s="6">
        <v>0</v>
      </c>
      <c r="F70" s="6">
        <v>0</v>
      </c>
      <c r="G70" s="6">
        <v>0</v>
      </c>
      <c r="H70" s="6">
        <f t="shared" si="13"/>
        <v>606</v>
      </c>
      <c r="I70" s="6">
        <f t="shared" si="14"/>
        <v>999</v>
      </c>
      <c r="J70" s="6">
        <f t="shared" si="14"/>
        <v>1605</v>
      </c>
      <c r="K70" s="7" t="s">
        <v>154</v>
      </c>
    </row>
    <row r="71" spans="1:11" ht="21.95" customHeight="1" x14ac:dyDescent="0.2">
      <c r="A71" s="5" t="s">
        <v>155</v>
      </c>
      <c r="B71" s="6">
        <v>786</v>
      </c>
      <c r="C71" s="6">
        <v>682</v>
      </c>
      <c r="D71" s="6">
        <v>1468</v>
      </c>
      <c r="E71" s="6">
        <v>0</v>
      </c>
      <c r="F71" s="6">
        <v>0</v>
      </c>
      <c r="G71" s="6">
        <v>0</v>
      </c>
      <c r="H71" s="6">
        <f t="shared" si="13"/>
        <v>786</v>
      </c>
      <c r="I71" s="6">
        <f t="shared" si="14"/>
        <v>682</v>
      </c>
      <c r="J71" s="6">
        <f t="shared" si="14"/>
        <v>1468</v>
      </c>
      <c r="K71" s="7" t="s">
        <v>156</v>
      </c>
    </row>
    <row r="72" spans="1:11" ht="21.95" customHeight="1" x14ac:dyDescent="0.2">
      <c r="A72" s="5" t="s">
        <v>157</v>
      </c>
      <c r="B72" s="6">
        <v>923</v>
      </c>
      <c r="C72" s="6">
        <v>887</v>
      </c>
      <c r="D72" s="6">
        <v>1810</v>
      </c>
      <c r="E72" s="6">
        <v>0</v>
      </c>
      <c r="F72" s="6">
        <v>0</v>
      </c>
      <c r="G72" s="6">
        <v>0</v>
      </c>
      <c r="H72" s="6">
        <f t="shared" si="13"/>
        <v>923</v>
      </c>
      <c r="I72" s="6">
        <f t="shared" si="14"/>
        <v>887</v>
      </c>
      <c r="J72" s="6">
        <f t="shared" si="14"/>
        <v>1810</v>
      </c>
      <c r="K72" s="7" t="s">
        <v>158</v>
      </c>
    </row>
    <row r="73" spans="1:11" ht="21.95" customHeight="1" x14ac:dyDescent="0.2">
      <c r="A73" s="5" t="s">
        <v>159</v>
      </c>
      <c r="B73" s="6">
        <v>679</v>
      </c>
      <c r="C73" s="6">
        <v>552</v>
      </c>
      <c r="D73" s="6">
        <v>1231</v>
      </c>
      <c r="E73" s="6">
        <v>0</v>
      </c>
      <c r="F73" s="6">
        <v>0</v>
      </c>
      <c r="G73" s="6">
        <v>0</v>
      </c>
      <c r="H73" s="6">
        <f t="shared" si="13"/>
        <v>679</v>
      </c>
      <c r="I73" s="6">
        <f t="shared" si="14"/>
        <v>552</v>
      </c>
      <c r="J73" s="6">
        <f t="shared" si="14"/>
        <v>1231</v>
      </c>
      <c r="K73" s="7" t="s">
        <v>160</v>
      </c>
    </row>
    <row r="74" spans="1:11" ht="21.95" customHeight="1" x14ac:dyDescent="0.2">
      <c r="A74" s="5" t="s">
        <v>92</v>
      </c>
      <c r="B74" s="6">
        <f>SUM(B67:B73)</f>
        <v>5986</v>
      </c>
      <c r="C74" s="6">
        <f t="shared" ref="C74:J74" si="15">SUM(C67:C73)</f>
        <v>5471</v>
      </c>
      <c r="D74" s="6">
        <f t="shared" si="15"/>
        <v>11457</v>
      </c>
      <c r="E74" s="6">
        <v>0</v>
      </c>
      <c r="F74" s="6">
        <v>0</v>
      </c>
      <c r="G74" s="6">
        <v>0</v>
      </c>
      <c r="H74" s="6">
        <f t="shared" si="15"/>
        <v>5986</v>
      </c>
      <c r="I74" s="6">
        <f t="shared" si="15"/>
        <v>5471</v>
      </c>
      <c r="J74" s="6">
        <f t="shared" si="15"/>
        <v>11457</v>
      </c>
      <c r="K74" s="7" t="s">
        <v>27</v>
      </c>
    </row>
    <row r="75" spans="1:11" ht="21.95" customHeight="1" x14ac:dyDescent="0.2">
      <c r="A75" s="5" t="s">
        <v>161</v>
      </c>
      <c r="B75" s="6">
        <v>158</v>
      </c>
      <c r="C75" s="6">
        <v>431</v>
      </c>
      <c r="D75" s="6">
        <v>589</v>
      </c>
      <c r="E75" s="6">
        <v>0</v>
      </c>
      <c r="F75" s="6">
        <v>0</v>
      </c>
      <c r="G75" s="6">
        <v>0</v>
      </c>
      <c r="H75" s="6">
        <f>SUM(B75,E75)</f>
        <v>158</v>
      </c>
      <c r="I75" s="6">
        <f t="shared" ref="I75:J78" si="16">SUM(C75,F75)</f>
        <v>431</v>
      </c>
      <c r="J75" s="6">
        <f t="shared" si="16"/>
        <v>589</v>
      </c>
      <c r="K75" s="7" t="s">
        <v>162</v>
      </c>
    </row>
    <row r="76" spans="1:11" ht="21.95" customHeight="1" x14ac:dyDescent="0.2">
      <c r="A76" s="5" t="s">
        <v>163</v>
      </c>
      <c r="B76" s="6">
        <v>300</v>
      </c>
      <c r="C76" s="6">
        <v>265</v>
      </c>
      <c r="D76" s="6">
        <v>565</v>
      </c>
      <c r="E76" s="6">
        <v>0</v>
      </c>
      <c r="F76" s="6">
        <v>0</v>
      </c>
      <c r="G76" s="6">
        <v>0</v>
      </c>
      <c r="H76" s="6">
        <f>SUM(B76,E76)</f>
        <v>300</v>
      </c>
      <c r="I76" s="6">
        <f t="shared" si="16"/>
        <v>265</v>
      </c>
      <c r="J76" s="6">
        <f t="shared" si="16"/>
        <v>565</v>
      </c>
      <c r="K76" s="7" t="s">
        <v>164</v>
      </c>
    </row>
    <row r="77" spans="1:11" ht="21.95" customHeight="1" x14ac:dyDescent="0.2">
      <c r="A77" s="5" t="s">
        <v>165</v>
      </c>
      <c r="B77" s="6">
        <v>520</v>
      </c>
      <c r="C77" s="6">
        <v>383</v>
      </c>
      <c r="D77" s="6">
        <v>903</v>
      </c>
      <c r="E77" s="6">
        <v>0</v>
      </c>
      <c r="F77" s="6">
        <v>0</v>
      </c>
      <c r="G77" s="6">
        <v>0</v>
      </c>
      <c r="H77" s="6">
        <f>SUM(B77,E77)</f>
        <v>520</v>
      </c>
      <c r="I77" s="6">
        <f t="shared" si="16"/>
        <v>383</v>
      </c>
      <c r="J77" s="6">
        <f t="shared" si="16"/>
        <v>903</v>
      </c>
      <c r="K77" s="7" t="s">
        <v>166</v>
      </c>
    </row>
    <row r="78" spans="1:11" ht="21.95" customHeight="1" x14ac:dyDescent="0.2">
      <c r="A78" s="5" t="s">
        <v>167</v>
      </c>
      <c r="B78" s="6">
        <v>271</v>
      </c>
      <c r="C78" s="6">
        <v>223</v>
      </c>
      <c r="D78" s="6">
        <v>494</v>
      </c>
      <c r="E78" s="6">
        <v>0</v>
      </c>
      <c r="F78" s="6">
        <v>0</v>
      </c>
      <c r="G78" s="6">
        <v>0</v>
      </c>
      <c r="H78" s="6">
        <f>SUM(B78,E78)</f>
        <v>271</v>
      </c>
      <c r="I78" s="6">
        <f t="shared" si="16"/>
        <v>223</v>
      </c>
      <c r="J78" s="6">
        <f t="shared" si="16"/>
        <v>494</v>
      </c>
      <c r="K78" s="7" t="s">
        <v>168</v>
      </c>
    </row>
    <row r="79" spans="1:11" ht="21.95" customHeight="1" x14ac:dyDescent="0.2">
      <c r="A79" s="5" t="s">
        <v>103</v>
      </c>
      <c r="B79" s="6">
        <f>SUM(B75:B78)</f>
        <v>1249</v>
      </c>
      <c r="C79" s="6">
        <f t="shared" ref="C79:J79" si="17">SUM(C75:C78)</f>
        <v>1302</v>
      </c>
      <c r="D79" s="6">
        <f t="shared" si="17"/>
        <v>2551</v>
      </c>
      <c r="E79" s="6">
        <f t="shared" si="17"/>
        <v>0</v>
      </c>
      <c r="F79" s="6">
        <f t="shared" si="17"/>
        <v>0</v>
      </c>
      <c r="G79" s="6">
        <f t="shared" si="17"/>
        <v>0</v>
      </c>
      <c r="H79" s="6">
        <f t="shared" si="17"/>
        <v>1249</v>
      </c>
      <c r="I79" s="6">
        <f t="shared" si="17"/>
        <v>1302</v>
      </c>
      <c r="J79" s="6">
        <f t="shared" si="17"/>
        <v>2551</v>
      </c>
      <c r="K79" s="7" t="s">
        <v>104</v>
      </c>
    </row>
    <row r="80" spans="1:11" ht="21.95" customHeight="1" thickBot="1" x14ac:dyDescent="0.25">
      <c r="A80" s="14" t="s">
        <v>38</v>
      </c>
      <c r="B80" s="15">
        <f>SUM(B79,B74)</f>
        <v>7235</v>
      </c>
      <c r="C80" s="15">
        <f t="shared" ref="C80:J80" si="18">SUM(C79,C74)</f>
        <v>6773</v>
      </c>
      <c r="D80" s="15">
        <f t="shared" si="18"/>
        <v>14008</v>
      </c>
      <c r="E80" s="15">
        <f t="shared" si="18"/>
        <v>0</v>
      </c>
      <c r="F80" s="15">
        <f t="shared" si="18"/>
        <v>0</v>
      </c>
      <c r="G80" s="15">
        <f t="shared" si="18"/>
        <v>0</v>
      </c>
      <c r="H80" s="15">
        <f t="shared" si="18"/>
        <v>7235</v>
      </c>
      <c r="I80" s="15">
        <f t="shared" si="18"/>
        <v>6773</v>
      </c>
      <c r="J80" s="15">
        <f t="shared" si="18"/>
        <v>14008</v>
      </c>
      <c r="K80" s="16" t="s">
        <v>39</v>
      </c>
    </row>
    <row r="81" spans="1:11" ht="27.75" customHeight="1" thickTop="1" x14ac:dyDescent="0.2"/>
    <row r="82" spans="1:11" ht="27.75" customHeight="1" x14ac:dyDescent="0.2"/>
    <row r="83" spans="1:11" ht="27.75" customHeight="1" x14ac:dyDescent="0.2"/>
    <row r="84" spans="1:11" ht="27.75" customHeight="1" x14ac:dyDescent="0.2"/>
    <row r="85" spans="1:11" ht="27.75" customHeight="1" x14ac:dyDescent="0.2"/>
    <row r="86" spans="1:11" ht="27.75" customHeight="1" x14ac:dyDescent="0.2"/>
    <row r="87" spans="1:11" ht="27.75" customHeight="1" x14ac:dyDescent="0.2"/>
    <row r="88" spans="1:11" ht="27.75" customHeight="1" x14ac:dyDescent="0.2"/>
    <row r="89" spans="1:11" ht="27.75" customHeight="1" x14ac:dyDescent="0.2"/>
    <row r="90" spans="1:11" ht="27.75" customHeight="1" thickBot="1" x14ac:dyDescent="0.25">
      <c r="A90" s="1" t="s">
        <v>1941</v>
      </c>
      <c r="K90" s="2" t="s">
        <v>1942</v>
      </c>
    </row>
    <row r="91" spans="1:11" ht="27.75" customHeight="1" thickTop="1" x14ac:dyDescent="0.25">
      <c r="A91" s="409" t="s">
        <v>68</v>
      </c>
      <c r="B91" s="412" t="s">
        <v>2</v>
      </c>
      <c r="C91" s="412"/>
      <c r="D91" s="412"/>
      <c r="E91" s="412" t="s">
        <v>3</v>
      </c>
      <c r="F91" s="412"/>
      <c r="G91" s="412"/>
      <c r="H91" s="412" t="s">
        <v>4</v>
      </c>
      <c r="I91" s="412"/>
      <c r="J91" s="412"/>
      <c r="K91" s="409" t="s">
        <v>5</v>
      </c>
    </row>
    <row r="92" spans="1:11" ht="27.75" customHeight="1" x14ac:dyDescent="0.25">
      <c r="A92" s="410"/>
      <c r="B92" s="413" t="s">
        <v>6</v>
      </c>
      <c r="C92" s="413"/>
      <c r="D92" s="413"/>
      <c r="E92" s="413" t="s">
        <v>7</v>
      </c>
      <c r="F92" s="413"/>
      <c r="G92" s="413"/>
      <c r="H92" s="413" t="s">
        <v>8</v>
      </c>
      <c r="I92" s="413"/>
      <c r="J92" s="413"/>
      <c r="K92" s="410"/>
    </row>
    <row r="93" spans="1:11" ht="27.75" customHeight="1" x14ac:dyDescent="0.25">
      <c r="A93" s="410"/>
      <c r="B93" s="3" t="s">
        <v>52</v>
      </c>
      <c r="C93" s="3" t="s">
        <v>10</v>
      </c>
      <c r="D93" s="3" t="s">
        <v>11</v>
      </c>
      <c r="E93" s="3" t="s">
        <v>52</v>
      </c>
      <c r="F93" s="3" t="s">
        <v>10</v>
      </c>
      <c r="G93" s="3" t="s">
        <v>11</v>
      </c>
      <c r="H93" s="3" t="s">
        <v>52</v>
      </c>
      <c r="I93" s="3" t="s">
        <v>10</v>
      </c>
      <c r="J93" s="3" t="s">
        <v>11</v>
      </c>
      <c r="K93" s="410"/>
    </row>
    <row r="94" spans="1:11" ht="20.25" customHeight="1" thickBot="1" x14ac:dyDescent="0.3">
      <c r="A94" s="411"/>
      <c r="B94" s="4" t="s">
        <v>12</v>
      </c>
      <c r="C94" s="4" t="s">
        <v>13</v>
      </c>
      <c r="D94" s="4" t="s">
        <v>8</v>
      </c>
      <c r="E94" s="4" t="s">
        <v>12</v>
      </c>
      <c r="F94" s="4" t="s">
        <v>13</v>
      </c>
      <c r="G94" s="4" t="s">
        <v>8</v>
      </c>
      <c r="H94" s="4" t="s">
        <v>12</v>
      </c>
      <c r="I94" s="4" t="s">
        <v>13</v>
      </c>
      <c r="J94" s="4" t="s">
        <v>8</v>
      </c>
      <c r="K94" s="411"/>
    </row>
    <row r="95" spans="1:11" ht="21.95" customHeight="1" x14ac:dyDescent="0.2">
      <c r="A95" s="5" t="s">
        <v>62</v>
      </c>
      <c r="B95" s="6"/>
      <c r="C95" s="6"/>
      <c r="D95" s="6"/>
      <c r="E95" s="6"/>
      <c r="F95" s="6"/>
      <c r="G95" s="6"/>
      <c r="H95" s="6"/>
      <c r="I95" s="6"/>
      <c r="J95" s="6"/>
      <c r="K95" s="7" t="s">
        <v>41</v>
      </c>
    </row>
    <row r="96" spans="1:11" ht="21.95" customHeight="1" x14ac:dyDescent="0.2">
      <c r="A96" s="5" t="s">
        <v>147</v>
      </c>
      <c r="B96" s="6">
        <v>316</v>
      </c>
      <c r="C96" s="6">
        <v>214</v>
      </c>
      <c r="D96" s="6">
        <v>530</v>
      </c>
      <c r="E96" s="6">
        <v>0</v>
      </c>
      <c r="F96" s="6">
        <v>0</v>
      </c>
      <c r="G96" s="6">
        <v>0</v>
      </c>
      <c r="H96" s="6">
        <f>SUM(E96,B96)</f>
        <v>316</v>
      </c>
      <c r="I96" s="6">
        <f>SUM(F96,C96)</f>
        <v>214</v>
      </c>
      <c r="J96" s="6">
        <f t="shared" ref="J96:J102" si="19">SUM(H96:I96)</f>
        <v>530</v>
      </c>
      <c r="K96" s="7" t="s">
        <v>148</v>
      </c>
    </row>
    <row r="97" spans="1:11" ht="21.95" customHeight="1" x14ac:dyDescent="0.2">
      <c r="A97" s="5" t="s">
        <v>153</v>
      </c>
      <c r="B97" s="6">
        <v>230</v>
      </c>
      <c r="C97" s="6">
        <v>205</v>
      </c>
      <c r="D97" s="6">
        <v>435</v>
      </c>
      <c r="E97" s="6">
        <v>0</v>
      </c>
      <c r="F97" s="6">
        <v>0</v>
      </c>
      <c r="G97" s="6">
        <v>0</v>
      </c>
      <c r="H97" s="6">
        <f t="shared" ref="H97:H102" si="20">SUM(E97,B97)</f>
        <v>230</v>
      </c>
      <c r="I97" s="6">
        <f t="shared" ref="I97:I102" si="21">SUM(F97,C97)</f>
        <v>205</v>
      </c>
      <c r="J97" s="6">
        <f t="shared" si="19"/>
        <v>435</v>
      </c>
      <c r="K97" s="7" t="s">
        <v>154</v>
      </c>
    </row>
    <row r="98" spans="1:11" ht="21.95" customHeight="1" x14ac:dyDescent="0.2">
      <c r="A98" s="5" t="s">
        <v>155</v>
      </c>
      <c r="B98" s="6">
        <v>170</v>
      </c>
      <c r="C98" s="6">
        <v>49</v>
      </c>
      <c r="D98" s="6">
        <v>219</v>
      </c>
      <c r="E98" s="6">
        <v>0</v>
      </c>
      <c r="F98" s="6">
        <v>0</v>
      </c>
      <c r="G98" s="6">
        <v>0</v>
      </c>
      <c r="H98" s="6">
        <f t="shared" si="20"/>
        <v>170</v>
      </c>
      <c r="I98" s="6">
        <f t="shared" si="21"/>
        <v>49</v>
      </c>
      <c r="J98" s="6">
        <f t="shared" si="19"/>
        <v>219</v>
      </c>
      <c r="K98" s="7" t="s">
        <v>156</v>
      </c>
    </row>
    <row r="99" spans="1:11" ht="21.95" customHeight="1" x14ac:dyDescent="0.2">
      <c r="A99" s="5" t="s">
        <v>157</v>
      </c>
      <c r="B99" s="6">
        <v>255</v>
      </c>
      <c r="C99" s="6">
        <v>56</v>
      </c>
      <c r="D99" s="6">
        <v>311</v>
      </c>
      <c r="E99" s="6">
        <v>0</v>
      </c>
      <c r="F99" s="6">
        <v>0</v>
      </c>
      <c r="G99" s="6">
        <v>0</v>
      </c>
      <c r="H99" s="6">
        <f t="shared" si="20"/>
        <v>255</v>
      </c>
      <c r="I99" s="6">
        <f t="shared" si="21"/>
        <v>56</v>
      </c>
      <c r="J99" s="6">
        <f t="shared" si="19"/>
        <v>311</v>
      </c>
      <c r="K99" s="7" t="s">
        <v>158</v>
      </c>
    </row>
    <row r="100" spans="1:11" ht="21.95" customHeight="1" x14ac:dyDescent="0.2">
      <c r="A100" s="5" t="s">
        <v>92</v>
      </c>
      <c r="B100" s="6">
        <f>SUM(B96:B99)</f>
        <v>971</v>
      </c>
      <c r="C100" s="6">
        <f>SUM(C96:C99)</f>
        <v>524</v>
      </c>
      <c r="D100" s="6">
        <f>SUM(D96:D99)</f>
        <v>1495</v>
      </c>
      <c r="E100" s="6">
        <v>0</v>
      </c>
      <c r="F100" s="6">
        <v>0</v>
      </c>
      <c r="G100" s="6">
        <v>0</v>
      </c>
      <c r="H100" s="6">
        <f t="shared" si="20"/>
        <v>971</v>
      </c>
      <c r="I100" s="6">
        <f t="shared" si="21"/>
        <v>524</v>
      </c>
      <c r="J100" s="6">
        <f t="shared" si="19"/>
        <v>1495</v>
      </c>
      <c r="K100" s="7" t="s">
        <v>27</v>
      </c>
    </row>
    <row r="101" spans="1:11" ht="21.95" customHeight="1" x14ac:dyDescent="0.2">
      <c r="A101" s="5" t="s">
        <v>163</v>
      </c>
      <c r="B101" s="6">
        <v>60</v>
      </c>
      <c r="C101" s="6">
        <v>8</v>
      </c>
      <c r="D101" s="6">
        <f>SUM(B101:C101)</f>
        <v>68</v>
      </c>
      <c r="E101" s="6">
        <v>0</v>
      </c>
      <c r="F101" s="6">
        <v>0</v>
      </c>
      <c r="G101" s="6">
        <v>0</v>
      </c>
      <c r="H101" s="6">
        <f t="shared" si="20"/>
        <v>60</v>
      </c>
      <c r="I101" s="6">
        <f t="shared" si="21"/>
        <v>8</v>
      </c>
      <c r="J101" s="6">
        <f t="shared" si="19"/>
        <v>68</v>
      </c>
      <c r="K101" s="7" t="s">
        <v>164</v>
      </c>
    </row>
    <row r="102" spans="1:11" ht="21.95" customHeight="1" x14ac:dyDescent="0.2">
      <c r="A102" s="5" t="s">
        <v>167</v>
      </c>
      <c r="B102" s="6">
        <v>24</v>
      </c>
      <c r="C102" s="6">
        <v>7</v>
      </c>
      <c r="D102" s="6">
        <v>31</v>
      </c>
      <c r="E102" s="6">
        <v>0</v>
      </c>
      <c r="F102" s="6">
        <v>0</v>
      </c>
      <c r="G102" s="6">
        <v>0</v>
      </c>
      <c r="H102" s="6">
        <f t="shared" si="20"/>
        <v>24</v>
      </c>
      <c r="I102" s="6">
        <f t="shared" si="21"/>
        <v>7</v>
      </c>
      <c r="J102" s="6">
        <f t="shared" si="19"/>
        <v>31</v>
      </c>
      <c r="K102" s="7" t="s">
        <v>168</v>
      </c>
    </row>
    <row r="103" spans="1:11" ht="21.95" customHeight="1" x14ac:dyDescent="0.2">
      <c r="A103" s="5" t="s">
        <v>103</v>
      </c>
      <c r="B103" s="6">
        <f>SUM(B101:B102)</f>
        <v>84</v>
      </c>
      <c r="C103" s="6">
        <f t="shared" ref="C103:J103" si="22">SUM(C101:C102)</f>
        <v>15</v>
      </c>
      <c r="D103" s="6">
        <f t="shared" si="22"/>
        <v>99</v>
      </c>
      <c r="E103" s="6">
        <f t="shared" si="22"/>
        <v>0</v>
      </c>
      <c r="F103" s="6">
        <f t="shared" si="22"/>
        <v>0</v>
      </c>
      <c r="G103" s="6">
        <f t="shared" si="22"/>
        <v>0</v>
      </c>
      <c r="H103" s="6">
        <f t="shared" si="22"/>
        <v>84</v>
      </c>
      <c r="I103" s="6">
        <f t="shared" si="22"/>
        <v>15</v>
      </c>
      <c r="J103" s="6">
        <f t="shared" si="22"/>
        <v>99</v>
      </c>
      <c r="K103" s="7" t="s">
        <v>104</v>
      </c>
    </row>
    <row r="104" spans="1:11" ht="21.95" customHeight="1" thickBot="1" x14ac:dyDescent="0.25">
      <c r="A104" s="11" t="s">
        <v>45</v>
      </c>
      <c r="B104" s="12">
        <f>SUM(B103,B100)</f>
        <v>1055</v>
      </c>
      <c r="C104" s="12">
        <f t="shared" ref="C104:J104" si="23">SUM(C103,C100)</f>
        <v>539</v>
      </c>
      <c r="D104" s="12">
        <f t="shared" si="23"/>
        <v>1594</v>
      </c>
      <c r="E104" s="12">
        <f t="shared" si="23"/>
        <v>0</v>
      </c>
      <c r="F104" s="12">
        <f t="shared" si="23"/>
        <v>0</v>
      </c>
      <c r="G104" s="12">
        <f t="shared" si="23"/>
        <v>0</v>
      </c>
      <c r="H104" s="12">
        <f t="shared" si="23"/>
        <v>1055</v>
      </c>
      <c r="I104" s="12">
        <f t="shared" si="23"/>
        <v>539</v>
      </c>
      <c r="J104" s="12">
        <f t="shared" si="23"/>
        <v>1594</v>
      </c>
      <c r="K104" s="13" t="s">
        <v>41</v>
      </c>
    </row>
    <row r="105" spans="1:11" ht="21.95" customHeight="1" thickBot="1" x14ac:dyDescent="0.25">
      <c r="A105" s="8" t="s">
        <v>108</v>
      </c>
      <c r="B105" s="9">
        <f>SUM(B104,B80)</f>
        <v>8290</v>
      </c>
      <c r="C105" s="9">
        <f t="shared" ref="C105:J105" si="24">SUM(C104,C80)</f>
        <v>7312</v>
      </c>
      <c r="D105" s="9">
        <f t="shared" si="24"/>
        <v>15602</v>
      </c>
      <c r="E105" s="9">
        <f t="shared" si="24"/>
        <v>0</v>
      </c>
      <c r="F105" s="9">
        <f t="shared" si="24"/>
        <v>0</v>
      </c>
      <c r="G105" s="9">
        <f t="shared" si="24"/>
        <v>0</v>
      </c>
      <c r="H105" s="9">
        <f t="shared" si="24"/>
        <v>8290</v>
      </c>
      <c r="I105" s="9">
        <f t="shared" si="24"/>
        <v>7312</v>
      </c>
      <c r="J105" s="9">
        <f t="shared" si="24"/>
        <v>15602</v>
      </c>
      <c r="K105" s="10" t="s">
        <v>48</v>
      </c>
    </row>
    <row r="106" spans="1:11" ht="15" thickTop="1" x14ac:dyDescent="0.2"/>
  </sheetData>
  <mergeCells count="36">
    <mergeCell ref="A91:A94"/>
    <mergeCell ref="B91:D91"/>
    <mergeCell ref="E91:G91"/>
    <mergeCell ref="H91:J91"/>
    <mergeCell ref="K91:K94"/>
    <mergeCell ref="B92:D92"/>
    <mergeCell ref="E92:G92"/>
    <mergeCell ref="H92:J92"/>
    <mergeCell ref="A59:K59"/>
    <mergeCell ref="A60:K60"/>
    <mergeCell ref="A62:A65"/>
    <mergeCell ref="B62:D62"/>
    <mergeCell ref="E62:G62"/>
    <mergeCell ref="H62:J62"/>
    <mergeCell ref="K62:K65"/>
    <mergeCell ref="B63:D63"/>
    <mergeCell ref="E63:G63"/>
    <mergeCell ref="H63:J63"/>
    <mergeCell ref="A35:A38"/>
    <mergeCell ref="B35:D35"/>
    <mergeCell ref="E35:G35"/>
    <mergeCell ref="H35:J35"/>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N131"/>
  <sheetViews>
    <sheetView rightToLeft="1" view="pageBreakPreview" topLeftCell="A70" zoomScale="80" zoomScaleSheetLayoutView="80" workbookViewId="0">
      <selection activeCell="A87" activeCellId="1" sqref="A81:A85 A87:A90"/>
    </sheetView>
  </sheetViews>
  <sheetFormatPr defaultColWidth="24.125" defaultRowHeight="14.25" x14ac:dyDescent="0.2"/>
  <cols>
    <col min="1" max="1" width="31.375" customWidth="1"/>
    <col min="2" max="3" width="7.75" customWidth="1"/>
    <col min="4" max="4" width="10.625" customWidth="1"/>
    <col min="5" max="9" width="7.75" customWidth="1"/>
    <col min="10" max="10" width="10.375" customWidth="1"/>
    <col min="11" max="11" width="41.875" customWidth="1"/>
    <col min="12" max="12" width="7.125" customWidth="1"/>
    <col min="13" max="13" width="10" customWidth="1"/>
    <col min="14" max="14" width="13" customWidth="1"/>
  </cols>
  <sheetData>
    <row r="1" spans="1:11" ht="27" customHeight="1" x14ac:dyDescent="0.2">
      <c r="A1" s="423" t="s">
        <v>223</v>
      </c>
      <c r="B1" s="423"/>
      <c r="C1" s="423"/>
      <c r="D1" s="423"/>
      <c r="E1" s="423"/>
      <c r="F1" s="423"/>
      <c r="G1" s="423"/>
      <c r="H1" s="423"/>
      <c r="I1" s="423"/>
      <c r="J1" s="423"/>
      <c r="K1" s="423"/>
    </row>
    <row r="2" spans="1:11" ht="35.25" customHeight="1" x14ac:dyDescent="0.25">
      <c r="A2" s="416" t="s">
        <v>237</v>
      </c>
      <c r="B2" s="416"/>
      <c r="C2" s="416"/>
      <c r="D2" s="416"/>
      <c r="E2" s="416"/>
      <c r="F2" s="416"/>
      <c r="G2" s="416"/>
      <c r="H2" s="416"/>
      <c r="I2" s="416"/>
      <c r="J2" s="416"/>
      <c r="K2" s="416"/>
    </row>
    <row r="3" spans="1:11" ht="17.25" customHeight="1" thickBot="1" x14ac:dyDescent="0.25">
      <c r="A3" s="1" t="s">
        <v>1943</v>
      </c>
      <c r="K3" s="21" t="s">
        <v>1944</v>
      </c>
    </row>
    <row r="4" spans="1:11" ht="18.75" customHeight="1" thickTop="1" x14ac:dyDescent="0.25">
      <c r="A4" s="409" t="s">
        <v>68</v>
      </c>
      <c r="B4" s="412" t="s">
        <v>2</v>
      </c>
      <c r="C4" s="412"/>
      <c r="D4" s="412"/>
      <c r="E4" s="412" t="s">
        <v>3</v>
      </c>
      <c r="F4" s="412"/>
      <c r="G4" s="412"/>
      <c r="H4" s="412" t="s">
        <v>4</v>
      </c>
      <c r="I4" s="412"/>
      <c r="J4" s="412"/>
      <c r="K4" s="409" t="s">
        <v>178</v>
      </c>
    </row>
    <row r="5" spans="1:11" ht="18.75" customHeight="1" x14ac:dyDescent="0.25">
      <c r="A5" s="410"/>
      <c r="B5" s="413" t="s">
        <v>6</v>
      </c>
      <c r="C5" s="413"/>
      <c r="D5" s="413"/>
      <c r="E5" s="413" t="s">
        <v>7</v>
      </c>
      <c r="F5" s="413"/>
      <c r="G5" s="413"/>
      <c r="H5" s="413" t="s">
        <v>8</v>
      </c>
      <c r="I5" s="413"/>
      <c r="J5" s="413"/>
      <c r="K5" s="410"/>
    </row>
    <row r="6" spans="1:11" ht="18.75" customHeight="1" x14ac:dyDescent="0.25">
      <c r="A6" s="410"/>
      <c r="B6" s="3" t="s">
        <v>52</v>
      </c>
      <c r="C6" s="3" t="s">
        <v>10</v>
      </c>
      <c r="D6" s="3" t="s">
        <v>11</v>
      </c>
      <c r="E6" s="3" t="s">
        <v>52</v>
      </c>
      <c r="F6" s="3" t="s">
        <v>10</v>
      </c>
      <c r="G6" s="3" t="s">
        <v>11</v>
      </c>
      <c r="H6" s="3" t="s">
        <v>52</v>
      </c>
      <c r="I6" s="3" t="s">
        <v>10</v>
      </c>
      <c r="J6" s="3" t="s">
        <v>11</v>
      </c>
      <c r="K6" s="410"/>
    </row>
    <row r="7" spans="1:11" ht="18.75" customHeight="1" thickBot="1" x14ac:dyDescent="0.3">
      <c r="A7" s="411"/>
      <c r="B7" s="4" t="s">
        <v>12</v>
      </c>
      <c r="C7" s="4" t="s">
        <v>13</v>
      </c>
      <c r="D7" s="4" t="s">
        <v>8</v>
      </c>
      <c r="E7" s="4" t="s">
        <v>12</v>
      </c>
      <c r="F7" s="4" t="s">
        <v>13</v>
      </c>
      <c r="G7" s="4" t="s">
        <v>8</v>
      </c>
      <c r="H7" s="4" t="s">
        <v>12</v>
      </c>
      <c r="I7" s="4" t="s">
        <v>13</v>
      </c>
      <c r="J7" s="4" t="s">
        <v>8</v>
      </c>
      <c r="K7" s="411"/>
    </row>
    <row r="8" spans="1:11" ht="18.75" customHeight="1" x14ac:dyDescent="0.2">
      <c r="A8" s="5" t="s">
        <v>14</v>
      </c>
      <c r="B8" s="6"/>
      <c r="C8" s="6"/>
      <c r="D8" s="6"/>
      <c r="E8" s="6"/>
      <c r="F8" s="6"/>
      <c r="G8" s="6"/>
      <c r="H8" s="6"/>
      <c r="I8" s="6"/>
      <c r="J8" s="6"/>
      <c r="K8" s="7" t="s">
        <v>69</v>
      </c>
    </row>
    <row r="9" spans="1:11" ht="18.75" customHeight="1" x14ac:dyDescent="0.2">
      <c r="A9" s="5" t="s">
        <v>179</v>
      </c>
      <c r="B9" s="6">
        <v>1523</v>
      </c>
      <c r="C9" s="6">
        <v>1032</v>
      </c>
      <c r="D9" s="6">
        <v>2555</v>
      </c>
      <c r="E9" s="6">
        <v>0</v>
      </c>
      <c r="F9" s="6">
        <v>0</v>
      </c>
      <c r="G9" s="6">
        <v>0</v>
      </c>
      <c r="H9" s="6">
        <f t="shared" ref="H9:J13" si="0">SUM(B9,E9)</f>
        <v>1523</v>
      </c>
      <c r="I9" s="6">
        <f t="shared" si="0"/>
        <v>1032</v>
      </c>
      <c r="J9" s="6">
        <f t="shared" si="0"/>
        <v>2555</v>
      </c>
      <c r="K9" s="7" t="s">
        <v>180</v>
      </c>
    </row>
    <row r="10" spans="1:11" ht="18.75" customHeight="1" x14ac:dyDescent="0.2">
      <c r="A10" s="5" t="s">
        <v>181</v>
      </c>
      <c r="B10" s="6">
        <v>377</v>
      </c>
      <c r="C10" s="6">
        <v>307</v>
      </c>
      <c r="D10" s="6">
        <v>684</v>
      </c>
      <c r="E10" s="6">
        <v>0</v>
      </c>
      <c r="F10" s="6">
        <v>0</v>
      </c>
      <c r="G10" s="6">
        <v>0</v>
      </c>
      <c r="H10" s="6">
        <f t="shared" si="0"/>
        <v>377</v>
      </c>
      <c r="I10" s="6">
        <f t="shared" si="0"/>
        <v>307</v>
      </c>
      <c r="J10" s="6">
        <f t="shared" si="0"/>
        <v>684</v>
      </c>
      <c r="K10" s="7" t="s">
        <v>182</v>
      </c>
    </row>
    <row r="11" spans="1:11" ht="18.75" customHeight="1" x14ac:dyDescent="0.2">
      <c r="A11" s="5" t="s">
        <v>183</v>
      </c>
      <c r="B11" s="6">
        <v>248</v>
      </c>
      <c r="C11" s="6">
        <v>174</v>
      </c>
      <c r="D11" s="6">
        <v>422</v>
      </c>
      <c r="E11" s="6">
        <v>0</v>
      </c>
      <c r="F11" s="6">
        <v>0</v>
      </c>
      <c r="G11" s="6">
        <v>0</v>
      </c>
      <c r="H11" s="6">
        <f t="shared" si="0"/>
        <v>248</v>
      </c>
      <c r="I11" s="6">
        <f t="shared" si="0"/>
        <v>174</v>
      </c>
      <c r="J11" s="6">
        <f t="shared" si="0"/>
        <v>422</v>
      </c>
      <c r="K11" s="7" t="s">
        <v>184</v>
      </c>
    </row>
    <row r="12" spans="1:11" ht="18.75" customHeight="1" x14ac:dyDescent="0.2">
      <c r="A12" s="5" t="s">
        <v>185</v>
      </c>
      <c r="B12" s="6">
        <v>651</v>
      </c>
      <c r="C12" s="6">
        <v>712</v>
      </c>
      <c r="D12" s="6">
        <v>1363</v>
      </c>
      <c r="E12" s="6">
        <v>0</v>
      </c>
      <c r="F12" s="6">
        <v>0</v>
      </c>
      <c r="G12" s="6">
        <v>0</v>
      </c>
      <c r="H12" s="6">
        <f t="shared" si="0"/>
        <v>651</v>
      </c>
      <c r="I12" s="6">
        <f t="shared" si="0"/>
        <v>712</v>
      </c>
      <c r="J12" s="6">
        <f t="shared" si="0"/>
        <v>1363</v>
      </c>
      <c r="K12" s="7" t="s">
        <v>186</v>
      </c>
    </row>
    <row r="13" spans="1:11" ht="18.75" customHeight="1" x14ac:dyDescent="0.2">
      <c r="A13" s="5" t="s">
        <v>187</v>
      </c>
      <c r="B13" s="6">
        <v>52</v>
      </c>
      <c r="C13" s="6">
        <v>27</v>
      </c>
      <c r="D13" s="6">
        <v>79</v>
      </c>
      <c r="E13" s="6">
        <v>0</v>
      </c>
      <c r="F13" s="6">
        <v>0</v>
      </c>
      <c r="G13" s="6">
        <v>0</v>
      </c>
      <c r="H13" s="6">
        <f t="shared" si="0"/>
        <v>52</v>
      </c>
      <c r="I13" s="6">
        <f t="shared" si="0"/>
        <v>27</v>
      </c>
      <c r="J13" s="6">
        <f t="shared" si="0"/>
        <v>79</v>
      </c>
      <c r="K13" s="7" t="s">
        <v>188</v>
      </c>
    </row>
    <row r="14" spans="1:11" ht="18.75" customHeight="1" x14ac:dyDescent="0.2">
      <c r="A14" s="5" t="s">
        <v>92</v>
      </c>
      <c r="B14" s="6">
        <f>SUM(B9:B13)</f>
        <v>2851</v>
      </c>
      <c r="C14" s="6">
        <f t="shared" ref="C14:J14" si="1">SUM(C9:C13)</f>
        <v>2252</v>
      </c>
      <c r="D14" s="6">
        <f t="shared" si="1"/>
        <v>5103</v>
      </c>
      <c r="E14" s="6">
        <v>0</v>
      </c>
      <c r="F14" s="6">
        <v>0</v>
      </c>
      <c r="G14" s="6">
        <v>0</v>
      </c>
      <c r="H14" s="6">
        <f t="shared" si="1"/>
        <v>2851</v>
      </c>
      <c r="I14" s="6">
        <f t="shared" si="1"/>
        <v>2252</v>
      </c>
      <c r="J14" s="6">
        <f t="shared" si="1"/>
        <v>5103</v>
      </c>
      <c r="K14" s="7" t="s">
        <v>189</v>
      </c>
    </row>
    <row r="15" spans="1:11" ht="18.75" customHeight="1" x14ac:dyDescent="0.2">
      <c r="A15" s="5" t="s">
        <v>190</v>
      </c>
      <c r="B15" s="6">
        <v>25</v>
      </c>
      <c r="C15" s="6">
        <v>44</v>
      </c>
      <c r="D15" s="6">
        <v>69</v>
      </c>
      <c r="E15" s="6">
        <v>0</v>
      </c>
      <c r="F15" s="6">
        <v>0</v>
      </c>
      <c r="G15" s="6">
        <v>0</v>
      </c>
      <c r="H15" s="6">
        <f t="shared" ref="H15:J18" si="2">SUM(B15,E15)</f>
        <v>25</v>
      </c>
      <c r="I15" s="6">
        <f t="shared" si="2"/>
        <v>44</v>
      </c>
      <c r="J15" s="6">
        <f t="shared" si="2"/>
        <v>69</v>
      </c>
      <c r="K15" s="7" t="s">
        <v>191</v>
      </c>
    </row>
    <row r="16" spans="1:11" ht="18.75" customHeight="1" x14ac:dyDescent="0.2">
      <c r="A16" s="5" t="s">
        <v>192</v>
      </c>
      <c r="B16" s="6">
        <v>73</v>
      </c>
      <c r="C16" s="6">
        <v>175</v>
      </c>
      <c r="D16" s="6">
        <v>248</v>
      </c>
      <c r="E16" s="6">
        <v>0</v>
      </c>
      <c r="F16" s="6">
        <v>0</v>
      </c>
      <c r="G16" s="6">
        <v>0</v>
      </c>
      <c r="H16" s="6">
        <f t="shared" si="2"/>
        <v>73</v>
      </c>
      <c r="I16" s="6">
        <f t="shared" si="2"/>
        <v>175</v>
      </c>
      <c r="J16" s="6">
        <f t="shared" si="2"/>
        <v>248</v>
      </c>
      <c r="K16" s="7" t="s">
        <v>180</v>
      </c>
    </row>
    <row r="17" spans="1:11" ht="18.75" customHeight="1" x14ac:dyDescent="0.2">
      <c r="A17" s="5" t="s">
        <v>193</v>
      </c>
      <c r="B17" s="6">
        <v>142</v>
      </c>
      <c r="C17" s="6">
        <v>157</v>
      </c>
      <c r="D17" s="6">
        <v>299</v>
      </c>
      <c r="E17" s="6">
        <v>0</v>
      </c>
      <c r="F17" s="6">
        <v>0</v>
      </c>
      <c r="G17" s="6">
        <v>0</v>
      </c>
      <c r="H17" s="6">
        <f t="shared" si="2"/>
        <v>142</v>
      </c>
      <c r="I17" s="6">
        <f t="shared" si="2"/>
        <v>157</v>
      </c>
      <c r="J17" s="6">
        <f t="shared" si="2"/>
        <v>299</v>
      </c>
      <c r="K17" s="7" t="s">
        <v>194</v>
      </c>
    </row>
    <row r="18" spans="1:11" ht="18.75" customHeight="1" x14ac:dyDescent="0.2">
      <c r="A18" s="5" t="s">
        <v>195</v>
      </c>
      <c r="B18" s="6">
        <v>130</v>
      </c>
      <c r="C18" s="6">
        <v>62</v>
      </c>
      <c r="D18" s="6">
        <v>192</v>
      </c>
      <c r="E18" s="6">
        <v>0</v>
      </c>
      <c r="F18" s="6">
        <v>0</v>
      </c>
      <c r="G18" s="6">
        <v>0</v>
      </c>
      <c r="H18" s="6">
        <f t="shared" si="2"/>
        <v>130</v>
      </c>
      <c r="I18" s="6">
        <f t="shared" si="2"/>
        <v>62</v>
      </c>
      <c r="J18" s="6">
        <f t="shared" si="2"/>
        <v>192</v>
      </c>
      <c r="K18" s="7" t="s">
        <v>196</v>
      </c>
    </row>
    <row r="19" spans="1:11" ht="18.75" customHeight="1" x14ac:dyDescent="0.2">
      <c r="A19" s="5" t="s">
        <v>103</v>
      </c>
      <c r="B19" s="6">
        <f>SUM(B15:B18)</f>
        <v>370</v>
      </c>
      <c r="C19" s="6">
        <f t="shared" ref="C19:J19" si="3">SUM(C15:C18)</f>
        <v>438</v>
      </c>
      <c r="D19" s="6">
        <f t="shared" si="3"/>
        <v>808</v>
      </c>
      <c r="E19" s="6">
        <v>0</v>
      </c>
      <c r="F19" s="6">
        <v>0</v>
      </c>
      <c r="G19" s="6">
        <v>0</v>
      </c>
      <c r="H19" s="6">
        <f t="shared" si="3"/>
        <v>370</v>
      </c>
      <c r="I19" s="6">
        <f t="shared" si="3"/>
        <v>438</v>
      </c>
      <c r="J19" s="6">
        <f t="shared" si="3"/>
        <v>808</v>
      </c>
      <c r="K19" s="7" t="s">
        <v>104</v>
      </c>
    </row>
    <row r="20" spans="1:11" ht="18.75" customHeight="1" x14ac:dyDescent="0.2">
      <c r="A20" s="5" t="s">
        <v>38</v>
      </c>
      <c r="B20" s="6">
        <f>SUM(B19,B14)</f>
        <v>3221</v>
      </c>
      <c r="C20" s="6">
        <f t="shared" ref="C20:J20" si="4">SUM(C19,C14)</f>
        <v>2690</v>
      </c>
      <c r="D20" s="6">
        <f t="shared" si="4"/>
        <v>5911</v>
      </c>
      <c r="E20" s="6">
        <f t="shared" si="4"/>
        <v>0</v>
      </c>
      <c r="F20" s="6">
        <f t="shared" si="4"/>
        <v>0</v>
      </c>
      <c r="G20" s="6">
        <f t="shared" si="4"/>
        <v>0</v>
      </c>
      <c r="H20" s="6">
        <f t="shared" si="4"/>
        <v>3221</v>
      </c>
      <c r="I20" s="6">
        <f t="shared" si="4"/>
        <v>2690</v>
      </c>
      <c r="J20" s="6">
        <f t="shared" si="4"/>
        <v>5911</v>
      </c>
      <c r="K20" s="7" t="s">
        <v>39</v>
      </c>
    </row>
    <row r="21" spans="1:11" ht="18.75" customHeight="1" x14ac:dyDescent="0.2">
      <c r="A21" s="5" t="s">
        <v>62</v>
      </c>
      <c r="B21" s="6"/>
      <c r="C21" s="6"/>
      <c r="D21" s="6"/>
      <c r="E21" s="6"/>
      <c r="F21" s="6"/>
      <c r="G21" s="6"/>
      <c r="H21" s="6"/>
      <c r="I21" s="6"/>
      <c r="J21" s="6"/>
      <c r="K21" s="7" t="s">
        <v>41</v>
      </c>
    </row>
    <row r="22" spans="1:11" ht="18.75" customHeight="1" x14ac:dyDescent="0.2">
      <c r="A22" s="5" t="s">
        <v>179</v>
      </c>
      <c r="B22" s="6">
        <v>279</v>
      </c>
      <c r="C22" s="6">
        <v>169</v>
      </c>
      <c r="D22" s="6">
        <v>448</v>
      </c>
      <c r="E22" s="6">
        <v>0</v>
      </c>
      <c r="F22" s="6">
        <v>0</v>
      </c>
      <c r="G22" s="6">
        <v>0</v>
      </c>
      <c r="H22" s="6">
        <f t="shared" ref="H22:J28" si="5">SUM(B22,E22)</f>
        <v>279</v>
      </c>
      <c r="I22" s="6">
        <f t="shared" si="5"/>
        <v>169</v>
      </c>
      <c r="J22" s="6">
        <f t="shared" si="5"/>
        <v>448</v>
      </c>
      <c r="K22" s="7" t="s">
        <v>180</v>
      </c>
    </row>
    <row r="23" spans="1:11" ht="18.75" customHeight="1" x14ac:dyDescent="0.2">
      <c r="A23" s="5" t="s">
        <v>181</v>
      </c>
      <c r="B23" s="6">
        <v>153</v>
      </c>
      <c r="C23" s="6">
        <v>46</v>
      </c>
      <c r="D23" s="6">
        <v>199</v>
      </c>
      <c r="E23" s="6">
        <v>0</v>
      </c>
      <c r="F23" s="6">
        <v>0</v>
      </c>
      <c r="G23" s="6">
        <v>0</v>
      </c>
      <c r="H23" s="6">
        <f t="shared" si="5"/>
        <v>153</v>
      </c>
      <c r="I23" s="6">
        <f t="shared" si="5"/>
        <v>46</v>
      </c>
      <c r="J23" s="6">
        <f t="shared" si="5"/>
        <v>199</v>
      </c>
      <c r="K23" s="7" t="s">
        <v>182</v>
      </c>
    </row>
    <row r="24" spans="1:11" ht="18.75" customHeight="1" x14ac:dyDescent="0.2">
      <c r="A24" s="5" t="s">
        <v>185</v>
      </c>
      <c r="B24" s="6">
        <v>176</v>
      </c>
      <c r="C24" s="6">
        <v>132</v>
      </c>
      <c r="D24" s="6">
        <v>308</v>
      </c>
      <c r="E24" s="6">
        <v>0</v>
      </c>
      <c r="F24" s="6">
        <v>0</v>
      </c>
      <c r="G24" s="6">
        <v>0</v>
      </c>
      <c r="H24" s="6">
        <f t="shared" si="5"/>
        <v>176</v>
      </c>
      <c r="I24" s="6">
        <f t="shared" si="5"/>
        <v>132</v>
      </c>
      <c r="J24" s="6">
        <f t="shared" si="5"/>
        <v>308</v>
      </c>
      <c r="K24" s="7" t="s">
        <v>186</v>
      </c>
    </row>
    <row r="25" spans="1:11" ht="18.75" customHeight="1" x14ac:dyDescent="0.2">
      <c r="A25" s="5" t="s">
        <v>92</v>
      </c>
      <c r="B25" s="6">
        <f>SUM(B22:B24)</f>
        <v>608</v>
      </c>
      <c r="C25" s="6">
        <f t="shared" ref="C25:J25" si="6">SUM(C22:C24)</f>
        <v>347</v>
      </c>
      <c r="D25" s="6">
        <f t="shared" si="6"/>
        <v>955</v>
      </c>
      <c r="E25" s="6">
        <v>0</v>
      </c>
      <c r="F25" s="6">
        <v>0</v>
      </c>
      <c r="G25" s="6">
        <v>0</v>
      </c>
      <c r="H25" s="6">
        <f t="shared" si="6"/>
        <v>608</v>
      </c>
      <c r="I25" s="6">
        <f t="shared" si="6"/>
        <v>347</v>
      </c>
      <c r="J25" s="6">
        <f t="shared" si="6"/>
        <v>955</v>
      </c>
      <c r="K25" s="7" t="s">
        <v>189</v>
      </c>
    </row>
    <row r="26" spans="1:11" ht="18.75" customHeight="1" x14ac:dyDescent="0.2">
      <c r="A26" s="5" t="s">
        <v>190</v>
      </c>
      <c r="B26" s="6">
        <v>19</v>
      </c>
      <c r="C26" s="6">
        <v>43</v>
      </c>
      <c r="D26" s="6">
        <v>62</v>
      </c>
      <c r="E26" s="6">
        <v>0</v>
      </c>
      <c r="F26" s="6">
        <v>0</v>
      </c>
      <c r="G26" s="6">
        <v>0</v>
      </c>
      <c r="H26" s="6">
        <f t="shared" si="5"/>
        <v>19</v>
      </c>
      <c r="I26" s="6">
        <f t="shared" si="5"/>
        <v>43</v>
      </c>
      <c r="J26" s="6">
        <f t="shared" si="5"/>
        <v>62</v>
      </c>
      <c r="K26" s="7" t="s">
        <v>191</v>
      </c>
    </row>
    <row r="27" spans="1:11" ht="18.75" customHeight="1" x14ac:dyDescent="0.2">
      <c r="A27" s="5" t="s">
        <v>192</v>
      </c>
      <c r="B27" s="6">
        <v>83</v>
      </c>
      <c r="C27" s="6">
        <v>23</v>
      </c>
      <c r="D27" s="6">
        <v>106</v>
      </c>
      <c r="E27" s="6">
        <v>0</v>
      </c>
      <c r="F27" s="6">
        <v>0</v>
      </c>
      <c r="G27" s="6">
        <v>0</v>
      </c>
      <c r="H27" s="6">
        <f t="shared" si="5"/>
        <v>83</v>
      </c>
      <c r="I27" s="6">
        <f t="shared" si="5"/>
        <v>23</v>
      </c>
      <c r="J27" s="6">
        <f t="shared" si="5"/>
        <v>106</v>
      </c>
      <c r="K27" s="7" t="s">
        <v>197</v>
      </c>
    </row>
    <row r="28" spans="1:11" ht="18.75" customHeight="1" x14ac:dyDescent="0.2">
      <c r="A28" s="5" t="s">
        <v>193</v>
      </c>
      <c r="B28" s="6">
        <v>56</v>
      </c>
      <c r="C28" s="6">
        <v>4</v>
      </c>
      <c r="D28" s="6">
        <v>60</v>
      </c>
      <c r="E28" s="6">
        <v>0</v>
      </c>
      <c r="F28" s="6">
        <v>0</v>
      </c>
      <c r="G28" s="6">
        <v>0</v>
      </c>
      <c r="H28" s="6">
        <f t="shared" si="5"/>
        <v>56</v>
      </c>
      <c r="I28" s="6">
        <f t="shared" si="5"/>
        <v>4</v>
      </c>
      <c r="J28" s="6">
        <f t="shared" si="5"/>
        <v>60</v>
      </c>
      <c r="K28" s="7" t="s">
        <v>194</v>
      </c>
    </row>
    <row r="29" spans="1:11" ht="18.75" customHeight="1" x14ac:dyDescent="0.2">
      <c r="A29" s="5" t="s">
        <v>103</v>
      </c>
      <c r="B29" s="6">
        <f>SUM(B26:B28)</f>
        <v>158</v>
      </c>
      <c r="C29" s="6">
        <f t="shared" ref="C29:J29" si="7">SUM(C26:C28)</f>
        <v>70</v>
      </c>
      <c r="D29" s="6">
        <f t="shared" si="7"/>
        <v>228</v>
      </c>
      <c r="E29" s="6">
        <f t="shared" si="7"/>
        <v>0</v>
      </c>
      <c r="F29" s="6">
        <f t="shared" si="7"/>
        <v>0</v>
      </c>
      <c r="G29" s="6">
        <f t="shared" si="7"/>
        <v>0</v>
      </c>
      <c r="H29" s="6">
        <f t="shared" si="7"/>
        <v>158</v>
      </c>
      <c r="I29" s="6">
        <f t="shared" si="7"/>
        <v>70</v>
      </c>
      <c r="J29" s="6">
        <f t="shared" si="7"/>
        <v>228</v>
      </c>
      <c r="K29" s="7" t="s">
        <v>104</v>
      </c>
    </row>
    <row r="30" spans="1:11" ht="18.75" customHeight="1" thickBot="1" x14ac:dyDescent="0.25">
      <c r="A30" s="11" t="s">
        <v>45</v>
      </c>
      <c r="B30" s="12">
        <f>SUM(B29,B25)</f>
        <v>766</v>
      </c>
      <c r="C30" s="12">
        <f t="shared" ref="C30:J30" si="8">SUM(C29,C25)</f>
        <v>417</v>
      </c>
      <c r="D30" s="12">
        <f t="shared" si="8"/>
        <v>1183</v>
      </c>
      <c r="E30" s="12">
        <f t="shared" si="8"/>
        <v>0</v>
      </c>
      <c r="F30" s="12">
        <f t="shared" si="8"/>
        <v>0</v>
      </c>
      <c r="G30" s="12">
        <f t="shared" si="8"/>
        <v>0</v>
      </c>
      <c r="H30" s="12">
        <f t="shared" si="8"/>
        <v>766</v>
      </c>
      <c r="I30" s="12">
        <f t="shared" si="8"/>
        <v>417</v>
      </c>
      <c r="J30" s="12">
        <f t="shared" si="8"/>
        <v>1183</v>
      </c>
      <c r="K30" s="13" t="s">
        <v>41</v>
      </c>
    </row>
    <row r="31" spans="1:11" ht="18.75" customHeight="1" thickBot="1" x14ac:dyDescent="0.25">
      <c r="A31" s="8" t="s">
        <v>108</v>
      </c>
      <c r="B31" s="9">
        <f>SUM(B30,B20)</f>
        <v>3987</v>
      </c>
      <c r="C31" s="9">
        <f t="shared" ref="C31:J31" si="9">SUM(C30,C20)</f>
        <v>3107</v>
      </c>
      <c r="D31" s="9">
        <f t="shared" si="9"/>
        <v>7094</v>
      </c>
      <c r="E31" s="9">
        <f t="shared" si="9"/>
        <v>0</v>
      </c>
      <c r="F31" s="9">
        <f t="shared" si="9"/>
        <v>0</v>
      </c>
      <c r="G31" s="9">
        <f t="shared" si="9"/>
        <v>0</v>
      </c>
      <c r="H31" s="9">
        <f t="shared" si="9"/>
        <v>3987</v>
      </c>
      <c r="I31" s="9">
        <f t="shared" si="9"/>
        <v>3107</v>
      </c>
      <c r="J31" s="9">
        <f t="shared" si="9"/>
        <v>7094</v>
      </c>
      <c r="K31" s="10" t="s">
        <v>48</v>
      </c>
    </row>
    <row r="32" spans="1:11" ht="15" thickTop="1" x14ac:dyDescent="0.2"/>
    <row r="40" spans="1:11" ht="33.75" customHeight="1" x14ac:dyDescent="0.2">
      <c r="A40" s="423" t="s">
        <v>224</v>
      </c>
      <c r="B40" s="423"/>
      <c r="C40" s="423"/>
      <c r="D40" s="423"/>
      <c r="E40" s="423"/>
      <c r="F40" s="423"/>
      <c r="G40" s="423"/>
      <c r="H40" s="423"/>
      <c r="I40" s="423"/>
      <c r="J40" s="423"/>
      <c r="K40" s="423"/>
    </row>
    <row r="41" spans="1:11" ht="39.75" customHeight="1" x14ac:dyDescent="0.25">
      <c r="A41" s="416" t="s">
        <v>238</v>
      </c>
      <c r="B41" s="416"/>
      <c r="C41" s="416"/>
      <c r="D41" s="416"/>
      <c r="E41" s="416"/>
      <c r="F41" s="416"/>
      <c r="G41" s="416"/>
      <c r="H41" s="416"/>
      <c r="I41" s="416"/>
      <c r="J41" s="416"/>
      <c r="K41" s="416"/>
    </row>
    <row r="42" spans="1:11" ht="21.75" customHeight="1" thickBot="1" x14ac:dyDescent="0.25">
      <c r="A42" s="1" t="s">
        <v>1945</v>
      </c>
      <c r="K42" s="21" t="s">
        <v>1946</v>
      </c>
    </row>
    <row r="43" spans="1:11" ht="31.5" customHeight="1" thickTop="1" x14ac:dyDescent="0.25">
      <c r="A43" s="409" t="s">
        <v>68</v>
      </c>
      <c r="B43" s="412" t="s">
        <v>2</v>
      </c>
      <c r="C43" s="412"/>
      <c r="D43" s="412"/>
      <c r="E43" s="412" t="s">
        <v>3</v>
      </c>
      <c r="F43" s="412"/>
      <c r="G43" s="412"/>
      <c r="H43" s="412" t="s">
        <v>4</v>
      </c>
      <c r="I43" s="412"/>
      <c r="J43" s="412"/>
      <c r="K43" s="409" t="s">
        <v>178</v>
      </c>
    </row>
    <row r="44" spans="1:11" ht="31.5" customHeight="1" x14ac:dyDescent="0.25">
      <c r="A44" s="410"/>
      <c r="B44" s="413" t="s">
        <v>6</v>
      </c>
      <c r="C44" s="413"/>
      <c r="D44" s="413"/>
      <c r="E44" s="413" t="s">
        <v>7</v>
      </c>
      <c r="F44" s="413"/>
      <c r="G44" s="413"/>
      <c r="H44" s="413" t="s">
        <v>8</v>
      </c>
      <c r="I44" s="413"/>
      <c r="J44" s="413"/>
      <c r="K44" s="410"/>
    </row>
    <row r="45" spans="1:11" ht="31.5" customHeight="1" x14ac:dyDescent="0.25">
      <c r="A45" s="410"/>
      <c r="B45" s="3" t="s">
        <v>52</v>
      </c>
      <c r="C45" s="3" t="s">
        <v>10</v>
      </c>
      <c r="D45" s="3" t="s">
        <v>11</v>
      </c>
      <c r="E45" s="3" t="s">
        <v>52</v>
      </c>
      <c r="F45" s="3" t="s">
        <v>10</v>
      </c>
      <c r="G45" s="3" t="s">
        <v>11</v>
      </c>
      <c r="H45" s="3" t="s">
        <v>52</v>
      </c>
      <c r="I45" s="3" t="s">
        <v>10</v>
      </c>
      <c r="J45" s="3" t="s">
        <v>11</v>
      </c>
      <c r="K45" s="410"/>
    </row>
    <row r="46" spans="1:11" ht="31.5" customHeight="1" thickBot="1" x14ac:dyDescent="0.3">
      <c r="A46" s="411"/>
      <c r="B46" s="4" t="s">
        <v>12</v>
      </c>
      <c r="C46" s="4" t="s">
        <v>13</v>
      </c>
      <c r="D46" s="4" t="s">
        <v>8</v>
      </c>
      <c r="E46" s="4" t="s">
        <v>12</v>
      </c>
      <c r="F46" s="4" t="s">
        <v>13</v>
      </c>
      <c r="G46" s="4" t="s">
        <v>8</v>
      </c>
      <c r="H46" s="4" t="s">
        <v>12</v>
      </c>
      <c r="I46" s="4" t="s">
        <v>13</v>
      </c>
      <c r="J46" s="4" t="s">
        <v>8</v>
      </c>
      <c r="K46" s="411"/>
    </row>
    <row r="47" spans="1:11" ht="31.5" customHeight="1" x14ac:dyDescent="0.2">
      <c r="A47" s="5" t="s">
        <v>14</v>
      </c>
      <c r="B47" s="6"/>
      <c r="C47" s="6"/>
      <c r="D47" s="6"/>
      <c r="E47" s="6"/>
      <c r="F47" s="6"/>
      <c r="G47" s="6"/>
      <c r="H47" s="6"/>
      <c r="I47" s="6"/>
      <c r="J47" s="6"/>
      <c r="K47" s="7" t="s">
        <v>69</v>
      </c>
    </row>
    <row r="48" spans="1:11" ht="31.5" customHeight="1" x14ac:dyDescent="0.2">
      <c r="A48" s="5" t="s">
        <v>190</v>
      </c>
      <c r="B48" s="6">
        <v>1</v>
      </c>
      <c r="C48" s="6">
        <v>1</v>
      </c>
      <c r="D48" s="6">
        <v>2</v>
      </c>
      <c r="E48" s="6">
        <v>0</v>
      </c>
      <c r="F48" s="6">
        <v>0</v>
      </c>
      <c r="G48" s="6">
        <v>0</v>
      </c>
      <c r="H48" s="6">
        <f t="shared" ref="H48:I50" si="10">SUM(E48,B48)</f>
        <v>1</v>
      </c>
      <c r="I48" s="6">
        <f t="shared" si="10"/>
        <v>1</v>
      </c>
      <c r="J48" s="6">
        <f>SUM(H48:I48)</f>
        <v>2</v>
      </c>
      <c r="K48" s="7" t="s">
        <v>191</v>
      </c>
    </row>
    <row r="49" spans="1:11" ht="31.5" customHeight="1" x14ac:dyDescent="0.2">
      <c r="A49" s="5" t="s">
        <v>192</v>
      </c>
      <c r="B49" s="6">
        <v>5</v>
      </c>
      <c r="C49" s="6">
        <v>1</v>
      </c>
      <c r="D49" s="6">
        <v>6</v>
      </c>
      <c r="E49" s="6">
        <v>0</v>
      </c>
      <c r="F49" s="6">
        <v>0</v>
      </c>
      <c r="G49" s="6">
        <v>0</v>
      </c>
      <c r="H49" s="6">
        <f t="shared" si="10"/>
        <v>5</v>
      </c>
      <c r="I49" s="6">
        <f t="shared" si="10"/>
        <v>1</v>
      </c>
      <c r="J49" s="6">
        <f>SUM(H49:I49)</f>
        <v>6</v>
      </c>
      <c r="K49" s="7" t="s">
        <v>197</v>
      </c>
    </row>
    <row r="50" spans="1:11" ht="31.5" customHeight="1" thickBot="1" x14ac:dyDescent="0.25">
      <c r="A50" s="5" t="s">
        <v>38</v>
      </c>
      <c r="B50" s="6">
        <f>SUM(B48:B49)</f>
        <v>6</v>
      </c>
      <c r="C50" s="6">
        <f>SUM(C48:C49)</f>
        <v>2</v>
      </c>
      <c r="D50" s="6">
        <f>SUM(D48:D49)</f>
        <v>8</v>
      </c>
      <c r="E50" s="6">
        <v>0</v>
      </c>
      <c r="F50" s="6">
        <v>0</v>
      </c>
      <c r="G50" s="6">
        <v>0</v>
      </c>
      <c r="H50" s="6">
        <f t="shared" si="10"/>
        <v>6</v>
      </c>
      <c r="I50" s="6">
        <f t="shared" si="10"/>
        <v>2</v>
      </c>
      <c r="J50" s="6">
        <f>SUM(H50:I50)</f>
        <v>8</v>
      </c>
      <c r="K50" s="7" t="s">
        <v>39</v>
      </c>
    </row>
    <row r="51" spans="1:11" ht="31.5" customHeight="1" thickBot="1" x14ac:dyDescent="0.25">
      <c r="A51" s="8" t="s">
        <v>108</v>
      </c>
      <c r="B51" s="9">
        <f>SUM(B50)</f>
        <v>6</v>
      </c>
      <c r="C51" s="9">
        <f t="shared" ref="C51:J51" si="11">SUM(C50)</f>
        <v>2</v>
      </c>
      <c r="D51" s="9">
        <f t="shared" si="11"/>
        <v>8</v>
      </c>
      <c r="E51" s="9">
        <f t="shared" si="11"/>
        <v>0</v>
      </c>
      <c r="F51" s="9">
        <f t="shared" si="11"/>
        <v>0</v>
      </c>
      <c r="G51" s="9">
        <f t="shared" si="11"/>
        <v>0</v>
      </c>
      <c r="H51" s="9">
        <f t="shared" si="11"/>
        <v>6</v>
      </c>
      <c r="I51" s="9">
        <f t="shared" si="11"/>
        <v>2</v>
      </c>
      <c r="J51" s="9">
        <f t="shared" si="11"/>
        <v>8</v>
      </c>
      <c r="K51" s="10" t="s">
        <v>117</v>
      </c>
    </row>
    <row r="52" spans="1:11" ht="18" customHeight="1" thickTop="1" x14ac:dyDescent="0.2"/>
    <row r="53" spans="1:11" ht="18" customHeight="1" x14ac:dyDescent="0.2"/>
    <row r="54" spans="1:11" ht="18" customHeight="1" x14ac:dyDescent="0.2"/>
    <row r="55" spans="1:11" ht="18" customHeight="1" x14ac:dyDescent="0.2"/>
    <row r="56" spans="1:11" ht="18" customHeight="1" x14ac:dyDescent="0.2"/>
    <row r="57" spans="1:11" ht="18" customHeight="1" x14ac:dyDescent="0.2"/>
    <row r="58" spans="1:11" ht="18" customHeight="1" x14ac:dyDescent="0.2"/>
    <row r="59" spans="1:11" ht="18" customHeight="1" x14ac:dyDescent="0.2"/>
    <row r="60" spans="1:11" ht="18" customHeight="1" x14ac:dyDescent="0.2"/>
    <row r="61" spans="1:11" ht="18" customHeight="1" x14ac:dyDescent="0.2"/>
    <row r="62" spans="1:11" ht="18" customHeight="1" x14ac:dyDescent="0.2"/>
    <row r="63" spans="1:11" ht="18" customHeight="1" x14ac:dyDescent="0.2"/>
    <row r="64" spans="1:11" ht="18" customHeight="1" x14ac:dyDescent="0.2"/>
    <row r="65" spans="1:11" ht="18" customHeight="1" x14ac:dyDescent="0.2"/>
    <row r="66" spans="1:11" ht="18" customHeight="1" x14ac:dyDescent="0.2"/>
    <row r="67" spans="1:11" ht="18" customHeight="1" x14ac:dyDescent="0.2"/>
    <row r="68" spans="1:11" ht="18" customHeight="1" x14ac:dyDescent="0.2"/>
    <row r="69" spans="1:11" s="383" customFormat="1" ht="18" customHeight="1" x14ac:dyDescent="0.2"/>
    <row r="70" spans="1:11" s="383" customFormat="1" ht="18" customHeight="1" x14ac:dyDescent="0.2"/>
    <row r="71" spans="1:11" s="383" customFormat="1" ht="18" customHeight="1" x14ac:dyDescent="0.2"/>
    <row r="72" spans="1:11" s="383" customFormat="1" ht="18" customHeight="1" x14ac:dyDescent="0.2"/>
    <row r="73" spans="1:11" ht="23.25" customHeight="1" x14ac:dyDescent="0.2">
      <c r="A73" s="423" t="s">
        <v>225</v>
      </c>
      <c r="B73" s="423"/>
      <c r="C73" s="423"/>
      <c r="D73" s="423"/>
      <c r="E73" s="423"/>
      <c r="F73" s="423"/>
      <c r="G73" s="423"/>
      <c r="H73" s="423"/>
      <c r="I73" s="423"/>
      <c r="J73" s="423"/>
      <c r="K73" s="423"/>
    </row>
    <row r="74" spans="1:11" ht="32.25" customHeight="1" x14ac:dyDescent="0.25">
      <c r="A74" s="416" t="s">
        <v>239</v>
      </c>
      <c r="B74" s="416"/>
      <c r="C74" s="416"/>
      <c r="D74" s="416"/>
      <c r="E74" s="416"/>
      <c r="F74" s="416"/>
      <c r="G74" s="416"/>
      <c r="H74" s="416"/>
      <c r="I74" s="416"/>
      <c r="J74" s="416"/>
      <c r="K74" s="416"/>
    </row>
    <row r="75" spans="1:11" ht="18" customHeight="1" thickBot="1" x14ac:dyDescent="0.25">
      <c r="A75" s="1" t="s">
        <v>1947</v>
      </c>
      <c r="K75" s="2" t="s">
        <v>1948</v>
      </c>
    </row>
    <row r="76" spans="1:11" ht="27.75" customHeight="1" thickTop="1" x14ac:dyDescent="0.25">
      <c r="A76" s="409" t="s">
        <v>68</v>
      </c>
      <c r="B76" s="412" t="s">
        <v>2</v>
      </c>
      <c r="C76" s="412"/>
      <c r="D76" s="412"/>
      <c r="E76" s="412" t="s">
        <v>3</v>
      </c>
      <c r="F76" s="412"/>
      <c r="G76" s="412"/>
      <c r="H76" s="412" t="s">
        <v>4</v>
      </c>
      <c r="I76" s="412"/>
      <c r="J76" s="412"/>
      <c r="K76" s="409" t="s">
        <v>178</v>
      </c>
    </row>
    <row r="77" spans="1:11" ht="17.25" customHeight="1" x14ac:dyDescent="0.25">
      <c r="A77" s="410"/>
      <c r="B77" s="413" t="s">
        <v>6</v>
      </c>
      <c r="C77" s="413"/>
      <c r="D77" s="413"/>
      <c r="E77" s="413" t="s">
        <v>7</v>
      </c>
      <c r="F77" s="413"/>
      <c r="G77" s="413"/>
      <c r="H77" s="413" t="s">
        <v>8</v>
      </c>
      <c r="I77" s="413"/>
      <c r="J77" s="413"/>
      <c r="K77" s="410"/>
    </row>
    <row r="78" spans="1:11" ht="15.75" x14ac:dyDescent="0.25">
      <c r="A78" s="410"/>
      <c r="B78" s="3" t="s">
        <v>52</v>
      </c>
      <c r="C78" s="3" t="s">
        <v>10</v>
      </c>
      <c r="D78" s="3" t="s">
        <v>11</v>
      </c>
      <c r="E78" s="3" t="s">
        <v>52</v>
      </c>
      <c r="F78" s="3" t="s">
        <v>10</v>
      </c>
      <c r="G78" s="3" t="s">
        <v>11</v>
      </c>
      <c r="H78" s="3" t="s">
        <v>52</v>
      </c>
      <c r="I78" s="3" t="s">
        <v>10</v>
      </c>
      <c r="J78" s="3" t="s">
        <v>11</v>
      </c>
      <c r="K78" s="410"/>
    </row>
    <row r="79" spans="1:11" ht="16.5" thickBot="1" x14ac:dyDescent="0.3">
      <c r="A79" s="411"/>
      <c r="B79" s="4" t="s">
        <v>12</v>
      </c>
      <c r="C79" s="4" t="s">
        <v>13</v>
      </c>
      <c r="D79" s="4" t="s">
        <v>8</v>
      </c>
      <c r="E79" s="4" t="s">
        <v>12</v>
      </c>
      <c r="F79" s="4" t="s">
        <v>13</v>
      </c>
      <c r="G79" s="4" t="s">
        <v>8</v>
      </c>
      <c r="H79" s="4" t="s">
        <v>12</v>
      </c>
      <c r="I79" s="4" t="s">
        <v>13</v>
      </c>
      <c r="J79" s="4" t="s">
        <v>8</v>
      </c>
      <c r="K79" s="411"/>
    </row>
    <row r="80" spans="1:11" ht="16.5" customHeight="1" x14ac:dyDescent="0.2">
      <c r="A80" s="5" t="s">
        <v>14</v>
      </c>
      <c r="B80" s="6"/>
      <c r="C80" s="6"/>
      <c r="D80" s="6"/>
      <c r="E80" s="6"/>
      <c r="F80" s="6"/>
      <c r="G80" s="6"/>
      <c r="H80" s="6"/>
      <c r="I80" s="6"/>
      <c r="J80" s="6"/>
      <c r="K80" s="7" t="s">
        <v>69</v>
      </c>
    </row>
    <row r="81" spans="1:14" ht="20.25" customHeight="1" x14ac:dyDescent="0.2">
      <c r="A81" s="5" t="s">
        <v>179</v>
      </c>
      <c r="B81" s="6">
        <v>3398</v>
      </c>
      <c r="C81" s="6">
        <v>2157</v>
      </c>
      <c r="D81" s="6">
        <v>5555</v>
      </c>
      <c r="E81" s="6">
        <v>0</v>
      </c>
      <c r="F81" s="6">
        <v>0</v>
      </c>
      <c r="G81" s="6">
        <v>0</v>
      </c>
      <c r="H81" s="6">
        <f t="shared" ref="H81:J90" si="12">SUM(B81,E81)</f>
        <v>3398</v>
      </c>
      <c r="I81" s="6">
        <f t="shared" si="12"/>
        <v>2157</v>
      </c>
      <c r="J81" s="6">
        <f t="shared" si="12"/>
        <v>5555</v>
      </c>
      <c r="K81" s="7" t="s">
        <v>180</v>
      </c>
    </row>
    <row r="82" spans="1:14" ht="20.25" customHeight="1" x14ac:dyDescent="0.2">
      <c r="A82" s="5" t="s">
        <v>181</v>
      </c>
      <c r="B82" s="6">
        <v>831</v>
      </c>
      <c r="C82" s="6">
        <v>593</v>
      </c>
      <c r="D82" s="6">
        <v>1424</v>
      </c>
      <c r="E82" s="6">
        <v>0</v>
      </c>
      <c r="F82" s="6">
        <v>0</v>
      </c>
      <c r="G82" s="6">
        <v>0</v>
      </c>
      <c r="H82" s="6">
        <f t="shared" si="12"/>
        <v>831</v>
      </c>
      <c r="I82" s="6">
        <f t="shared" si="12"/>
        <v>593</v>
      </c>
      <c r="J82" s="6">
        <f t="shared" si="12"/>
        <v>1424</v>
      </c>
      <c r="K82" s="7" t="s">
        <v>182</v>
      </c>
    </row>
    <row r="83" spans="1:14" ht="20.25" customHeight="1" x14ac:dyDescent="0.2">
      <c r="A83" s="5" t="s">
        <v>183</v>
      </c>
      <c r="B83" s="6">
        <v>697</v>
      </c>
      <c r="C83" s="6">
        <v>494</v>
      </c>
      <c r="D83" s="6">
        <v>1191</v>
      </c>
      <c r="E83" s="6">
        <v>0</v>
      </c>
      <c r="F83" s="6">
        <v>0</v>
      </c>
      <c r="G83" s="6">
        <v>0</v>
      </c>
      <c r="H83" s="6">
        <f t="shared" si="12"/>
        <v>697</v>
      </c>
      <c r="I83" s="6">
        <f t="shared" si="12"/>
        <v>494</v>
      </c>
      <c r="J83" s="6">
        <f t="shared" si="12"/>
        <v>1191</v>
      </c>
      <c r="K83" s="7" t="s">
        <v>184</v>
      </c>
    </row>
    <row r="84" spans="1:14" ht="20.25" customHeight="1" x14ac:dyDescent="0.2">
      <c r="A84" s="5" t="s">
        <v>185</v>
      </c>
      <c r="B84" s="6">
        <v>1639</v>
      </c>
      <c r="C84" s="6">
        <v>1676</v>
      </c>
      <c r="D84" s="6">
        <v>3315</v>
      </c>
      <c r="E84" s="6">
        <v>0</v>
      </c>
      <c r="F84" s="6">
        <v>0</v>
      </c>
      <c r="G84" s="6">
        <v>0</v>
      </c>
      <c r="H84" s="6">
        <f t="shared" si="12"/>
        <v>1639</v>
      </c>
      <c r="I84" s="6">
        <f t="shared" si="12"/>
        <v>1676</v>
      </c>
      <c r="J84" s="6">
        <f t="shared" si="12"/>
        <v>3315</v>
      </c>
      <c r="K84" s="7" t="s">
        <v>186</v>
      </c>
      <c r="L84">
        <f>SUM(B81,B85)</f>
        <v>3580</v>
      </c>
      <c r="M84">
        <f>SUM(C81,C85)</f>
        <v>2243</v>
      </c>
      <c r="N84">
        <f>SUM(L84:M84)</f>
        <v>5823</v>
      </c>
    </row>
    <row r="85" spans="1:14" ht="20.25" customHeight="1" x14ac:dyDescent="0.2">
      <c r="A85" s="5" t="s">
        <v>187</v>
      </c>
      <c r="B85" s="6">
        <v>182</v>
      </c>
      <c r="C85" s="6">
        <v>86</v>
      </c>
      <c r="D85" s="6">
        <v>268</v>
      </c>
      <c r="E85" s="6">
        <v>0</v>
      </c>
      <c r="F85" s="6">
        <v>0</v>
      </c>
      <c r="G85" s="6">
        <v>0</v>
      </c>
      <c r="H85" s="6">
        <f t="shared" si="12"/>
        <v>182</v>
      </c>
      <c r="I85" s="6">
        <f t="shared" si="12"/>
        <v>86</v>
      </c>
      <c r="J85" s="6">
        <f t="shared" si="12"/>
        <v>268</v>
      </c>
      <c r="K85" s="7" t="s">
        <v>188</v>
      </c>
      <c r="L85">
        <f>SUM(B83:B84)</f>
        <v>2336</v>
      </c>
      <c r="M85">
        <f>SUM(C83:C84)</f>
        <v>2170</v>
      </c>
      <c r="N85">
        <f>SUM(L85:M85)</f>
        <v>4506</v>
      </c>
    </row>
    <row r="86" spans="1:14" ht="20.25" customHeight="1" x14ac:dyDescent="0.2">
      <c r="A86" s="5" t="s">
        <v>92</v>
      </c>
      <c r="B86" s="6">
        <f>SUM(B81:B85)</f>
        <v>6747</v>
      </c>
      <c r="C86" s="6">
        <f t="shared" ref="C86:J86" si="13">SUM(C81:C85)</f>
        <v>5006</v>
      </c>
      <c r="D86" s="6">
        <f t="shared" si="13"/>
        <v>11753</v>
      </c>
      <c r="E86" s="6">
        <v>0</v>
      </c>
      <c r="F86" s="6">
        <v>0</v>
      </c>
      <c r="G86" s="6">
        <v>0</v>
      </c>
      <c r="H86" s="6">
        <f t="shared" si="13"/>
        <v>6747</v>
      </c>
      <c r="I86" s="6">
        <f t="shared" si="13"/>
        <v>5006</v>
      </c>
      <c r="J86" s="6">
        <f t="shared" si="13"/>
        <v>11753</v>
      </c>
      <c r="K86" s="7" t="s">
        <v>189</v>
      </c>
    </row>
    <row r="87" spans="1:14" ht="20.25" customHeight="1" x14ac:dyDescent="0.2">
      <c r="A87" s="5" t="s">
        <v>190</v>
      </c>
      <c r="B87" s="6">
        <v>77</v>
      </c>
      <c r="C87" s="6">
        <v>179</v>
      </c>
      <c r="D87" s="6">
        <v>256</v>
      </c>
      <c r="E87" s="6">
        <v>0</v>
      </c>
      <c r="F87" s="6">
        <v>0</v>
      </c>
      <c r="G87" s="6">
        <v>0</v>
      </c>
      <c r="H87" s="6">
        <f t="shared" si="12"/>
        <v>77</v>
      </c>
      <c r="I87" s="6">
        <f t="shared" si="12"/>
        <v>179</v>
      </c>
      <c r="J87" s="6">
        <f t="shared" si="12"/>
        <v>256</v>
      </c>
      <c r="K87" s="7" t="s">
        <v>191</v>
      </c>
    </row>
    <row r="88" spans="1:14" ht="20.25" customHeight="1" x14ac:dyDescent="0.2">
      <c r="A88" s="5" t="s">
        <v>192</v>
      </c>
      <c r="B88" s="6">
        <v>471</v>
      </c>
      <c r="C88" s="6">
        <v>768</v>
      </c>
      <c r="D88" s="6">
        <v>1239</v>
      </c>
      <c r="E88" s="6">
        <v>0</v>
      </c>
      <c r="F88" s="6">
        <v>0</v>
      </c>
      <c r="G88" s="6">
        <v>0</v>
      </c>
      <c r="H88" s="6">
        <f t="shared" si="12"/>
        <v>471</v>
      </c>
      <c r="I88" s="6">
        <f t="shared" si="12"/>
        <v>768</v>
      </c>
      <c r="J88" s="6">
        <f t="shared" si="12"/>
        <v>1239</v>
      </c>
      <c r="K88" s="7" t="s">
        <v>197</v>
      </c>
      <c r="L88">
        <f>SUM(B87:B89)</f>
        <v>978</v>
      </c>
      <c r="M88" s="393">
        <f>SUM(C87:C89)</f>
        <v>1346</v>
      </c>
      <c r="N88">
        <f>SUM(L88:M88)</f>
        <v>2324</v>
      </c>
    </row>
    <row r="89" spans="1:14" ht="20.25" customHeight="1" x14ac:dyDescent="0.2">
      <c r="A89" s="5" t="s">
        <v>193</v>
      </c>
      <c r="B89" s="6">
        <v>430</v>
      </c>
      <c r="C89" s="6">
        <v>399</v>
      </c>
      <c r="D89" s="6">
        <v>829</v>
      </c>
      <c r="E89" s="6">
        <v>0</v>
      </c>
      <c r="F89" s="6">
        <v>0</v>
      </c>
      <c r="G89" s="6">
        <v>0</v>
      </c>
      <c r="H89" s="6">
        <f t="shared" si="12"/>
        <v>430</v>
      </c>
      <c r="I89" s="6">
        <f t="shared" si="12"/>
        <v>399</v>
      </c>
      <c r="J89" s="6">
        <f t="shared" si="12"/>
        <v>829</v>
      </c>
      <c r="K89" s="7" t="s">
        <v>194</v>
      </c>
      <c r="L89" s="393"/>
    </row>
    <row r="90" spans="1:14" ht="20.25" customHeight="1" x14ac:dyDescent="0.2">
      <c r="A90" s="5" t="s">
        <v>195</v>
      </c>
      <c r="B90" s="6">
        <v>253</v>
      </c>
      <c r="C90" s="6">
        <v>209</v>
      </c>
      <c r="D90" s="6">
        <v>462</v>
      </c>
      <c r="E90" s="6">
        <v>0</v>
      </c>
      <c r="F90" s="6">
        <v>0</v>
      </c>
      <c r="G90" s="6">
        <v>0</v>
      </c>
      <c r="H90" s="6">
        <f t="shared" si="12"/>
        <v>253</v>
      </c>
      <c r="I90" s="6">
        <f t="shared" si="12"/>
        <v>209</v>
      </c>
      <c r="J90" s="6">
        <f t="shared" si="12"/>
        <v>462</v>
      </c>
      <c r="K90" s="7" t="s">
        <v>196</v>
      </c>
      <c r="L90" s="393"/>
    </row>
    <row r="91" spans="1:14" ht="20.25" customHeight="1" x14ac:dyDescent="0.2">
      <c r="A91" s="5" t="s">
        <v>103</v>
      </c>
      <c r="B91" s="6">
        <f>SUM(B87:B90)</f>
        <v>1231</v>
      </c>
      <c r="C91" s="6">
        <f t="shared" ref="C91:J91" si="14">SUM(C87:C90)</f>
        <v>1555</v>
      </c>
      <c r="D91" s="6">
        <f t="shared" si="14"/>
        <v>2786</v>
      </c>
      <c r="E91" s="6">
        <v>0</v>
      </c>
      <c r="F91" s="6">
        <v>0</v>
      </c>
      <c r="G91" s="6">
        <v>0</v>
      </c>
      <c r="H91" s="6">
        <f t="shared" si="14"/>
        <v>1231</v>
      </c>
      <c r="I91" s="6">
        <f t="shared" si="14"/>
        <v>1555</v>
      </c>
      <c r="J91" s="6">
        <f t="shared" si="14"/>
        <v>2786</v>
      </c>
      <c r="K91" s="7" t="s">
        <v>104</v>
      </c>
      <c r="L91" s="393"/>
    </row>
    <row r="92" spans="1:14" ht="20.25" customHeight="1" x14ac:dyDescent="0.2">
      <c r="A92" s="5" t="s">
        <v>38</v>
      </c>
      <c r="B92" s="6">
        <f>SUM(B91,B86)</f>
        <v>7978</v>
      </c>
      <c r="C92" s="6">
        <f t="shared" ref="C92:J92" si="15">SUM(C91,C86)</f>
        <v>6561</v>
      </c>
      <c r="D92" s="6">
        <f t="shared" si="15"/>
        <v>14539</v>
      </c>
      <c r="E92" s="6">
        <f t="shared" si="15"/>
        <v>0</v>
      </c>
      <c r="F92" s="6">
        <f t="shared" si="15"/>
        <v>0</v>
      </c>
      <c r="G92" s="6">
        <f t="shared" si="15"/>
        <v>0</v>
      </c>
      <c r="H92" s="6">
        <f t="shared" si="15"/>
        <v>7978</v>
      </c>
      <c r="I92" s="6">
        <f t="shared" si="15"/>
        <v>6561</v>
      </c>
      <c r="J92" s="6">
        <f t="shared" si="15"/>
        <v>14539</v>
      </c>
      <c r="K92" s="7" t="s">
        <v>104</v>
      </c>
      <c r="L92" s="393"/>
    </row>
    <row r="93" spans="1:14" ht="17.25" customHeight="1" x14ac:dyDescent="0.2">
      <c r="A93" s="5" t="s">
        <v>62</v>
      </c>
      <c r="B93" s="6"/>
      <c r="C93" s="6"/>
      <c r="D93" s="6"/>
      <c r="E93" s="6"/>
      <c r="F93" s="6"/>
      <c r="G93" s="6"/>
      <c r="H93" s="6"/>
      <c r="I93" s="6"/>
      <c r="J93" s="6"/>
      <c r="K93" s="7" t="s">
        <v>41</v>
      </c>
      <c r="L93" s="393"/>
    </row>
    <row r="94" spans="1:14" ht="18" customHeight="1" x14ac:dyDescent="0.2">
      <c r="A94" s="5" t="s">
        <v>179</v>
      </c>
      <c r="B94" s="6">
        <v>532</v>
      </c>
      <c r="C94" s="6">
        <v>246</v>
      </c>
      <c r="D94" s="6">
        <v>778</v>
      </c>
      <c r="E94" s="6">
        <v>0</v>
      </c>
      <c r="F94" s="6">
        <v>0</v>
      </c>
      <c r="G94" s="6">
        <v>0</v>
      </c>
      <c r="H94" s="6">
        <f>SUM(B94,E94)</f>
        <v>532</v>
      </c>
      <c r="I94" s="6">
        <f>SUM(C94,F94)</f>
        <v>246</v>
      </c>
      <c r="J94" s="6">
        <f>SUM(H94:I94)</f>
        <v>778</v>
      </c>
      <c r="K94" s="7" t="s">
        <v>180</v>
      </c>
      <c r="L94" s="393"/>
    </row>
    <row r="95" spans="1:14" ht="16.5" customHeight="1" x14ac:dyDescent="0.2">
      <c r="A95" s="5" t="s">
        <v>181</v>
      </c>
      <c r="B95" s="6">
        <v>312</v>
      </c>
      <c r="C95" s="6">
        <v>79</v>
      </c>
      <c r="D95" s="6">
        <v>391</v>
      </c>
      <c r="E95" s="6">
        <v>0</v>
      </c>
      <c r="F95" s="6">
        <v>0</v>
      </c>
      <c r="G95" s="6">
        <v>0</v>
      </c>
      <c r="H95" s="6">
        <f t="shared" ref="H95:I100" si="16">SUM(B95,E95)</f>
        <v>312</v>
      </c>
      <c r="I95" s="6">
        <f t="shared" si="16"/>
        <v>79</v>
      </c>
      <c r="J95" s="6">
        <f>SUM(H95:I95)</f>
        <v>391</v>
      </c>
      <c r="K95" s="7" t="s">
        <v>182</v>
      </c>
    </row>
    <row r="96" spans="1:14" ht="20.25" customHeight="1" x14ac:dyDescent="0.2">
      <c r="A96" s="5" t="s">
        <v>185</v>
      </c>
      <c r="B96" s="6">
        <v>382</v>
      </c>
      <c r="C96" s="6">
        <v>196</v>
      </c>
      <c r="D96" s="6">
        <v>578</v>
      </c>
      <c r="E96" s="6">
        <v>0</v>
      </c>
      <c r="F96" s="6">
        <v>0</v>
      </c>
      <c r="G96" s="6">
        <v>0</v>
      </c>
      <c r="H96" s="6">
        <f t="shared" si="16"/>
        <v>382</v>
      </c>
      <c r="I96" s="6">
        <f t="shared" si="16"/>
        <v>196</v>
      </c>
      <c r="J96" s="6">
        <f>SUM(H96:I96)</f>
        <v>578</v>
      </c>
      <c r="K96" s="7" t="s">
        <v>186</v>
      </c>
    </row>
    <row r="97" spans="1:14" ht="20.25" customHeight="1" x14ac:dyDescent="0.2">
      <c r="A97" s="5" t="s">
        <v>92</v>
      </c>
      <c r="B97" s="6">
        <f>SUM(B94:B96)</f>
        <v>1226</v>
      </c>
      <c r="C97" s="6">
        <f t="shared" ref="C97:J97" si="17">SUM(C94:C96)</f>
        <v>521</v>
      </c>
      <c r="D97" s="6">
        <f t="shared" si="17"/>
        <v>1747</v>
      </c>
      <c r="E97" s="6">
        <v>0</v>
      </c>
      <c r="F97" s="6">
        <v>0</v>
      </c>
      <c r="G97" s="6">
        <v>0</v>
      </c>
      <c r="H97" s="6">
        <f t="shared" si="17"/>
        <v>1226</v>
      </c>
      <c r="I97" s="6">
        <f t="shared" si="17"/>
        <v>521</v>
      </c>
      <c r="J97" s="6">
        <f t="shared" si="17"/>
        <v>1747</v>
      </c>
      <c r="K97" s="7" t="s">
        <v>189</v>
      </c>
    </row>
    <row r="98" spans="1:14" ht="20.25" customHeight="1" x14ac:dyDescent="0.2">
      <c r="A98" s="5" t="s">
        <v>201</v>
      </c>
      <c r="B98" s="6">
        <v>76</v>
      </c>
      <c r="C98" s="6">
        <v>158</v>
      </c>
      <c r="D98" s="6">
        <v>234</v>
      </c>
      <c r="E98" s="6">
        <v>0</v>
      </c>
      <c r="F98" s="6">
        <v>0</v>
      </c>
      <c r="G98" s="6">
        <v>0</v>
      </c>
      <c r="H98" s="6">
        <f>SUM(B98,E98)</f>
        <v>76</v>
      </c>
      <c r="I98" s="6">
        <f t="shared" si="16"/>
        <v>158</v>
      </c>
      <c r="J98" s="6">
        <f>SUM(D98,G98)</f>
        <v>234</v>
      </c>
      <c r="K98" s="7" t="s">
        <v>191</v>
      </c>
    </row>
    <row r="99" spans="1:14" ht="20.25" customHeight="1" x14ac:dyDescent="0.2">
      <c r="A99" s="5" t="s">
        <v>192</v>
      </c>
      <c r="B99" s="6">
        <v>293</v>
      </c>
      <c r="C99" s="6">
        <v>39</v>
      </c>
      <c r="D99" s="6">
        <v>332</v>
      </c>
      <c r="E99" s="6">
        <v>0</v>
      </c>
      <c r="F99" s="6">
        <v>0</v>
      </c>
      <c r="G99" s="6">
        <v>0</v>
      </c>
      <c r="H99" s="6">
        <f>SUM(B99,E99)</f>
        <v>293</v>
      </c>
      <c r="I99" s="6">
        <f t="shared" si="16"/>
        <v>39</v>
      </c>
      <c r="J99" s="6">
        <f>SUM(D99,G99)</f>
        <v>332</v>
      </c>
      <c r="K99" s="7" t="s">
        <v>202</v>
      </c>
    </row>
    <row r="100" spans="1:14" ht="20.25" customHeight="1" x14ac:dyDescent="0.2">
      <c r="A100" s="5" t="s">
        <v>193</v>
      </c>
      <c r="B100" s="6">
        <v>214</v>
      </c>
      <c r="C100" s="6">
        <v>76</v>
      </c>
      <c r="D100" s="6">
        <v>290</v>
      </c>
      <c r="E100" s="6">
        <v>0</v>
      </c>
      <c r="F100" s="6">
        <v>0</v>
      </c>
      <c r="G100" s="6">
        <v>0</v>
      </c>
      <c r="H100" s="6">
        <f>SUM(B100,E100)</f>
        <v>214</v>
      </c>
      <c r="I100" s="6">
        <f t="shared" si="16"/>
        <v>76</v>
      </c>
      <c r="J100" s="6">
        <f>SUM(D100,G100)</f>
        <v>290</v>
      </c>
      <c r="K100" s="7" t="s">
        <v>194</v>
      </c>
      <c r="L100">
        <f>SUM(B98:B100)</f>
        <v>583</v>
      </c>
      <c r="M100" s="393">
        <f>SUM(C98:C100)</f>
        <v>273</v>
      </c>
      <c r="N100">
        <f>SUM(L100:M100)</f>
        <v>856</v>
      </c>
    </row>
    <row r="101" spans="1:14" ht="20.25" customHeight="1" x14ac:dyDescent="0.2">
      <c r="A101" s="5" t="s">
        <v>195</v>
      </c>
      <c r="B101" s="6">
        <v>25</v>
      </c>
      <c r="C101" s="6">
        <v>10</v>
      </c>
      <c r="D101" s="6">
        <v>35</v>
      </c>
      <c r="E101" s="6">
        <v>0</v>
      </c>
      <c r="F101" s="6">
        <v>0</v>
      </c>
      <c r="G101" s="6">
        <v>0</v>
      </c>
      <c r="H101" s="6">
        <f>SUM(E101,B101)</f>
        <v>25</v>
      </c>
      <c r="I101" s="6">
        <f>SUM(F101,C101)</f>
        <v>10</v>
      </c>
      <c r="J101" s="6">
        <f>SUM(G101,D101)</f>
        <v>35</v>
      </c>
      <c r="K101" s="7" t="s">
        <v>196</v>
      </c>
    </row>
    <row r="102" spans="1:14" ht="20.25" customHeight="1" x14ac:dyDescent="0.2">
      <c r="A102" s="5" t="s">
        <v>103</v>
      </c>
      <c r="B102" s="6">
        <f>SUM(B98:B101)</f>
        <v>608</v>
      </c>
      <c r="C102" s="6">
        <f t="shared" ref="C102:J102" si="18">SUM(C98:C101)</f>
        <v>283</v>
      </c>
      <c r="D102" s="6">
        <f t="shared" si="18"/>
        <v>891</v>
      </c>
      <c r="E102" s="6">
        <v>0</v>
      </c>
      <c r="F102" s="6">
        <v>0</v>
      </c>
      <c r="G102" s="6">
        <v>0</v>
      </c>
      <c r="H102" s="6">
        <f t="shared" si="18"/>
        <v>608</v>
      </c>
      <c r="I102" s="6">
        <f t="shared" si="18"/>
        <v>283</v>
      </c>
      <c r="J102" s="6">
        <f t="shared" si="18"/>
        <v>891</v>
      </c>
      <c r="K102" s="7" t="s">
        <v>104</v>
      </c>
    </row>
    <row r="103" spans="1:14" ht="20.25" customHeight="1" thickBot="1" x14ac:dyDescent="0.25">
      <c r="A103" s="5" t="s">
        <v>45</v>
      </c>
      <c r="B103" s="6">
        <f>SUM(B102,B97)</f>
        <v>1834</v>
      </c>
      <c r="C103" s="6">
        <f t="shared" ref="C103:J103" si="19">SUM(C102,C97)</f>
        <v>804</v>
      </c>
      <c r="D103" s="6">
        <f t="shared" si="19"/>
        <v>2638</v>
      </c>
      <c r="E103" s="6">
        <f t="shared" si="19"/>
        <v>0</v>
      </c>
      <c r="F103" s="6">
        <f t="shared" si="19"/>
        <v>0</v>
      </c>
      <c r="G103" s="6">
        <f t="shared" si="19"/>
        <v>0</v>
      </c>
      <c r="H103" s="6">
        <f t="shared" si="19"/>
        <v>1834</v>
      </c>
      <c r="I103" s="6">
        <f t="shared" si="19"/>
        <v>804</v>
      </c>
      <c r="J103" s="6">
        <f t="shared" si="19"/>
        <v>2638</v>
      </c>
      <c r="K103" s="7" t="s">
        <v>203</v>
      </c>
    </row>
    <row r="104" spans="1:14" ht="20.25" customHeight="1" thickBot="1" x14ac:dyDescent="0.25">
      <c r="A104" s="8" t="s">
        <v>108</v>
      </c>
      <c r="B104" s="9">
        <f>SUM(B92,B103)</f>
        <v>9812</v>
      </c>
      <c r="C104" s="9">
        <f t="shared" ref="C104:J104" si="20">SUM(C92,C103)</f>
        <v>7365</v>
      </c>
      <c r="D104" s="9">
        <f t="shared" si="20"/>
        <v>17177</v>
      </c>
      <c r="E104" s="9">
        <f t="shared" si="20"/>
        <v>0</v>
      </c>
      <c r="F104" s="9">
        <f t="shared" si="20"/>
        <v>0</v>
      </c>
      <c r="G104" s="9">
        <f t="shared" si="20"/>
        <v>0</v>
      </c>
      <c r="H104" s="9">
        <f t="shared" si="20"/>
        <v>9812</v>
      </c>
      <c r="I104" s="9">
        <f t="shared" si="20"/>
        <v>7365</v>
      </c>
      <c r="J104" s="9">
        <f t="shared" si="20"/>
        <v>17177</v>
      </c>
      <c r="K104" s="10" t="s">
        <v>117</v>
      </c>
    </row>
    <row r="105" spans="1:14" ht="18" customHeight="1" thickTop="1" x14ac:dyDescent="0.2"/>
    <row r="106" spans="1:14" s="338" customFormat="1" ht="18" customHeight="1" x14ac:dyDescent="0.2"/>
    <row r="107" spans="1:14" s="338" customFormat="1" ht="18" customHeight="1" x14ac:dyDescent="0.2"/>
    <row r="108" spans="1:14" s="383" customFormat="1" ht="18" customHeight="1" x14ac:dyDescent="0.2"/>
    <row r="109" spans="1:14" ht="23.25" customHeight="1" x14ac:dyDescent="0.2">
      <c r="A109" s="423" t="s">
        <v>226</v>
      </c>
      <c r="B109" s="423"/>
      <c r="C109" s="423"/>
      <c r="D109" s="423"/>
      <c r="E109" s="423"/>
      <c r="F109" s="423"/>
      <c r="G109" s="423"/>
      <c r="H109" s="423"/>
      <c r="I109" s="423"/>
      <c r="J109" s="423"/>
      <c r="K109" s="423"/>
    </row>
    <row r="110" spans="1:14" ht="34.5" customHeight="1" x14ac:dyDescent="0.25">
      <c r="A110" s="416" t="s">
        <v>240</v>
      </c>
      <c r="B110" s="416"/>
      <c r="C110" s="416"/>
      <c r="D110" s="416"/>
      <c r="E110" s="416"/>
      <c r="F110" s="416"/>
      <c r="G110" s="416"/>
      <c r="H110" s="416"/>
      <c r="I110" s="416"/>
      <c r="J110" s="416"/>
      <c r="K110" s="416"/>
    </row>
    <row r="111" spans="1:14" ht="21.75" customHeight="1" thickBot="1" x14ac:dyDescent="0.25">
      <c r="A111" s="1" t="s">
        <v>1949</v>
      </c>
      <c r="K111" s="2" t="s">
        <v>1950</v>
      </c>
    </row>
    <row r="112" spans="1:14" ht="21" customHeight="1" thickTop="1" x14ac:dyDescent="0.25">
      <c r="A112" s="409" t="s">
        <v>68</v>
      </c>
      <c r="B112" s="412" t="s">
        <v>2</v>
      </c>
      <c r="C112" s="412"/>
      <c r="D112" s="412"/>
      <c r="E112" s="412" t="s">
        <v>3</v>
      </c>
      <c r="F112" s="412"/>
      <c r="G112" s="412"/>
      <c r="H112" s="412" t="s">
        <v>4</v>
      </c>
      <c r="I112" s="412"/>
      <c r="J112" s="412"/>
      <c r="K112" s="409" t="s">
        <v>178</v>
      </c>
    </row>
    <row r="113" spans="1:11" ht="21" customHeight="1" x14ac:dyDescent="0.25">
      <c r="A113" s="410"/>
      <c r="B113" s="413" t="s">
        <v>6</v>
      </c>
      <c r="C113" s="413"/>
      <c r="D113" s="413"/>
      <c r="E113" s="413" t="s">
        <v>7</v>
      </c>
      <c r="F113" s="413"/>
      <c r="G113" s="413"/>
      <c r="H113" s="413" t="s">
        <v>8</v>
      </c>
      <c r="I113" s="413"/>
      <c r="J113" s="413"/>
      <c r="K113" s="410"/>
    </row>
    <row r="114" spans="1:11" ht="21" customHeight="1" x14ac:dyDescent="0.25">
      <c r="A114" s="410"/>
      <c r="B114" s="3" t="s">
        <v>52</v>
      </c>
      <c r="C114" s="3" t="s">
        <v>10</v>
      </c>
      <c r="D114" s="3" t="s">
        <v>11</v>
      </c>
      <c r="E114" s="3" t="s">
        <v>52</v>
      </c>
      <c r="F114" s="3" t="s">
        <v>10</v>
      </c>
      <c r="G114" s="3" t="s">
        <v>11</v>
      </c>
      <c r="H114" s="3" t="s">
        <v>52</v>
      </c>
      <c r="I114" s="3" t="s">
        <v>10</v>
      </c>
      <c r="J114" s="3" t="s">
        <v>11</v>
      </c>
      <c r="K114" s="410"/>
    </row>
    <row r="115" spans="1:11" ht="21" customHeight="1" thickBot="1" x14ac:dyDescent="0.3">
      <c r="A115" s="411"/>
      <c r="B115" s="4" t="s">
        <v>12</v>
      </c>
      <c r="C115" s="4" t="s">
        <v>13</v>
      </c>
      <c r="D115" s="4" t="s">
        <v>8</v>
      </c>
      <c r="E115" s="4" t="s">
        <v>12</v>
      </c>
      <c r="F115" s="4" t="s">
        <v>13</v>
      </c>
      <c r="G115" s="4" t="s">
        <v>8</v>
      </c>
      <c r="H115" s="4" t="s">
        <v>12</v>
      </c>
      <c r="I115" s="4" t="s">
        <v>13</v>
      </c>
      <c r="J115" s="4" t="s">
        <v>8</v>
      </c>
      <c r="K115" s="411"/>
    </row>
    <row r="116" spans="1:11" ht="27" customHeight="1" x14ac:dyDescent="0.2">
      <c r="A116" s="5" t="s">
        <v>14</v>
      </c>
      <c r="B116" s="6"/>
      <c r="C116" s="6"/>
      <c r="D116" s="6"/>
      <c r="E116" s="6"/>
      <c r="F116" s="6"/>
      <c r="G116" s="6"/>
      <c r="H116" s="6"/>
      <c r="I116" s="6"/>
      <c r="J116" s="6"/>
      <c r="K116" s="7" t="s">
        <v>69</v>
      </c>
    </row>
    <row r="117" spans="1:11" ht="27" customHeight="1" x14ac:dyDescent="0.2">
      <c r="A117" s="5" t="s">
        <v>179</v>
      </c>
      <c r="B117" s="6">
        <v>91</v>
      </c>
      <c r="C117" s="6">
        <v>72</v>
      </c>
      <c r="D117" s="6">
        <v>163</v>
      </c>
      <c r="E117" s="6">
        <v>0</v>
      </c>
      <c r="F117" s="6">
        <v>0</v>
      </c>
      <c r="G117" s="6">
        <v>0</v>
      </c>
      <c r="H117" s="6">
        <f>SUM(E117,B117)</f>
        <v>91</v>
      </c>
      <c r="I117" s="6">
        <f>SUM(F117,C117)</f>
        <v>72</v>
      </c>
      <c r="J117" s="6">
        <f t="shared" ref="I117:J128" si="21">SUM(G117,D117)</f>
        <v>163</v>
      </c>
      <c r="K117" s="7" t="s">
        <v>205</v>
      </c>
    </row>
    <row r="118" spans="1:11" ht="27" customHeight="1" x14ac:dyDescent="0.2">
      <c r="A118" s="5" t="s">
        <v>181</v>
      </c>
      <c r="B118" s="6">
        <v>53</v>
      </c>
      <c r="C118" s="6">
        <v>16</v>
      </c>
      <c r="D118" s="6">
        <v>69</v>
      </c>
      <c r="E118" s="6">
        <v>0</v>
      </c>
      <c r="F118" s="6">
        <v>0</v>
      </c>
      <c r="G118" s="6">
        <v>0</v>
      </c>
      <c r="H118" s="6">
        <f t="shared" ref="H118:H126" si="22">SUM(E118,B118)</f>
        <v>53</v>
      </c>
      <c r="I118" s="6">
        <f t="shared" si="21"/>
        <v>16</v>
      </c>
      <c r="J118" s="6">
        <f t="shared" si="21"/>
        <v>69</v>
      </c>
      <c r="K118" s="7" t="s">
        <v>206</v>
      </c>
    </row>
    <row r="119" spans="1:11" ht="27" customHeight="1" x14ac:dyDescent="0.2">
      <c r="A119" s="5" t="s">
        <v>183</v>
      </c>
      <c r="B119" s="6">
        <v>55</v>
      </c>
      <c r="C119" s="6">
        <v>11</v>
      </c>
      <c r="D119" s="6">
        <v>66</v>
      </c>
      <c r="E119" s="6">
        <v>1</v>
      </c>
      <c r="F119" s="6">
        <v>0</v>
      </c>
      <c r="G119" s="6">
        <v>1</v>
      </c>
      <c r="H119" s="6">
        <f t="shared" si="22"/>
        <v>56</v>
      </c>
      <c r="I119" s="6">
        <f t="shared" si="21"/>
        <v>11</v>
      </c>
      <c r="J119" s="6">
        <f t="shared" si="21"/>
        <v>67</v>
      </c>
      <c r="K119" s="7" t="s">
        <v>207</v>
      </c>
    </row>
    <row r="120" spans="1:11" ht="27" customHeight="1" x14ac:dyDescent="0.2">
      <c r="A120" s="5" t="s">
        <v>185</v>
      </c>
      <c r="B120" s="6">
        <v>51</v>
      </c>
      <c r="C120" s="6">
        <v>18</v>
      </c>
      <c r="D120" s="6">
        <v>69</v>
      </c>
      <c r="E120" s="6">
        <v>0</v>
      </c>
      <c r="F120" s="6">
        <v>0</v>
      </c>
      <c r="G120" s="6">
        <v>0</v>
      </c>
      <c r="H120" s="6">
        <f t="shared" si="22"/>
        <v>51</v>
      </c>
      <c r="I120" s="6">
        <f t="shared" si="21"/>
        <v>18</v>
      </c>
      <c r="J120" s="6">
        <f t="shared" si="21"/>
        <v>69</v>
      </c>
      <c r="K120" s="7" t="s">
        <v>208</v>
      </c>
    </row>
    <row r="121" spans="1:11" ht="27" customHeight="1" x14ac:dyDescent="0.2">
      <c r="A121" s="5" t="s">
        <v>187</v>
      </c>
      <c r="B121" s="6">
        <v>12</v>
      </c>
      <c r="C121" s="6">
        <v>2</v>
      </c>
      <c r="D121" s="6">
        <v>14</v>
      </c>
      <c r="E121" s="6">
        <v>0</v>
      </c>
      <c r="F121" s="6">
        <v>0</v>
      </c>
      <c r="G121" s="6">
        <v>0</v>
      </c>
      <c r="H121" s="6">
        <f t="shared" si="22"/>
        <v>12</v>
      </c>
      <c r="I121" s="6">
        <f t="shared" si="21"/>
        <v>2</v>
      </c>
      <c r="J121" s="6">
        <f t="shared" si="21"/>
        <v>14</v>
      </c>
      <c r="K121" s="7" t="s">
        <v>209</v>
      </c>
    </row>
    <row r="122" spans="1:11" ht="27" customHeight="1" x14ac:dyDescent="0.2">
      <c r="A122" s="5" t="s">
        <v>92</v>
      </c>
      <c r="B122" s="6">
        <f>SUM(B117:B121)</f>
        <v>262</v>
      </c>
      <c r="C122" s="6">
        <f t="shared" ref="C122:J122" si="23">SUM(C117:C121)</f>
        <v>119</v>
      </c>
      <c r="D122" s="6">
        <f t="shared" si="23"/>
        <v>381</v>
      </c>
      <c r="E122" s="6">
        <f t="shared" si="23"/>
        <v>1</v>
      </c>
      <c r="F122" s="6">
        <f t="shared" si="23"/>
        <v>0</v>
      </c>
      <c r="G122" s="6">
        <f t="shared" si="23"/>
        <v>1</v>
      </c>
      <c r="H122" s="6">
        <f t="shared" si="23"/>
        <v>263</v>
      </c>
      <c r="I122" s="6">
        <f t="shared" si="23"/>
        <v>119</v>
      </c>
      <c r="J122" s="6">
        <f t="shared" si="23"/>
        <v>382</v>
      </c>
      <c r="K122" s="7" t="s">
        <v>189</v>
      </c>
    </row>
    <row r="123" spans="1:11" ht="27" customHeight="1" x14ac:dyDescent="0.2">
      <c r="A123" s="5" t="s">
        <v>190</v>
      </c>
      <c r="B123" s="6">
        <v>12</v>
      </c>
      <c r="C123" s="6">
        <v>8</v>
      </c>
      <c r="D123" s="6">
        <v>20</v>
      </c>
      <c r="E123" s="6">
        <v>0</v>
      </c>
      <c r="F123" s="6">
        <v>0</v>
      </c>
      <c r="G123" s="6">
        <v>0</v>
      </c>
      <c r="H123" s="6">
        <f t="shared" si="22"/>
        <v>12</v>
      </c>
      <c r="I123" s="6">
        <f t="shared" si="21"/>
        <v>8</v>
      </c>
      <c r="J123" s="6">
        <f t="shared" si="21"/>
        <v>20</v>
      </c>
      <c r="K123" s="7" t="s">
        <v>191</v>
      </c>
    </row>
    <row r="124" spans="1:11" ht="28.5" customHeight="1" x14ac:dyDescent="0.2">
      <c r="A124" s="5" t="s">
        <v>192</v>
      </c>
      <c r="B124" s="6">
        <v>53</v>
      </c>
      <c r="C124" s="6">
        <v>34</v>
      </c>
      <c r="D124" s="6">
        <v>87</v>
      </c>
      <c r="E124" s="6">
        <v>0</v>
      </c>
      <c r="F124" s="6">
        <v>0</v>
      </c>
      <c r="G124" s="6">
        <v>0</v>
      </c>
      <c r="H124" s="6">
        <f t="shared" si="22"/>
        <v>53</v>
      </c>
      <c r="I124" s="6">
        <f t="shared" si="21"/>
        <v>34</v>
      </c>
      <c r="J124" s="6">
        <f t="shared" si="21"/>
        <v>87</v>
      </c>
      <c r="K124" s="7" t="s">
        <v>197</v>
      </c>
    </row>
    <row r="125" spans="1:11" ht="27" customHeight="1" x14ac:dyDescent="0.2">
      <c r="A125" s="5" t="s">
        <v>193</v>
      </c>
      <c r="B125" s="6">
        <v>29</v>
      </c>
      <c r="C125" s="6">
        <v>8</v>
      </c>
      <c r="D125" s="6">
        <v>37</v>
      </c>
      <c r="E125" s="6">
        <v>0</v>
      </c>
      <c r="F125" s="6">
        <v>0</v>
      </c>
      <c r="G125" s="6">
        <v>0</v>
      </c>
      <c r="H125" s="6">
        <f t="shared" si="22"/>
        <v>29</v>
      </c>
      <c r="I125" s="6">
        <f t="shared" si="21"/>
        <v>8</v>
      </c>
      <c r="J125" s="6">
        <f t="shared" si="21"/>
        <v>37</v>
      </c>
      <c r="K125" s="7" t="s">
        <v>194</v>
      </c>
    </row>
    <row r="126" spans="1:11" ht="27" customHeight="1" x14ac:dyDescent="0.2">
      <c r="A126" s="5" t="s">
        <v>195</v>
      </c>
      <c r="B126" s="6">
        <v>12</v>
      </c>
      <c r="C126" s="6">
        <v>4</v>
      </c>
      <c r="D126" s="6">
        <v>16</v>
      </c>
      <c r="E126" s="6">
        <v>0</v>
      </c>
      <c r="F126" s="6">
        <v>0</v>
      </c>
      <c r="G126" s="6">
        <v>0</v>
      </c>
      <c r="H126" s="6">
        <f t="shared" si="22"/>
        <v>12</v>
      </c>
      <c r="I126" s="6">
        <f t="shared" si="21"/>
        <v>4</v>
      </c>
      <c r="J126" s="6">
        <f t="shared" si="21"/>
        <v>16</v>
      </c>
      <c r="K126" s="7" t="s">
        <v>196</v>
      </c>
    </row>
    <row r="127" spans="1:11" ht="27" customHeight="1" x14ac:dyDescent="0.2">
      <c r="A127" s="5" t="s">
        <v>103</v>
      </c>
      <c r="B127" s="6">
        <f>SUM(B123:B126)</f>
        <v>106</v>
      </c>
      <c r="C127" s="6">
        <f t="shared" ref="C127:J127" si="24">SUM(C123:C126)</f>
        <v>54</v>
      </c>
      <c r="D127" s="6">
        <f t="shared" si="24"/>
        <v>160</v>
      </c>
      <c r="E127" s="6">
        <v>0</v>
      </c>
      <c r="F127" s="6">
        <f t="shared" si="24"/>
        <v>0</v>
      </c>
      <c r="G127" s="6">
        <f t="shared" si="24"/>
        <v>0</v>
      </c>
      <c r="H127" s="6">
        <f t="shared" si="24"/>
        <v>106</v>
      </c>
      <c r="I127" s="6">
        <f t="shared" si="24"/>
        <v>54</v>
      </c>
      <c r="J127" s="6">
        <f t="shared" si="24"/>
        <v>160</v>
      </c>
      <c r="K127" s="7" t="s">
        <v>104</v>
      </c>
    </row>
    <row r="128" spans="1:11" ht="27" customHeight="1" x14ac:dyDescent="0.2">
      <c r="A128" s="5" t="s">
        <v>115</v>
      </c>
      <c r="B128" s="6">
        <v>4</v>
      </c>
      <c r="C128" s="6">
        <v>1</v>
      </c>
      <c r="D128" s="6">
        <v>5</v>
      </c>
      <c r="E128" s="6">
        <v>0</v>
      </c>
      <c r="F128" s="6">
        <v>0</v>
      </c>
      <c r="G128" s="6">
        <v>0</v>
      </c>
      <c r="H128" s="6">
        <f>SUM(E128,B128)</f>
        <v>4</v>
      </c>
      <c r="I128" s="6">
        <f t="shared" si="21"/>
        <v>1</v>
      </c>
      <c r="J128" s="6">
        <f t="shared" si="21"/>
        <v>5</v>
      </c>
      <c r="K128" s="7" t="s">
        <v>116</v>
      </c>
    </row>
    <row r="129" spans="1:11" ht="27" customHeight="1" thickBot="1" x14ac:dyDescent="0.25">
      <c r="A129" s="5" t="s">
        <v>38</v>
      </c>
      <c r="B129" s="6">
        <f>SUM(B128,B127,B122)</f>
        <v>372</v>
      </c>
      <c r="C129" s="6">
        <f t="shared" ref="C129:J129" si="25">SUM(C128,C127,C122)</f>
        <v>174</v>
      </c>
      <c r="D129" s="6">
        <f t="shared" si="25"/>
        <v>546</v>
      </c>
      <c r="E129" s="6">
        <f t="shared" si="25"/>
        <v>1</v>
      </c>
      <c r="F129" s="6">
        <f t="shared" si="25"/>
        <v>0</v>
      </c>
      <c r="G129" s="6">
        <f t="shared" si="25"/>
        <v>1</v>
      </c>
      <c r="H129" s="6">
        <f t="shared" si="25"/>
        <v>373</v>
      </c>
      <c r="I129" s="6">
        <f t="shared" si="25"/>
        <v>174</v>
      </c>
      <c r="J129" s="6">
        <f t="shared" si="25"/>
        <v>547</v>
      </c>
      <c r="K129" s="7" t="s">
        <v>39</v>
      </c>
    </row>
    <row r="130" spans="1:11" ht="27" customHeight="1" thickBot="1" x14ac:dyDescent="0.25">
      <c r="A130" s="8" t="s">
        <v>108</v>
      </c>
      <c r="B130" s="9">
        <f>SUM(B129)</f>
        <v>372</v>
      </c>
      <c r="C130" s="9">
        <f t="shared" ref="C130:J130" si="26">SUM(C129)</f>
        <v>174</v>
      </c>
      <c r="D130" s="9">
        <f t="shared" si="26"/>
        <v>546</v>
      </c>
      <c r="E130" s="9">
        <f t="shared" si="26"/>
        <v>1</v>
      </c>
      <c r="F130" s="9">
        <f t="shared" si="26"/>
        <v>0</v>
      </c>
      <c r="G130" s="9">
        <f t="shared" si="26"/>
        <v>1</v>
      </c>
      <c r="H130" s="9">
        <f t="shared" si="26"/>
        <v>373</v>
      </c>
      <c r="I130" s="9">
        <f t="shared" si="26"/>
        <v>174</v>
      </c>
      <c r="J130" s="9">
        <f t="shared" si="26"/>
        <v>547</v>
      </c>
      <c r="K130" s="10" t="s">
        <v>48</v>
      </c>
    </row>
    <row r="131" spans="1:11" ht="15" thickTop="1" x14ac:dyDescent="0.2"/>
  </sheetData>
  <mergeCells count="40">
    <mergeCell ref="A109:K109"/>
    <mergeCell ref="A110:K110"/>
    <mergeCell ref="A112:A115"/>
    <mergeCell ref="B112:D112"/>
    <mergeCell ref="E112:G112"/>
    <mergeCell ref="H112:J112"/>
    <mergeCell ref="K112:K115"/>
    <mergeCell ref="B113:D113"/>
    <mergeCell ref="E113:G113"/>
    <mergeCell ref="H113:J113"/>
    <mergeCell ref="A73:K73"/>
    <mergeCell ref="A74:K74"/>
    <mergeCell ref="A76:A79"/>
    <mergeCell ref="B76:D76"/>
    <mergeCell ref="E76:G76"/>
    <mergeCell ref="H76:J76"/>
    <mergeCell ref="K76:K79"/>
    <mergeCell ref="B77:D77"/>
    <mergeCell ref="E77:G77"/>
    <mergeCell ref="H77:J77"/>
    <mergeCell ref="A40:K40"/>
    <mergeCell ref="A41:K41"/>
    <mergeCell ref="A43:A46"/>
    <mergeCell ref="B43:D43"/>
    <mergeCell ref="E43:G43"/>
    <mergeCell ref="H43:J43"/>
    <mergeCell ref="K43:K46"/>
    <mergeCell ref="B44:D44"/>
    <mergeCell ref="E44:G44"/>
    <mergeCell ref="H44:J44"/>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1.1824015748031496" bottom="0.39370078740157483" header="0.78740157480314965" footer="0.39370078740157483"/>
  <pageSetup scale="69"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C000"/>
  </sheetPr>
  <dimension ref="A1:N33"/>
  <sheetViews>
    <sheetView rightToLeft="1" view="pageBreakPreview" zoomScale="80" zoomScaleSheetLayoutView="80" workbookViewId="0">
      <selection activeCell="L25" sqref="L25"/>
    </sheetView>
  </sheetViews>
  <sheetFormatPr defaultRowHeight="14.25" x14ac:dyDescent="0.2"/>
  <cols>
    <col min="1" max="1" width="26.625" customWidth="1"/>
    <col min="2" max="2" width="7.875" customWidth="1"/>
    <col min="3" max="3" width="8.875" customWidth="1"/>
    <col min="4" max="4" width="7.625" customWidth="1"/>
    <col min="5" max="5" width="6.5" customWidth="1"/>
    <col min="6" max="6" width="8.25" customWidth="1"/>
    <col min="7" max="8" width="6.5" customWidth="1"/>
    <col min="9" max="9" width="8.375" customWidth="1"/>
    <col min="10" max="10" width="6.5" customWidth="1"/>
    <col min="11" max="13" width="9.25" customWidth="1"/>
    <col min="14" max="14" width="39.5" customWidth="1"/>
  </cols>
  <sheetData>
    <row r="1" spans="1:14" ht="30.75" customHeight="1" x14ac:dyDescent="0.2">
      <c r="A1" s="418" t="s">
        <v>257</v>
      </c>
      <c r="B1" s="418"/>
      <c r="C1" s="418"/>
      <c r="D1" s="418"/>
      <c r="E1" s="418"/>
      <c r="F1" s="418"/>
      <c r="G1" s="418"/>
      <c r="H1" s="418"/>
      <c r="I1" s="418"/>
      <c r="J1" s="418"/>
      <c r="K1" s="418"/>
      <c r="L1" s="418"/>
      <c r="M1" s="418"/>
      <c r="N1" s="418"/>
    </row>
    <row r="2" spans="1:14" ht="41.25" customHeight="1" x14ac:dyDescent="0.2">
      <c r="A2" s="471" t="s">
        <v>258</v>
      </c>
      <c r="B2" s="471"/>
      <c r="C2" s="471"/>
      <c r="D2" s="471"/>
      <c r="E2" s="471"/>
      <c r="F2" s="471"/>
      <c r="G2" s="471"/>
      <c r="H2" s="471"/>
      <c r="I2" s="471"/>
      <c r="J2" s="471"/>
      <c r="K2" s="471"/>
      <c r="L2" s="471"/>
      <c r="M2" s="471"/>
      <c r="N2" s="471"/>
    </row>
    <row r="3" spans="1:14" ht="23.25" customHeight="1" thickBot="1" x14ac:dyDescent="0.25">
      <c r="A3" s="1" t="s">
        <v>1951</v>
      </c>
      <c r="N3" s="21" t="s">
        <v>1952</v>
      </c>
    </row>
    <row r="4" spans="1:14" ht="18.75" customHeight="1" thickTop="1" x14ac:dyDescent="0.25">
      <c r="A4" s="409" t="s">
        <v>68</v>
      </c>
      <c r="B4" s="412" t="s">
        <v>210</v>
      </c>
      <c r="C4" s="412"/>
      <c r="D4" s="412"/>
      <c r="E4" s="412" t="s">
        <v>211</v>
      </c>
      <c r="F4" s="412"/>
      <c r="G4" s="412"/>
      <c r="H4" s="412" t="s">
        <v>58</v>
      </c>
      <c r="I4" s="412"/>
      <c r="J4" s="412"/>
      <c r="K4" s="412" t="s">
        <v>4</v>
      </c>
      <c r="L4" s="412"/>
      <c r="M4" s="412"/>
      <c r="N4" s="409" t="s">
        <v>178</v>
      </c>
    </row>
    <row r="5" spans="1:14" ht="18.75" customHeight="1" x14ac:dyDescent="0.25">
      <c r="A5" s="410"/>
      <c r="B5" s="413" t="s">
        <v>59</v>
      </c>
      <c r="C5" s="413"/>
      <c r="D5" s="413"/>
      <c r="E5" s="413" t="s">
        <v>60</v>
      </c>
      <c r="F5" s="413"/>
      <c r="G5" s="413"/>
      <c r="H5" s="413" t="s">
        <v>61</v>
      </c>
      <c r="I5" s="413"/>
      <c r="J5" s="413"/>
      <c r="K5" s="413" t="s">
        <v>8</v>
      </c>
      <c r="L5" s="413"/>
      <c r="M5" s="413"/>
      <c r="N5" s="410"/>
    </row>
    <row r="6" spans="1:14" ht="18.75" customHeight="1" x14ac:dyDescent="0.25">
      <c r="A6" s="410"/>
      <c r="B6" s="3" t="s">
        <v>52</v>
      </c>
      <c r="C6" s="3" t="s">
        <v>10</v>
      </c>
      <c r="D6" s="3" t="s">
        <v>11</v>
      </c>
      <c r="E6" s="3" t="s">
        <v>52</v>
      </c>
      <c r="F6" s="3" t="s">
        <v>10</v>
      </c>
      <c r="G6" s="3" t="s">
        <v>11</v>
      </c>
      <c r="H6" s="3" t="s">
        <v>52</v>
      </c>
      <c r="I6" s="3" t="s">
        <v>10</v>
      </c>
      <c r="J6" s="3" t="s">
        <v>11</v>
      </c>
      <c r="K6" s="3" t="s">
        <v>52</v>
      </c>
      <c r="L6" s="3" t="s">
        <v>10</v>
      </c>
      <c r="M6" s="3" t="s">
        <v>11</v>
      </c>
      <c r="N6" s="410"/>
    </row>
    <row r="7" spans="1:14" ht="18.7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8" customHeight="1" x14ac:dyDescent="0.2">
      <c r="A8" s="5" t="s">
        <v>14</v>
      </c>
      <c r="B8" s="6"/>
      <c r="C8" s="6"/>
      <c r="D8" s="6"/>
      <c r="E8" s="6"/>
      <c r="F8" s="6"/>
      <c r="G8" s="6"/>
      <c r="H8" s="6"/>
      <c r="I8" s="6"/>
      <c r="J8" s="6"/>
      <c r="K8" s="7"/>
      <c r="L8" s="5"/>
      <c r="M8" s="6"/>
      <c r="N8" s="7" t="s">
        <v>69</v>
      </c>
    </row>
    <row r="9" spans="1:14" ht="18" customHeight="1" x14ac:dyDescent="0.2">
      <c r="A9" s="5" t="s">
        <v>179</v>
      </c>
      <c r="B9" s="6">
        <v>821</v>
      </c>
      <c r="C9" s="6">
        <v>410</v>
      </c>
      <c r="D9" s="6">
        <v>1231</v>
      </c>
      <c r="E9" s="6">
        <v>102</v>
      </c>
      <c r="F9" s="6">
        <v>55</v>
      </c>
      <c r="G9" s="6">
        <v>157</v>
      </c>
      <c r="H9" s="6">
        <v>74</v>
      </c>
      <c r="I9" s="6">
        <v>56</v>
      </c>
      <c r="J9" s="6">
        <v>130</v>
      </c>
      <c r="K9" s="6">
        <f>SUM(H9,E9,B9)</f>
        <v>997</v>
      </c>
      <c r="L9" s="6">
        <f>SUM(I9,F9,C9)</f>
        <v>521</v>
      </c>
      <c r="M9" s="6">
        <f>SUM(K9:L9)</f>
        <v>1518</v>
      </c>
      <c r="N9" s="7" t="s">
        <v>180</v>
      </c>
    </row>
    <row r="10" spans="1:14" ht="18" customHeight="1" x14ac:dyDescent="0.2">
      <c r="A10" s="5" t="s">
        <v>181</v>
      </c>
      <c r="B10" s="6">
        <v>123</v>
      </c>
      <c r="C10" s="6">
        <v>55</v>
      </c>
      <c r="D10" s="6">
        <v>178</v>
      </c>
      <c r="E10" s="6">
        <v>29</v>
      </c>
      <c r="F10" s="6">
        <v>10</v>
      </c>
      <c r="G10" s="6">
        <v>39</v>
      </c>
      <c r="H10" s="6">
        <v>36</v>
      </c>
      <c r="I10" s="6">
        <v>14</v>
      </c>
      <c r="J10" s="6">
        <v>50</v>
      </c>
      <c r="K10" s="6">
        <f t="shared" ref="K10:L18" si="0">SUM(H10,E10,B10)</f>
        <v>188</v>
      </c>
      <c r="L10" s="6">
        <f t="shared" si="0"/>
        <v>79</v>
      </c>
      <c r="M10" s="6">
        <f t="shared" ref="M10:M18" si="1">SUM(K10:L10)</f>
        <v>267</v>
      </c>
      <c r="N10" s="7" t="s">
        <v>206</v>
      </c>
    </row>
    <row r="11" spans="1:14" ht="18" customHeight="1" x14ac:dyDescent="0.2">
      <c r="A11" s="5" t="s">
        <v>183</v>
      </c>
      <c r="B11" s="6">
        <v>156</v>
      </c>
      <c r="C11" s="6">
        <v>80</v>
      </c>
      <c r="D11" s="6">
        <v>236</v>
      </c>
      <c r="E11" s="6">
        <v>54</v>
      </c>
      <c r="F11" s="6">
        <v>25</v>
      </c>
      <c r="G11" s="6">
        <v>79</v>
      </c>
      <c r="H11" s="6">
        <v>20</v>
      </c>
      <c r="I11" s="6">
        <v>34</v>
      </c>
      <c r="J11" s="6">
        <v>54</v>
      </c>
      <c r="K11" s="6">
        <f t="shared" si="0"/>
        <v>230</v>
      </c>
      <c r="L11" s="6">
        <f t="shared" si="0"/>
        <v>139</v>
      </c>
      <c r="M11" s="6">
        <f t="shared" si="1"/>
        <v>369</v>
      </c>
      <c r="N11" s="7" t="s">
        <v>207</v>
      </c>
    </row>
    <row r="12" spans="1:14" ht="18" customHeight="1" x14ac:dyDescent="0.2">
      <c r="A12" s="5" t="s">
        <v>185</v>
      </c>
      <c r="B12" s="6">
        <v>305</v>
      </c>
      <c r="C12" s="6">
        <v>114</v>
      </c>
      <c r="D12" s="6">
        <v>419</v>
      </c>
      <c r="E12" s="6">
        <v>70</v>
      </c>
      <c r="F12" s="6">
        <v>37</v>
      </c>
      <c r="G12" s="6">
        <v>107</v>
      </c>
      <c r="H12" s="6">
        <v>82</v>
      </c>
      <c r="I12" s="6">
        <v>59</v>
      </c>
      <c r="J12" s="6">
        <v>141</v>
      </c>
      <c r="K12" s="6">
        <f t="shared" si="0"/>
        <v>457</v>
      </c>
      <c r="L12" s="6">
        <f t="shared" si="0"/>
        <v>210</v>
      </c>
      <c r="M12" s="6">
        <f t="shared" si="1"/>
        <v>667</v>
      </c>
      <c r="N12" s="7" t="s">
        <v>208</v>
      </c>
    </row>
    <row r="13" spans="1:14" ht="18" customHeight="1" x14ac:dyDescent="0.2">
      <c r="A13" s="5" t="s">
        <v>187</v>
      </c>
      <c r="B13" s="6">
        <v>24</v>
      </c>
      <c r="C13" s="6">
        <v>4</v>
      </c>
      <c r="D13" s="6">
        <v>28</v>
      </c>
      <c r="E13" s="6">
        <v>0</v>
      </c>
      <c r="F13" s="6">
        <v>1</v>
      </c>
      <c r="G13" s="6">
        <v>1</v>
      </c>
      <c r="H13" s="6">
        <v>7</v>
      </c>
      <c r="I13" s="6">
        <v>3</v>
      </c>
      <c r="J13" s="6">
        <v>10</v>
      </c>
      <c r="K13" s="6">
        <f t="shared" si="0"/>
        <v>31</v>
      </c>
      <c r="L13" s="6">
        <f t="shared" si="0"/>
        <v>8</v>
      </c>
      <c r="M13" s="6">
        <f t="shared" si="1"/>
        <v>39</v>
      </c>
      <c r="N13" s="7" t="s">
        <v>209</v>
      </c>
    </row>
    <row r="14" spans="1:14" ht="18" customHeight="1" x14ac:dyDescent="0.2">
      <c r="A14" s="5" t="s">
        <v>92</v>
      </c>
      <c r="B14" s="6">
        <f>SUM(B9:B13)</f>
        <v>1429</v>
      </c>
      <c r="C14" s="6">
        <f t="shared" ref="C14:M14" si="2">SUM(C9:C13)</f>
        <v>663</v>
      </c>
      <c r="D14" s="6">
        <f t="shared" si="2"/>
        <v>2092</v>
      </c>
      <c r="E14" s="6">
        <f t="shared" si="2"/>
        <v>255</v>
      </c>
      <c r="F14" s="6">
        <f t="shared" si="2"/>
        <v>128</v>
      </c>
      <c r="G14" s="6">
        <f t="shared" si="2"/>
        <v>383</v>
      </c>
      <c r="H14" s="6">
        <f t="shared" si="2"/>
        <v>219</v>
      </c>
      <c r="I14" s="6">
        <f t="shared" si="2"/>
        <v>166</v>
      </c>
      <c r="J14" s="6">
        <f t="shared" si="2"/>
        <v>385</v>
      </c>
      <c r="K14" s="6">
        <f t="shared" si="2"/>
        <v>1903</v>
      </c>
      <c r="L14" s="6">
        <f t="shared" si="2"/>
        <v>957</v>
      </c>
      <c r="M14" s="6">
        <f t="shared" si="2"/>
        <v>2860</v>
      </c>
      <c r="N14" s="7" t="s">
        <v>27</v>
      </c>
    </row>
    <row r="15" spans="1:14" ht="18" customHeight="1" x14ac:dyDescent="0.2">
      <c r="A15" s="5" t="s">
        <v>190</v>
      </c>
      <c r="B15" s="6">
        <v>3</v>
      </c>
      <c r="C15" s="6">
        <v>2</v>
      </c>
      <c r="D15" s="6">
        <v>5</v>
      </c>
      <c r="E15" s="6">
        <v>10</v>
      </c>
      <c r="F15" s="6">
        <v>10</v>
      </c>
      <c r="G15" s="6">
        <v>20</v>
      </c>
      <c r="H15" s="6">
        <v>6</v>
      </c>
      <c r="I15" s="6">
        <v>2</v>
      </c>
      <c r="J15" s="6">
        <v>8</v>
      </c>
      <c r="K15" s="6">
        <f>SUM(B15,E15,H15)</f>
        <v>19</v>
      </c>
      <c r="L15" s="6">
        <f t="shared" si="0"/>
        <v>14</v>
      </c>
      <c r="M15" s="6">
        <f t="shared" si="1"/>
        <v>33</v>
      </c>
      <c r="N15" s="7" t="s">
        <v>191</v>
      </c>
    </row>
    <row r="16" spans="1:14" ht="18" customHeight="1" x14ac:dyDescent="0.2">
      <c r="A16" s="5" t="s">
        <v>192</v>
      </c>
      <c r="B16" s="6">
        <v>133</v>
      </c>
      <c r="C16" s="6">
        <v>175</v>
      </c>
      <c r="D16" s="6">
        <v>308</v>
      </c>
      <c r="E16" s="6">
        <v>13</v>
      </c>
      <c r="F16" s="6">
        <v>12</v>
      </c>
      <c r="G16" s="6">
        <v>25</v>
      </c>
      <c r="H16" s="6">
        <v>4</v>
      </c>
      <c r="I16" s="6">
        <v>7</v>
      </c>
      <c r="J16" s="6">
        <v>11</v>
      </c>
      <c r="K16" s="6">
        <f>SUM(B16,E16,H16)</f>
        <v>150</v>
      </c>
      <c r="L16" s="6">
        <f t="shared" si="0"/>
        <v>194</v>
      </c>
      <c r="M16" s="6">
        <f t="shared" si="1"/>
        <v>344</v>
      </c>
      <c r="N16" s="7" t="s">
        <v>202</v>
      </c>
    </row>
    <row r="17" spans="1:14" ht="18" customHeight="1" x14ac:dyDescent="0.2">
      <c r="A17" s="5" t="s">
        <v>193</v>
      </c>
      <c r="B17" s="6">
        <v>107</v>
      </c>
      <c r="C17" s="6">
        <v>55</v>
      </c>
      <c r="D17" s="6">
        <v>162</v>
      </c>
      <c r="E17" s="6">
        <v>6</v>
      </c>
      <c r="F17" s="6">
        <v>3</v>
      </c>
      <c r="G17" s="6">
        <v>9</v>
      </c>
      <c r="H17" s="6">
        <v>7</v>
      </c>
      <c r="I17" s="6">
        <v>6</v>
      </c>
      <c r="J17" s="6">
        <v>13</v>
      </c>
      <c r="K17" s="6">
        <f>SUM(B17,E17,H17)</f>
        <v>120</v>
      </c>
      <c r="L17" s="6">
        <f t="shared" si="0"/>
        <v>64</v>
      </c>
      <c r="M17" s="6">
        <f t="shared" si="1"/>
        <v>184</v>
      </c>
      <c r="N17" s="7" t="s">
        <v>194</v>
      </c>
    </row>
    <row r="18" spans="1:14" ht="18" customHeight="1" x14ac:dyDescent="0.2">
      <c r="A18" s="5" t="s">
        <v>195</v>
      </c>
      <c r="B18" s="6">
        <v>22</v>
      </c>
      <c r="C18" s="6">
        <v>13</v>
      </c>
      <c r="D18" s="6">
        <v>35</v>
      </c>
      <c r="E18" s="6">
        <v>7</v>
      </c>
      <c r="F18" s="6">
        <v>3</v>
      </c>
      <c r="G18" s="6">
        <v>10</v>
      </c>
      <c r="H18" s="6">
        <v>15</v>
      </c>
      <c r="I18" s="6">
        <v>2</v>
      </c>
      <c r="J18" s="6">
        <v>17</v>
      </c>
      <c r="K18" s="6">
        <f>SUM(B18,E18,H18)</f>
        <v>44</v>
      </c>
      <c r="L18" s="6">
        <f t="shared" si="0"/>
        <v>18</v>
      </c>
      <c r="M18" s="6">
        <f t="shared" si="1"/>
        <v>62</v>
      </c>
      <c r="N18" s="7" t="s">
        <v>196</v>
      </c>
    </row>
    <row r="19" spans="1:14" ht="18" customHeight="1" x14ac:dyDescent="0.2">
      <c r="A19" s="5" t="s">
        <v>103</v>
      </c>
      <c r="B19" s="6">
        <f>SUM(B15:B18)</f>
        <v>265</v>
      </c>
      <c r="C19" s="6">
        <f t="shared" ref="C19:M19" si="3">SUM(C15:C18)</f>
        <v>245</v>
      </c>
      <c r="D19" s="6">
        <f t="shared" si="3"/>
        <v>510</v>
      </c>
      <c r="E19" s="6">
        <f t="shared" si="3"/>
        <v>36</v>
      </c>
      <c r="F19" s="6">
        <f t="shared" si="3"/>
        <v>28</v>
      </c>
      <c r="G19" s="6">
        <f t="shared" si="3"/>
        <v>64</v>
      </c>
      <c r="H19" s="6">
        <f t="shared" si="3"/>
        <v>32</v>
      </c>
      <c r="I19" s="6">
        <f t="shared" si="3"/>
        <v>17</v>
      </c>
      <c r="J19" s="6">
        <f t="shared" si="3"/>
        <v>49</v>
      </c>
      <c r="K19" s="6">
        <f t="shared" si="3"/>
        <v>333</v>
      </c>
      <c r="L19" s="6">
        <f t="shared" si="3"/>
        <v>290</v>
      </c>
      <c r="M19" s="6">
        <f t="shared" si="3"/>
        <v>623</v>
      </c>
      <c r="N19" s="7" t="s">
        <v>104</v>
      </c>
    </row>
    <row r="20" spans="1:14" ht="18" customHeight="1" x14ac:dyDescent="0.2">
      <c r="A20" s="5" t="s">
        <v>38</v>
      </c>
      <c r="B20" s="6">
        <f>SUM(B19,B14)</f>
        <v>1694</v>
      </c>
      <c r="C20" s="6">
        <f t="shared" ref="C20:M20" si="4">SUM(C19,C14)</f>
        <v>908</v>
      </c>
      <c r="D20" s="6">
        <f t="shared" si="4"/>
        <v>2602</v>
      </c>
      <c r="E20" s="6">
        <f t="shared" si="4"/>
        <v>291</v>
      </c>
      <c r="F20" s="6">
        <f t="shared" si="4"/>
        <v>156</v>
      </c>
      <c r="G20" s="6">
        <f t="shared" si="4"/>
        <v>447</v>
      </c>
      <c r="H20" s="6">
        <f t="shared" si="4"/>
        <v>251</v>
      </c>
      <c r="I20" s="6">
        <f t="shared" si="4"/>
        <v>183</v>
      </c>
      <c r="J20" s="6">
        <f t="shared" si="4"/>
        <v>434</v>
      </c>
      <c r="K20" s="6">
        <f t="shared" si="4"/>
        <v>2236</v>
      </c>
      <c r="L20" s="6">
        <f t="shared" si="4"/>
        <v>1247</v>
      </c>
      <c r="M20" s="6">
        <f t="shared" si="4"/>
        <v>3483</v>
      </c>
      <c r="N20" s="7" t="s">
        <v>39</v>
      </c>
    </row>
    <row r="21" spans="1:14" ht="18" customHeight="1" x14ac:dyDescent="0.2">
      <c r="A21" s="5" t="s">
        <v>62</v>
      </c>
      <c r="B21" s="6"/>
      <c r="C21" s="6"/>
      <c r="D21" s="6"/>
      <c r="E21" s="6"/>
      <c r="F21" s="6"/>
      <c r="G21" s="6"/>
      <c r="H21" s="6"/>
      <c r="I21" s="6"/>
      <c r="J21" s="6"/>
      <c r="K21" s="7"/>
      <c r="L21" s="5"/>
      <c r="M21" s="6"/>
      <c r="N21" s="7" t="s">
        <v>41</v>
      </c>
    </row>
    <row r="22" spans="1:14" ht="18" customHeight="1" x14ac:dyDescent="0.2">
      <c r="A22" s="5" t="s">
        <v>179</v>
      </c>
      <c r="B22" s="6">
        <v>64</v>
      </c>
      <c r="C22" s="6">
        <v>31</v>
      </c>
      <c r="D22" s="6">
        <v>95</v>
      </c>
      <c r="E22" s="6">
        <v>1</v>
      </c>
      <c r="F22" s="6">
        <v>2</v>
      </c>
      <c r="G22" s="6">
        <v>3</v>
      </c>
      <c r="H22" s="6">
        <v>2</v>
      </c>
      <c r="I22" s="6">
        <v>1</v>
      </c>
      <c r="J22" s="6">
        <v>3</v>
      </c>
      <c r="K22" s="6">
        <f>SUM(B22,E22,H22)</f>
        <v>67</v>
      </c>
      <c r="L22" s="6">
        <f>SUM(I22,F22,C22)</f>
        <v>34</v>
      </c>
      <c r="M22" s="6">
        <f>SUM(K22:L22)</f>
        <v>101</v>
      </c>
      <c r="N22" s="7" t="s">
        <v>205</v>
      </c>
    </row>
    <row r="23" spans="1:14" ht="18" customHeight="1" x14ac:dyDescent="0.2">
      <c r="A23" s="5" t="s">
        <v>181</v>
      </c>
      <c r="B23" s="6">
        <v>7</v>
      </c>
      <c r="C23" s="6">
        <v>0</v>
      </c>
      <c r="D23" s="6">
        <v>7</v>
      </c>
      <c r="E23" s="6">
        <v>2</v>
      </c>
      <c r="F23" s="6">
        <v>0</v>
      </c>
      <c r="G23" s="6">
        <v>2</v>
      </c>
      <c r="H23" s="6">
        <v>3</v>
      </c>
      <c r="I23" s="6">
        <v>0</v>
      </c>
      <c r="J23" s="6">
        <v>3</v>
      </c>
      <c r="K23" s="6">
        <f t="shared" ref="K23:K31" si="5">SUM(B23,E23,H23)</f>
        <v>12</v>
      </c>
      <c r="L23" s="6">
        <f t="shared" ref="L23:L31" si="6">SUM(I23,F23,C23)</f>
        <v>0</v>
      </c>
      <c r="M23" s="6">
        <f t="shared" ref="M23:M31" si="7">SUM(K23:L23)</f>
        <v>12</v>
      </c>
      <c r="N23" s="7" t="s">
        <v>182</v>
      </c>
    </row>
    <row r="24" spans="1:14" ht="18" customHeight="1" x14ac:dyDescent="0.2">
      <c r="A24" s="5" t="s">
        <v>185</v>
      </c>
      <c r="B24" s="6">
        <v>15</v>
      </c>
      <c r="C24" s="6">
        <v>2</v>
      </c>
      <c r="D24" s="6">
        <v>17</v>
      </c>
      <c r="E24" s="6">
        <v>1</v>
      </c>
      <c r="F24" s="6">
        <v>1</v>
      </c>
      <c r="G24" s="6">
        <v>2</v>
      </c>
      <c r="H24" s="6">
        <v>0</v>
      </c>
      <c r="I24" s="6">
        <v>0</v>
      </c>
      <c r="J24" s="6">
        <v>0</v>
      </c>
      <c r="K24" s="6">
        <f t="shared" si="5"/>
        <v>16</v>
      </c>
      <c r="L24" s="6">
        <f t="shared" si="6"/>
        <v>3</v>
      </c>
      <c r="M24" s="6">
        <f t="shared" si="7"/>
        <v>19</v>
      </c>
      <c r="N24" s="7" t="s">
        <v>186</v>
      </c>
    </row>
    <row r="25" spans="1:14" ht="18" customHeight="1" x14ac:dyDescent="0.2">
      <c r="A25" s="5" t="s">
        <v>92</v>
      </c>
      <c r="B25" s="6">
        <f>SUM(B22:B24)</f>
        <v>86</v>
      </c>
      <c r="C25" s="6">
        <f t="shared" ref="C25:J25" si="8">SUM(C22:C24)</f>
        <v>33</v>
      </c>
      <c r="D25" s="6">
        <f t="shared" si="8"/>
        <v>119</v>
      </c>
      <c r="E25" s="6">
        <f t="shared" si="8"/>
        <v>4</v>
      </c>
      <c r="F25" s="6">
        <f t="shared" si="8"/>
        <v>3</v>
      </c>
      <c r="G25" s="6">
        <f t="shared" si="8"/>
        <v>7</v>
      </c>
      <c r="H25" s="6">
        <f t="shared" si="8"/>
        <v>5</v>
      </c>
      <c r="I25" s="6">
        <f t="shared" si="8"/>
        <v>1</v>
      </c>
      <c r="J25" s="6">
        <f t="shared" si="8"/>
        <v>6</v>
      </c>
      <c r="K25" s="6">
        <f t="shared" si="5"/>
        <v>95</v>
      </c>
      <c r="L25" s="6">
        <f t="shared" si="6"/>
        <v>37</v>
      </c>
      <c r="M25" s="6">
        <f t="shared" si="7"/>
        <v>132</v>
      </c>
      <c r="N25" s="7" t="s">
        <v>189</v>
      </c>
    </row>
    <row r="26" spans="1:14" ht="18" customHeight="1" x14ac:dyDescent="0.2">
      <c r="A26" s="5" t="s">
        <v>201</v>
      </c>
      <c r="B26" s="6">
        <v>0</v>
      </c>
      <c r="C26" s="6">
        <v>0</v>
      </c>
      <c r="D26" s="6">
        <v>0</v>
      </c>
      <c r="E26" s="6">
        <v>0</v>
      </c>
      <c r="F26" s="6">
        <v>2</v>
      </c>
      <c r="G26" s="6">
        <v>2</v>
      </c>
      <c r="H26" s="6">
        <v>0</v>
      </c>
      <c r="I26" s="6">
        <v>0</v>
      </c>
      <c r="J26" s="6">
        <v>0</v>
      </c>
      <c r="K26" s="6">
        <f t="shared" si="5"/>
        <v>0</v>
      </c>
      <c r="L26" s="6">
        <f t="shared" si="6"/>
        <v>2</v>
      </c>
      <c r="M26" s="6">
        <f t="shared" si="7"/>
        <v>2</v>
      </c>
      <c r="N26" s="7" t="s">
        <v>191</v>
      </c>
    </row>
    <row r="27" spans="1:14" ht="18" customHeight="1" x14ac:dyDescent="0.2">
      <c r="A27" s="5" t="s">
        <v>212</v>
      </c>
      <c r="B27" s="6">
        <v>58</v>
      </c>
      <c r="C27" s="6">
        <v>10</v>
      </c>
      <c r="D27" s="6">
        <v>68</v>
      </c>
      <c r="E27" s="6">
        <v>2</v>
      </c>
      <c r="F27" s="6">
        <v>0</v>
      </c>
      <c r="G27" s="6">
        <v>2</v>
      </c>
      <c r="H27" s="6">
        <v>17</v>
      </c>
      <c r="I27" s="6">
        <v>0</v>
      </c>
      <c r="J27" s="6">
        <v>17</v>
      </c>
      <c r="K27" s="6">
        <f t="shared" si="5"/>
        <v>77</v>
      </c>
      <c r="L27" s="6">
        <f t="shared" si="6"/>
        <v>10</v>
      </c>
      <c r="M27" s="6">
        <f t="shared" si="7"/>
        <v>87</v>
      </c>
      <c r="N27" s="7" t="s">
        <v>202</v>
      </c>
    </row>
    <row r="28" spans="1:14" ht="18" customHeight="1" x14ac:dyDescent="0.2">
      <c r="A28" s="5" t="s">
        <v>193</v>
      </c>
      <c r="B28" s="6">
        <v>93</v>
      </c>
      <c r="C28" s="6">
        <v>12</v>
      </c>
      <c r="D28" s="6">
        <v>105</v>
      </c>
      <c r="E28" s="6">
        <v>3</v>
      </c>
      <c r="F28" s="6">
        <v>3</v>
      </c>
      <c r="G28" s="6">
        <v>6</v>
      </c>
      <c r="H28" s="6">
        <v>13</v>
      </c>
      <c r="I28" s="6">
        <v>1</v>
      </c>
      <c r="J28" s="6">
        <v>14</v>
      </c>
      <c r="K28" s="6">
        <f t="shared" si="5"/>
        <v>109</v>
      </c>
      <c r="L28" s="6">
        <f t="shared" si="6"/>
        <v>16</v>
      </c>
      <c r="M28" s="6">
        <f t="shared" si="7"/>
        <v>125</v>
      </c>
      <c r="N28" s="7" t="s">
        <v>194</v>
      </c>
    </row>
    <row r="29" spans="1:14" ht="18" customHeight="1" x14ac:dyDescent="0.2">
      <c r="A29" s="5" t="s">
        <v>195</v>
      </c>
      <c r="B29" s="6">
        <v>3</v>
      </c>
      <c r="C29" s="6">
        <v>0</v>
      </c>
      <c r="D29" s="6">
        <v>3</v>
      </c>
      <c r="E29" s="6">
        <v>0</v>
      </c>
      <c r="F29" s="6">
        <v>0</v>
      </c>
      <c r="G29" s="6">
        <v>0</v>
      </c>
      <c r="H29" s="6">
        <v>0</v>
      </c>
      <c r="I29" s="6">
        <v>0</v>
      </c>
      <c r="J29" s="6">
        <v>0</v>
      </c>
      <c r="K29" s="6">
        <f t="shared" si="5"/>
        <v>3</v>
      </c>
      <c r="L29" s="6">
        <f t="shared" si="6"/>
        <v>0</v>
      </c>
      <c r="M29" s="6">
        <f t="shared" si="7"/>
        <v>3</v>
      </c>
      <c r="N29" s="7" t="s">
        <v>196</v>
      </c>
    </row>
    <row r="30" spans="1:14" ht="18" customHeight="1" x14ac:dyDescent="0.2">
      <c r="A30" s="5" t="s">
        <v>103</v>
      </c>
      <c r="B30" s="12">
        <f t="shared" ref="B30:M30" si="9">SUM(B26:B29)</f>
        <v>154</v>
      </c>
      <c r="C30" s="12">
        <f t="shared" si="9"/>
        <v>22</v>
      </c>
      <c r="D30" s="12">
        <f t="shared" si="9"/>
        <v>176</v>
      </c>
      <c r="E30" s="12">
        <f t="shared" si="9"/>
        <v>5</v>
      </c>
      <c r="F30" s="12">
        <f t="shared" si="9"/>
        <v>5</v>
      </c>
      <c r="G30" s="12">
        <f t="shared" si="9"/>
        <v>10</v>
      </c>
      <c r="H30" s="12">
        <f t="shared" si="9"/>
        <v>30</v>
      </c>
      <c r="I30" s="12">
        <f t="shared" si="9"/>
        <v>1</v>
      </c>
      <c r="J30" s="12">
        <f t="shared" si="9"/>
        <v>31</v>
      </c>
      <c r="K30" s="12">
        <f t="shared" si="9"/>
        <v>189</v>
      </c>
      <c r="L30" s="12">
        <f t="shared" si="9"/>
        <v>28</v>
      </c>
      <c r="M30" s="12">
        <f t="shared" si="9"/>
        <v>217</v>
      </c>
      <c r="N30" s="7" t="s">
        <v>104</v>
      </c>
    </row>
    <row r="31" spans="1:14" ht="18" customHeight="1" thickBot="1" x14ac:dyDescent="0.25">
      <c r="A31" s="11" t="s">
        <v>45</v>
      </c>
      <c r="B31" s="12">
        <f>SUM(B30,B25)</f>
        <v>240</v>
      </c>
      <c r="C31" s="12">
        <f t="shared" ref="C31:J31" si="10">SUM(C30,C25)</f>
        <v>55</v>
      </c>
      <c r="D31" s="12">
        <f t="shared" si="10"/>
        <v>295</v>
      </c>
      <c r="E31" s="12">
        <f t="shared" si="10"/>
        <v>9</v>
      </c>
      <c r="F31" s="12">
        <f>SUM(F30,F25)</f>
        <v>8</v>
      </c>
      <c r="G31" s="12">
        <f t="shared" si="10"/>
        <v>17</v>
      </c>
      <c r="H31" s="12">
        <f t="shared" si="10"/>
        <v>35</v>
      </c>
      <c r="I31" s="12">
        <f t="shared" si="10"/>
        <v>2</v>
      </c>
      <c r="J31" s="12">
        <f t="shared" si="10"/>
        <v>37</v>
      </c>
      <c r="K31" s="6">
        <f t="shared" si="5"/>
        <v>284</v>
      </c>
      <c r="L31" s="6">
        <f t="shared" si="6"/>
        <v>65</v>
      </c>
      <c r="M31" s="6">
        <f t="shared" si="7"/>
        <v>349</v>
      </c>
      <c r="N31" s="13" t="s">
        <v>41</v>
      </c>
    </row>
    <row r="32" spans="1:14" ht="18" customHeight="1" thickBot="1" x14ac:dyDescent="0.25">
      <c r="A32" s="8" t="s">
        <v>108</v>
      </c>
      <c r="B32" s="9">
        <f>SUM(B31,B20)</f>
        <v>1934</v>
      </c>
      <c r="C32" s="9">
        <f t="shared" ref="C32:M32" si="11">SUM(C31,C20)</f>
        <v>963</v>
      </c>
      <c r="D32" s="9">
        <f t="shared" si="11"/>
        <v>2897</v>
      </c>
      <c r="E32" s="9">
        <f t="shared" si="11"/>
        <v>300</v>
      </c>
      <c r="F32" s="9">
        <f t="shared" si="11"/>
        <v>164</v>
      </c>
      <c r="G32" s="9">
        <f t="shared" si="11"/>
        <v>464</v>
      </c>
      <c r="H32" s="9">
        <f t="shared" si="11"/>
        <v>286</v>
      </c>
      <c r="I32" s="9">
        <f t="shared" si="11"/>
        <v>185</v>
      </c>
      <c r="J32" s="9">
        <f t="shared" si="11"/>
        <v>471</v>
      </c>
      <c r="K32" s="9">
        <f t="shared" si="11"/>
        <v>2520</v>
      </c>
      <c r="L32" s="9">
        <f t="shared" si="11"/>
        <v>1312</v>
      </c>
      <c r="M32" s="9">
        <f t="shared" si="11"/>
        <v>3832</v>
      </c>
      <c r="N32" s="10" t="s">
        <v>48</v>
      </c>
    </row>
    <row r="33" ht="18" customHeight="1"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71"/>
  <sheetViews>
    <sheetView rightToLeft="1" view="pageBreakPreview" topLeftCell="A16" zoomScale="80" zoomScaleSheetLayoutView="80" workbookViewId="0">
      <selection activeCell="N44" sqref="N44"/>
    </sheetView>
  </sheetViews>
  <sheetFormatPr defaultRowHeight="14.25" x14ac:dyDescent="0.2"/>
  <cols>
    <col min="1" max="1" width="24.25" customWidth="1"/>
    <col min="2" max="2" width="11.625" customWidth="1"/>
    <col min="3" max="3" width="11" customWidth="1"/>
    <col min="4" max="4" width="12.5" customWidth="1"/>
    <col min="5" max="5" width="8" customWidth="1"/>
    <col min="6" max="6" width="9.25" customWidth="1"/>
    <col min="7" max="7" width="9.5" customWidth="1"/>
    <col min="8" max="10" width="10.25" customWidth="1"/>
    <col min="11" max="11" width="33.5" customWidth="1"/>
  </cols>
  <sheetData>
    <row r="1" spans="1:11" ht="24.75" customHeight="1" x14ac:dyDescent="0.2">
      <c r="A1" s="423" t="s">
        <v>337</v>
      </c>
      <c r="B1" s="423"/>
      <c r="C1" s="423"/>
      <c r="D1" s="423"/>
      <c r="E1" s="423"/>
      <c r="F1" s="423"/>
      <c r="G1" s="423"/>
      <c r="H1" s="423"/>
      <c r="I1" s="423"/>
      <c r="J1" s="423"/>
      <c r="K1" s="423"/>
    </row>
    <row r="2" spans="1:11" ht="36.75" customHeight="1" x14ac:dyDescent="0.25">
      <c r="A2" s="416" t="s">
        <v>338</v>
      </c>
      <c r="B2" s="416"/>
      <c r="C2" s="416"/>
      <c r="D2" s="416"/>
      <c r="E2" s="416"/>
      <c r="F2" s="416"/>
      <c r="G2" s="416"/>
      <c r="H2" s="416"/>
      <c r="I2" s="416"/>
      <c r="J2" s="416"/>
      <c r="K2" s="416"/>
    </row>
    <row r="3" spans="1:11" ht="16.5" customHeight="1" thickBot="1" x14ac:dyDescent="0.3">
      <c r="A3" s="29" t="s">
        <v>339</v>
      </c>
      <c r="K3" s="34" t="s">
        <v>340</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28" t="s">
        <v>52</v>
      </c>
      <c r="C6" s="28" t="s">
        <v>279</v>
      </c>
      <c r="D6" s="28" t="s">
        <v>11</v>
      </c>
      <c r="E6" s="28" t="s">
        <v>52</v>
      </c>
      <c r="F6" s="28" t="s">
        <v>279</v>
      </c>
      <c r="G6" s="28" t="s">
        <v>11</v>
      </c>
      <c r="H6" s="28" t="s">
        <v>52</v>
      </c>
      <c r="I6" s="28" t="s">
        <v>279</v>
      </c>
      <c r="J6" s="28"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8" customHeight="1" x14ac:dyDescent="0.2">
      <c r="A8" s="5" t="s">
        <v>14</v>
      </c>
      <c r="B8" s="6"/>
      <c r="C8" s="6"/>
      <c r="D8" s="6"/>
      <c r="E8" s="6"/>
      <c r="F8" s="6"/>
      <c r="G8" s="6"/>
      <c r="H8" s="6"/>
      <c r="I8" s="6"/>
      <c r="J8" s="6"/>
      <c r="K8" s="7" t="s">
        <v>69</v>
      </c>
    </row>
    <row r="9" spans="1:11" ht="18" customHeight="1" x14ac:dyDescent="0.2">
      <c r="A9" s="5" t="s">
        <v>280</v>
      </c>
      <c r="B9" s="6">
        <v>340</v>
      </c>
      <c r="C9" s="6">
        <v>581</v>
      </c>
      <c r="D9" s="6">
        <v>921</v>
      </c>
      <c r="E9" s="6">
        <v>0</v>
      </c>
      <c r="F9" s="6">
        <v>0</v>
      </c>
      <c r="G9" s="6">
        <v>0</v>
      </c>
      <c r="H9" s="6">
        <f>SUM(B9,E9)</f>
        <v>340</v>
      </c>
      <c r="I9" s="6">
        <f>SUM(C9,F9)</f>
        <v>581</v>
      </c>
      <c r="J9" s="6">
        <f t="shared" ref="J9:J21" si="0">SUM(H9:I9)</f>
        <v>921</v>
      </c>
      <c r="K9" s="7" t="s">
        <v>281</v>
      </c>
    </row>
    <row r="10" spans="1:11" ht="18" customHeight="1" x14ac:dyDescent="0.2">
      <c r="A10" s="5" t="s">
        <v>124</v>
      </c>
      <c r="B10" s="6">
        <v>201</v>
      </c>
      <c r="C10" s="6">
        <v>331</v>
      </c>
      <c r="D10" s="6">
        <v>532</v>
      </c>
      <c r="E10" s="6">
        <v>0</v>
      </c>
      <c r="F10" s="6">
        <v>1</v>
      </c>
      <c r="G10" s="6">
        <v>1</v>
      </c>
      <c r="H10" s="6">
        <f t="shared" ref="H10:I21" si="1">SUM(B10,E10)</f>
        <v>201</v>
      </c>
      <c r="I10" s="6">
        <f t="shared" si="1"/>
        <v>332</v>
      </c>
      <c r="J10" s="6">
        <f t="shared" si="0"/>
        <v>533</v>
      </c>
      <c r="K10" s="7" t="s">
        <v>282</v>
      </c>
    </row>
    <row r="11" spans="1:11" ht="18" customHeight="1" x14ac:dyDescent="0.2">
      <c r="A11" s="5" t="s">
        <v>283</v>
      </c>
      <c r="B11" s="6">
        <v>245</v>
      </c>
      <c r="C11" s="6">
        <v>489</v>
      </c>
      <c r="D11" s="6">
        <v>734</v>
      </c>
      <c r="E11" s="6">
        <v>0</v>
      </c>
      <c r="F11" s="6">
        <v>0</v>
      </c>
      <c r="G11" s="6">
        <v>0</v>
      </c>
      <c r="H11" s="6">
        <f t="shared" si="1"/>
        <v>245</v>
      </c>
      <c r="I11" s="6">
        <f t="shared" si="1"/>
        <v>489</v>
      </c>
      <c r="J11" s="6">
        <f t="shared" si="0"/>
        <v>734</v>
      </c>
      <c r="K11" s="7" t="s">
        <v>284</v>
      </c>
    </row>
    <row r="12" spans="1:11" ht="18" customHeight="1" x14ac:dyDescent="0.2">
      <c r="A12" s="5" t="s">
        <v>285</v>
      </c>
      <c r="B12" s="6">
        <v>716</v>
      </c>
      <c r="C12" s="6">
        <v>879</v>
      </c>
      <c r="D12" s="6">
        <v>1595</v>
      </c>
      <c r="E12" s="6">
        <v>0</v>
      </c>
      <c r="F12" s="6">
        <v>0</v>
      </c>
      <c r="G12" s="6">
        <v>0</v>
      </c>
      <c r="H12" s="6">
        <f t="shared" si="1"/>
        <v>716</v>
      </c>
      <c r="I12" s="6">
        <f t="shared" si="1"/>
        <v>879</v>
      </c>
      <c r="J12" s="6">
        <f t="shared" si="0"/>
        <v>1595</v>
      </c>
      <c r="K12" s="7" t="s">
        <v>286</v>
      </c>
    </row>
    <row r="13" spans="1:11" ht="18" customHeight="1" x14ac:dyDescent="0.2">
      <c r="A13" s="5" t="s">
        <v>287</v>
      </c>
      <c r="B13" s="6">
        <v>911</v>
      </c>
      <c r="C13" s="6">
        <v>1266</v>
      </c>
      <c r="D13" s="6">
        <v>2177</v>
      </c>
      <c r="E13" s="6">
        <v>0</v>
      </c>
      <c r="F13" s="6">
        <v>4</v>
      </c>
      <c r="G13" s="6">
        <v>4</v>
      </c>
      <c r="H13" s="6">
        <f t="shared" si="1"/>
        <v>911</v>
      </c>
      <c r="I13" s="6">
        <f t="shared" si="1"/>
        <v>1270</v>
      </c>
      <c r="J13" s="6">
        <f t="shared" si="0"/>
        <v>2181</v>
      </c>
      <c r="K13" s="7" t="s">
        <v>288</v>
      </c>
    </row>
    <row r="14" spans="1:11" ht="18" customHeight="1" x14ac:dyDescent="0.2">
      <c r="A14" s="5" t="s">
        <v>289</v>
      </c>
      <c r="B14" s="6">
        <v>1515</v>
      </c>
      <c r="C14" s="6">
        <v>1142</v>
      </c>
      <c r="D14" s="6">
        <v>2657</v>
      </c>
      <c r="E14" s="6">
        <v>0</v>
      </c>
      <c r="F14" s="6">
        <v>0</v>
      </c>
      <c r="G14" s="6">
        <v>0</v>
      </c>
      <c r="H14" s="6">
        <f t="shared" si="1"/>
        <v>1515</v>
      </c>
      <c r="I14" s="6">
        <f t="shared" si="1"/>
        <v>1142</v>
      </c>
      <c r="J14" s="6">
        <f t="shared" si="0"/>
        <v>2657</v>
      </c>
      <c r="K14" s="7" t="s">
        <v>290</v>
      </c>
    </row>
    <row r="15" spans="1:11" ht="18" customHeight="1" x14ac:dyDescent="0.2">
      <c r="A15" s="5" t="s">
        <v>291</v>
      </c>
      <c r="B15" s="6">
        <v>816</v>
      </c>
      <c r="C15" s="6">
        <v>273</v>
      </c>
      <c r="D15" s="6">
        <v>1089</v>
      </c>
      <c r="E15" s="6">
        <v>0</v>
      </c>
      <c r="F15" s="6">
        <v>0</v>
      </c>
      <c r="G15" s="6">
        <v>0</v>
      </c>
      <c r="H15" s="6">
        <f t="shared" si="1"/>
        <v>816</v>
      </c>
      <c r="I15" s="6">
        <f t="shared" si="1"/>
        <v>273</v>
      </c>
      <c r="J15" s="6">
        <f t="shared" si="0"/>
        <v>1089</v>
      </c>
      <c r="K15" s="7" t="s">
        <v>292</v>
      </c>
    </row>
    <row r="16" spans="1:11" ht="18" customHeight="1" x14ac:dyDescent="0.2">
      <c r="A16" s="31" t="s">
        <v>293</v>
      </c>
      <c r="B16" s="32">
        <v>2136</v>
      </c>
      <c r="C16" s="32">
        <v>2408</v>
      </c>
      <c r="D16" s="32">
        <v>4544</v>
      </c>
      <c r="E16" s="6">
        <v>0</v>
      </c>
      <c r="F16" s="6">
        <v>0</v>
      </c>
      <c r="G16" s="6">
        <v>0</v>
      </c>
      <c r="H16" s="32">
        <f t="shared" si="1"/>
        <v>2136</v>
      </c>
      <c r="I16" s="32">
        <f t="shared" si="1"/>
        <v>2408</v>
      </c>
      <c r="J16" s="32">
        <f t="shared" si="0"/>
        <v>4544</v>
      </c>
      <c r="K16" s="33" t="s">
        <v>294</v>
      </c>
    </row>
    <row r="17" spans="1:11" ht="18" customHeight="1" x14ac:dyDescent="0.2">
      <c r="A17" s="5" t="s">
        <v>295</v>
      </c>
      <c r="B17" s="6">
        <v>2913</v>
      </c>
      <c r="C17" s="6">
        <v>3244</v>
      </c>
      <c r="D17" s="6">
        <v>6157</v>
      </c>
      <c r="E17" s="6">
        <v>0</v>
      </c>
      <c r="F17" s="6">
        <v>2</v>
      </c>
      <c r="G17" s="6">
        <v>2</v>
      </c>
      <c r="H17" s="6">
        <f t="shared" si="1"/>
        <v>2913</v>
      </c>
      <c r="I17" s="6">
        <f t="shared" si="1"/>
        <v>3246</v>
      </c>
      <c r="J17" s="6">
        <f t="shared" si="0"/>
        <v>6159</v>
      </c>
      <c r="K17" s="7" t="s">
        <v>296</v>
      </c>
    </row>
    <row r="18" spans="1:11" ht="18" customHeight="1" x14ac:dyDescent="0.2">
      <c r="A18" s="5" t="s">
        <v>297</v>
      </c>
      <c r="B18" s="6">
        <v>333</v>
      </c>
      <c r="C18" s="6">
        <v>56</v>
      </c>
      <c r="D18" s="6">
        <v>389</v>
      </c>
      <c r="E18" s="6">
        <v>0</v>
      </c>
      <c r="F18" s="6">
        <v>0</v>
      </c>
      <c r="G18" s="6">
        <v>0</v>
      </c>
      <c r="H18" s="6">
        <f t="shared" si="1"/>
        <v>333</v>
      </c>
      <c r="I18" s="6">
        <f t="shared" si="1"/>
        <v>56</v>
      </c>
      <c r="J18" s="6">
        <f t="shared" si="0"/>
        <v>389</v>
      </c>
      <c r="K18" s="7" t="s">
        <v>312</v>
      </c>
    </row>
    <row r="19" spans="1:11" ht="18" customHeight="1" x14ac:dyDescent="0.2">
      <c r="A19" s="5" t="s">
        <v>299</v>
      </c>
      <c r="B19" s="6">
        <v>2236</v>
      </c>
      <c r="C19" s="6">
        <v>2394</v>
      </c>
      <c r="D19" s="6">
        <v>4630</v>
      </c>
      <c r="E19" s="6">
        <v>0</v>
      </c>
      <c r="F19" s="6">
        <v>0</v>
      </c>
      <c r="G19" s="6">
        <v>0</v>
      </c>
      <c r="H19" s="6">
        <f t="shared" si="1"/>
        <v>2236</v>
      </c>
      <c r="I19" s="6">
        <f t="shared" si="1"/>
        <v>2394</v>
      </c>
      <c r="J19" s="6">
        <f t="shared" si="0"/>
        <v>4630</v>
      </c>
      <c r="K19" s="7" t="s">
        <v>300</v>
      </c>
    </row>
    <row r="20" spans="1:11" ht="18" customHeight="1" x14ac:dyDescent="0.2">
      <c r="A20" s="5" t="s">
        <v>301</v>
      </c>
      <c r="B20" s="6">
        <v>419</v>
      </c>
      <c r="C20" s="6">
        <v>569</v>
      </c>
      <c r="D20" s="6">
        <v>988</v>
      </c>
      <c r="E20" s="6">
        <v>0</v>
      </c>
      <c r="F20" s="6">
        <v>0</v>
      </c>
      <c r="G20" s="6">
        <v>0</v>
      </c>
      <c r="H20" s="6">
        <f t="shared" si="1"/>
        <v>419</v>
      </c>
      <c r="I20" s="6">
        <f t="shared" si="1"/>
        <v>569</v>
      </c>
      <c r="J20" s="6">
        <f t="shared" si="0"/>
        <v>988</v>
      </c>
      <c r="K20" s="7" t="s">
        <v>302</v>
      </c>
    </row>
    <row r="21" spans="1:11" ht="18" customHeight="1" x14ac:dyDescent="0.2">
      <c r="A21" s="5" t="s">
        <v>303</v>
      </c>
      <c r="B21" s="6">
        <v>262</v>
      </c>
      <c r="C21" s="6">
        <v>275</v>
      </c>
      <c r="D21" s="6">
        <v>537</v>
      </c>
      <c r="E21" s="6">
        <v>0</v>
      </c>
      <c r="F21" s="6">
        <v>0</v>
      </c>
      <c r="G21" s="6">
        <v>0</v>
      </c>
      <c r="H21" s="6">
        <f t="shared" si="1"/>
        <v>262</v>
      </c>
      <c r="I21" s="6">
        <f t="shared" si="1"/>
        <v>275</v>
      </c>
      <c r="J21" s="6">
        <f t="shared" si="0"/>
        <v>537</v>
      </c>
      <c r="K21" s="7" t="s">
        <v>304</v>
      </c>
    </row>
    <row r="22" spans="1:11" ht="18" customHeight="1" x14ac:dyDescent="0.2">
      <c r="A22" s="5" t="s">
        <v>38</v>
      </c>
      <c r="B22" s="6">
        <f>SUM(B9:B21)</f>
        <v>13043</v>
      </c>
      <c r="C22" s="6">
        <f t="shared" ref="C22:J22" si="2">SUM(C9:C21)</f>
        <v>13907</v>
      </c>
      <c r="D22" s="6">
        <f t="shared" si="2"/>
        <v>26950</v>
      </c>
      <c r="E22" s="6">
        <v>0</v>
      </c>
      <c r="F22" s="6">
        <f t="shared" si="2"/>
        <v>7</v>
      </c>
      <c r="G22" s="6">
        <f t="shared" si="2"/>
        <v>7</v>
      </c>
      <c r="H22" s="6">
        <f t="shared" si="2"/>
        <v>13043</v>
      </c>
      <c r="I22" s="6">
        <f t="shared" si="2"/>
        <v>13914</v>
      </c>
      <c r="J22" s="6">
        <f t="shared" si="2"/>
        <v>26957</v>
      </c>
      <c r="K22" s="7" t="s">
        <v>305</v>
      </c>
    </row>
    <row r="23" spans="1:11" ht="18" customHeight="1" x14ac:dyDescent="0.2">
      <c r="A23" s="5" t="s">
        <v>62</v>
      </c>
      <c r="B23" s="6"/>
      <c r="C23" s="6"/>
      <c r="D23" s="6"/>
      <c r="E23" s="6"/>
      <c r="F23" s="6"/>
      <c r="G23" s="6"/>
      <c r="H23" s="6"/>
      <c r="I23" s="6"/>
      <c r="J23" s="6"/>
      <c r="K23" s="7" t="s">
        <v>306</v>
      </c>
    </row>
    <row r="24" spans="1:11" ht="18" customHeight="1" x14ac:dyDescent="0.2">
      <c r="A24" s="5" t="s">
        <v>285</v>
      </c>
      <c r="B24" s="6">
        <v>409</v>
      </c>
      <c r="C24" s="6">
        <v>230</v>
      </c>
      <c r="D24" s="6">
        <v>639</v>
      </c>
      <c r="E24" s="6">
        <v>0</v>
      </c>
      <c r="F24" s="6">
        <v>0</v>
      </c>
      <c r="G24" s="6">
        <v>0</v>
      </c>
      <c r="H24" s="6">
        <f>SUM(E24,B24)</f>
        <v>409</v>
      </c>
      <c r="I24" s="6">
        <f>SUM(F24,C24)</f>
        <v>230</v>
      </c>
      <c r="J24" s="6">
        <f t="shared" ref="J24:J31" si="3">SUM(H24:I24)</f>
        <v>639</v>
      </c>
      <c r="K24" s="7" t="s">
        <v>286</v>
      </c>
    </row>
    <row r="25" spans="1:11" ht="18" customHeight="1" x14ac:dyDescent="0.2">
      <c r="A25" s="5" t="s">
        <v>289</v>
      </c>
      <c r="B25" s="6">
        <v>1117</v>
      </c>
      <c r="C25" s="6">
        <v>675</v>
      </c>
      <c r="D25" s="6">
        <v>1792</v>
      </c>
      <c r="E25" s="6">
        <v>0</v>
      </c>
      <c r="F25" s="6">
        <v>0</v>
      </c>
      <c r="G25" s="6">
        <v>0</v>
      </c>
      <c r="H25" s="6">
        <f t="shared" ref="H25:I32" si="4">SUM(E25,B25)</f>
        <v>1117</v>
      </c>
      <c r="I25" s="6">
        <f t="shared" si="4"/>
        <v>675</v>
      </c>
      <c r="J25" s="6">
        <f t="shared" si="3"/>
        <v>1792</v>
      </c>
      <c r="K25" s="7" t="s">
        <v>290</v>
      </c>
    </row>
    <row r="26" spans="1:11" ht="18" customHeight="1" x14ac:dyDescent="0.2">
      <c r="A26" s="31" t="s">
        <v>291</v>
      </c>
      <c r="B26" s="6">
        <v>188</v>
      </c>
      <c r="C26" s="6">
        <v>34</v>
      </c>
      <c r="D26" s="6">
        <v>222</v>
      </c>
      <c r="E26" s="6">
        <v>0</v>
      </c>
      <c r="F26" s="6">
        <v>0</v>
      </c>
      <c r="G26" s="6">
        <v>0</v>
      </c>
      <c r="H26" s="6">
        <f t="shared" si="4"/>
        <v>188</v>
      </c>
      <c r="I26" s="6">
        <f t="shared" si="4"/>
        <v>34</v>
      </c>
      <c r="J26" s="32">
        <f t="shared" si="3"/>
        <v>222</v>
      </c>
      <c r="K26" s="33" t="s">
        <v>292</v>
      </c>
    </row>
    <row r="27" spans="1:11" ht="18" customHeight="1" x14ac:dyDescent="0.2">
      <c r="A27" s="5" t="s">
        <v>293</v>
      </c>
      <c r="B27" s="32">
        <v>881</v>
      </c>
      <c r="C27" s="32">
        <v>981</v>
      </c>
      <c r="D27" s="32">
        <v>1862</v>
      </c>
      <c r="E27" s="6">
        <v>0</v>
      </c>
      <c r="F27" s="6">
        <v>0</v>
      </c>
      <c r="G27" s="6">
        <v>0</v>
      </c>
      <c r="H27" s="6">
        <f t="shared" si="4"/>
        <v>881</v>
      </c>
      <c r="I27" s="6">
        <f t="shared" si="4"/>
        <v>981</v>
      </c>
      <c r="J27" s="6">
        <f t="shared" si="3"/>
        <v>1862</v>
      </c>
      <c r="K27" s="7" t="s">
        <v>294</v>
      </c>
    </row>
    <row r="28" spans="1:11" ht="18" customHeight="1" x14ac:dyDescent="0.2">
      <c r="A28" s="5" t="s">
        <v>295</v>
      </c>
      <c r="B28" s="6">
        <v>671</v>
      </c>
      <c r="C28" s="6">
        <v>884</v>
      </c>
      <c r="D28" s="6">
        <v>1555</v>
      </c>
      <c r="E28" s="6">
        <v>0</v>
      </c>
      <c r="F28" s="6">
        <v>0</v>
      </c>
      <c r="G28" s="6">
        <v>0</v>
      </c>
      <c r="H28" s="6">
        <f t="shared" si="4"/>
        <v>671</v>
      </c>
      <c r="I28" s="6">
        <f t="shared" si="4"/>
        <v>884</v>
      </c>
      <c r="J28" s="6">
        <f t="shared" si="3"/>
        <v>1555</v>
      </c>
      <c r="K28" s="7" t="s">
        <v>296</v>
      </c>
    </row>
    <row r="29" spans="1:11" ht="18" customHeight="1" x14ac:dyDescent="0.2">
      <c r="A29" s="5" t="s">
        <v>297</v>
      </c>
      <c r="B29" s="6">
        <v>299</v>
      </c>
      <c r="C29" s="6">
        <v>33</v>
      </c>
      <c r="D29" s="6">
        <v>332</v>
      </c>
      <c r="E29" s="6">
        <v>0</v>
      </c>
      <c r="F29" s="6">
        <v>0</v>
      </c>
      <c r="G29" s="6">
        <v>0</v>
      </c>
      <c r="H29" s="6">
        <f t="shared" si="4"/>
        <v>299</v>
      </c>
      <c r="I29" s="6">
        <f t="shared" si="4"/>
        <v>33</v>
      </c>
      <c r="J29" s="6">
        <f t="shared" si="3"/>
        <v>332</v>
      </c>
      <c r="K29" s="7" t="s">
        <v>312</v>
      </c>
    </row>
    <row r="30" spans="1:11" ht="18" customHeight="1" x14ac:dyDescent="0.2">
      <c r="A30" s="5" t="s">
        <v>299</v>
      </c>
      <c r="B30" s="6">
        <v>1130</v>
      </c>
      <c r="C30" s="6">
        <v>743</v>
      </c>
      <c r="D30" s="6">
        <v>1873</v>
      </c>
      <c r="E30" s="6">
        <v>0</v>
      </c>
      <c r="F30" s="6">
        <v>0</v>
      </c>
      <c r="G30" s="6">
        <v>0</v>
      </c>
      <c r="H30" s="6">
        <f t="shared" si="4"/>
        <v>1130</v>
      </c>
      <c r="I30" s="6">
        <f t="shared" si="4"/>
        <v>743</v>
      </c>
      <c r="J30" s="6">
        <f t="shared" si="3"/>
        <v>1873</v>
      </c>
      <c r="K30" s="7" t="s">
        <v>300</v>
      </c>
    </row>
    <row r="31" spans="1:11" ht="18" customHeight="1" x14ac:dyDescent="0.2">
      <c r="A31" s="5" t="s">
        <v>303</v>
      </c>
      <c r="B31" s="6">
        <v>161</v>
      </c>
      <c r="C31" s="6">
        <v>78</v>
      </c>
      <c r="D31" s="6">
        <v>239</v>
      </c>
      <c r="E31" s="6">
        <v>0</v>
      </c>
      <c r="F31" s="6">
        <v>0</v>
      </c>
      <c r="G31" s="6">
        <v>0</v>
      </c>
      <c r="H31" s="6">
        <f t="shared" si="4"/>
        <v>161</v>
      </c>
      <c r="I31" s="6">
        <f t="shared" si="4"/>
        <v>78</v>
      </c>
      <c r="J31" s="6">
        <f t="shared" si="3"/>
        <v>239</v>
      </c>
      <c r="K31" s="7" t="s">
        <v>304</v>
      </c>
    </row>
    <row r="32" spans="1:11" ht="18" customHeight="1" thickBot="1" x14ac:dyDescent="0.25">
      <c r="A32" s="11" t="s">
        <v>45</v>
      </c>
      <c r="B32" s="12">
        <f>SUM(B24:B31)</f>
        <v>4856</v>
      </c>
      <c r="C32" s="12">
        <f>SUM(C24:C31)</f>
        <v>3658</v>
      </c>
      <c r="D32" s="12">
        <f>SUM(D24:D31)</f>
        <v>8514</v>
      </c>
      <c r="E32" s="6">
        <v>0</v>
      </c>
      <c r="F32" s="6">
        <v>0</v>
      </c>
      <c r="G32" s="6">
        <v>0</v>
      </c>
      <c r="H32" s="6">
        <f t="shared" si="4"/>
        <v>4856</v>
      </c>
      <c r="I32" s="6">
        <f t="shared" si="4"/>
        <v>3658</v>
      </c>
      <c r="J32" s="12">
        <f>SUM(J24:J31)</f>
        <v>8514</v>
      </c>
      <c r="K32" s="13" t="s">
        <v>307</v>
      </c>
    </row>
    <row r="33" spans="1:11" ht="18" customHeight="1" thickBot="1" x14ac:dyDescent="0.25">
      <c r="A33" s="8" t="s">
        <v>47</v>
      </c>
      <c r="B33" s="9">
        <f>SUM(B32,B22)</f>
        <v>17899</v>
      </c>
      <c r="C33" s="9">
        <f t="shared" ref="C33:J33" si="5">SUM(C32,C22)</f>
        <v>17565</v>
      </c>
      <c r="D33" s="9">
        <f t="shared" si="5"/>
        <v>35464</v>
      </c>
      <c r="E33" s="9">
        <f t="shared" si="5"/>
        <v>0</v>
      </c>
      <c r="F33" s="9">
        <f t="shared" si="5"/>
        <v>7</v>
      </c>
      <c r="G33" s="9">
        <f t="shared" si="5"/>
        <v>7</v>
      </c>
      <c r="H33" s="9">
        <f t="shared" si="5"/>
        <v>17899</v>
      </c>
      <c r="I33" s="9">
        <f t="shared" si="5"/>
        <v>17572</v>
      </c>
      <c r="J33" s="9">
        <f t="shared" si="5"/>
        <v>35471</v>
      </c>
      <c r="K33" s="10" t="s">
        <v>48</v>
      </c>
    </row>
    <row r="34" spans="1:11" ht="18" customHeight="1" thickTop="1" x14ac:dyDescent="0.2">
      <c r="A34" s="25"/>
      <c r="B34" s="27"/>
      <c r="C34" s="27"/>
      <c r="D34" s="27"/>
      <c r="E34" s="27"/>
      <c r="F34" s="27"/>
      <c r="G34" s="27"/>
      <c r="H34" s="27"/>
      <c r="I34" s="27"/>
      <c r="J34" s="27"/>
      <c r="K34" s="26"/>
    </row>
    <row r="35" spans="1:11" ht="18" customHeight="1" x14ac:dyDescent="0.2">
      <c r="A35" s="25"/>
      <c r="B35" s="27"/>
      <c r="C35" s="27"/>
      <c r="D35" s="27"/>
      <c r="E35" s="27"/>
      <c r="F35" s="27"/>
      <c r="G35" s="27"/>
      <c r="H35" s="27"/>
      <c r="I35" s="27"/>
      <c r="J35" s="27"/>
      <c r="K35" s="26"/>
    </row>
    <row r="36" spans="1:11" ht="18" customHeight="1" x14ac:dyDescent="0.2">
      <c r="A36" s="25"/>
      <c r="B36" s="27"/>
      <c r="C36" s="27"/>
      <c r="D36" s="27"/>
      <c r="E36" s="27"/>
      <c r="F36" s="27"/>
      <c r="G36" s="27"/>
      <c r="H36" s="27"/>
      <c r="I36" s="27"/>
      <c r="J36" s="27"/>
      <c r="K36" s="26"/>
    </row>
    <row r="37" spans="1:11" ht="18" customHeight="1" x14ac:dyDescent="0.2">
      <c r="A37" s="25"/>
      <c r="B37" s="27"/>
      <c r="C37" s="27"/>
      <c r="D37" s="27"/>
      <c r="E37" s="27"/>
      <c r="F37" s="27"/>
      <c r="G37" s="27"/>
      <c r="H37" s="27"/>
      <c r="I37" s="27"/>
      <c r="J37" s="27"/>
      <c r="K37" s="26"/>
    </row>
    <row r="38" spans="1:11" ht="28.5" customHeight="1" x14ac:dyDescent="0.2">
      <c r="A38" s="423" t="s">
        <v>341</v>
      </c>
      <c r="B38" s="423"/>
      <c r="C38" s="423"/>
      <c r="D38" s="423"/>
      <c r="E38" s="423"/>
      <c r="F38" s="423"/>
      <c r="G38" s="423"/>
      <c r="H38" s="423"/>
      <c r="I38" s="423"/>
      <c r="J38" s="423"/>
      <c r="K38" s="423"/>
    </row>
    <row r="39" spans="1:11" ht="44.25" customHeight="1" x14ac:dyDescent="0.25">
      <c r="A39" s="416" t="s">
        <v>342</v>
      </c>
      <c r="B39" s="416"/>
      <c r="C39" s="416"/>
      <c r="D39" s="416"/>
      <c r="E39" s="416"/>
      <c r="F39" s="416"/>
      <c r="G39" s="416"/>
      <c r="H39" s="416"/>
      <c r="I39" s="416"/>
      <c r="J39" s="416"/>
      <c r="K39" s="416"/>
    </row>
    <row r="40" spans="1:11" ht="16.5" thickBot="1" x14ac:dyDescent="0.3">
      <c r="A40" s="29" t="s">
        <v>343</v>
      </c>
      <c r="K40" s="34" t="s">
        <v>344</v>
      </c>
    </row>
    <row r="41" spans="1:11" ht="16.5" customHeight="1" thickTop="1" x14ac:dyDescent="0.25">
      <c r="A41" s="409" t="s">
        <v>118</v>
      </c>
      <c r="B41" s="412" t="s">
        <v>2</v>
      </c>
      <c r="C41" s="412"/>
      <c r="D41" s="412"/>
      <c r="E41" s="412" t="s">
        <v>3</v>
      </c>
      <c r="F41" s="412"/>
      <c r="G41" s="412"/>
      <c r="H41" s="412" t="s">
        <v>4</v>
      </c>
      <c r="I41" s="412"/>
      <c r="J41" s="412"/>
      <c r="K41" s="409" t="s">
        <v>278</v>
      </c>
    </row>
    <row r="42" spans="1:11" ht="15.75" x14ac:dyDescent="0.25">
      <c r="A42" s="410"/>
      <c r="B42" s="413" t="s">
        <v>6</v>
      </c>
      <c r="C42" s="413"/>
      <c r="D42" s="413"/>
      <c r="E42" s="413" t="s">
        <v>7</v>
      </c>
      <c r="F42" s="413"/>
      <c r="G42" s="413"/>
      <c r="H42" s="413" t="s">
        <v>8</v>
      </c>
      <c r="I42" s="413"/>
      <c r="J42" s="413"/>
      <c r="K42" s="410"/>
    </row>
    <row r="43" spans="1:11" ht="15.75" customHeight="1" x14ac:dyDescent="0.25">
      <c r="A43" s="410"/>
      <c r="B43" s="28" t="s">
        <v>52</v>
      </c>
      <c r="C43" s="28" t="s">
        <v>279</v>
      </c>
      <c r="D43" s="28" t="s">
        <v>11</v>
      </c>
      <c r="E43" s="28" t="s">
        <v>52</v>
      </c>
      <c r="F43" s="28" t="s">
        <v>279</v>
      </c>
      <c r="G43" s="28" t="s">
        <v>11</v>
      </c>
      <c r="H43" s="28" t="s">
        <v>52</v>
      </c>
      <c r="I43" s="28" t="s">
        <v>279</v>
      </c>
      <c r="J43" s="28" t="s">
        <v>11</v>
      </c>
      <c r="K43" s="410"/>
    </row>
    <row r="44" spans="1:11" ht="16.5" thickBot="1" x14ac:dyDescent="0.3">
      <c r="A44" s="411"/>
      <c r="B44" s="4" t="s">
        <v>12</v>
      </c>
      <c r="C44" s="4" t="s">
        <v>13</v>
      </c>
      <c r="D44" s="4" t="s">
        <v>8</v>
      </c>
      <c r="E44" s="4" t="s">
        <v>12</v>
      </c>
      <c r="F44" s="4" t="s">
        <v>13</v>
      </c>
      <c r="G44" s="4" t="s">
        <v>8</v>
      </c>
      <c r="H44" s="4" t="s">
        <v>12</v>
      </c>
      <c r="I44" s="4" t="s">
        <v>13</v>
      </c>
      <c r="J44" s="4" t="s">
        <v>8</v>
      </c>
      <c r="K44" s="411"/>
    </row>
    <row r="45" spans="1:11" ht="16.5" customHeight="1" x14ac:dyDescent="0.2">
      <c r="A45" s="5" t="s">
        <v>14</v>
      </c>
      <c r="B45" s="6"/>
      <c r="C45" s="6"/>
      <c r="D45" s="6"/>
      <c r="E45" s="6"/>
      <c r="F45" s="6"/>
      <c r="G45" s="6"/>
      <c r="H45" s="6"/>
      <c r="I45" s="6"/>
      <c r="J45" s="6"/>
      <c r="K45" s="7" t="s">
        <v>69</v>
      </c>
    </row>
    <row r="46" spans="1:11" ht="16.5" customHeight="1" x14ac:dyDescent="0.2">
      <c r="A46" s="5" t="s">
        <v>280</v>
      </c>
      <c r="B46" s="6">
        <v>312</v>
      </c>
      <c r="C46" s="6">
        <v>536</v>
      </c>
      <c r="D46" s="6">
        <v>848</v>
      </c>
      <c r="E46" s="6">
        <v>0</v>
      </c>
      <c r="F46" s="6">
        <v>0</v>
      </c>
      <c r="G46" s="6">
        <v>0</v>
      </c>
      <c r="H46" s="6">
        <f>SUM(B46,E46)</f>
        <v>312</v>
      </c>
      <c r="I46" s="6">
        <f>SUM(C46,F46)</f>
        <v>536</v>
      </c>
      <c r="J46" s="6">
        <f t="shared" ref="J46:J58" si="6">SUM(H46:I46)</f>
        <v>848</v>
      </c>
      <c r="K46" s="7" t="s">
        <v>281</v>
      </c>
    </row>
    <row r="47" spans="1:11" ht="16.5" customHeight="1" x14ac:dyDescent="0.2">
      <c r="A47" s="5" t="s">
        <v>124</v>
      </c>
      <c r="B47" s="6">
        <v>191</v>
      </c>
      <c r="C47" s="6">
        <v>312</v>
      </c>
      <c r="D47" s="6">
        <v>503</v>
      </c>
      <c r="E47" s="6">
        <v>0</v>
      </c>
      <c r="F47" s="6">
        <v>1</v>
      </c>
      <c r="G47" s="6">
        <v>1</v>
      </c>
      <c r="H47" s="6">
        <f t="shared" ref="H47:I58" si="7">SUM(B47,E47)</f>
        <v>191</v>
      </c>
      <c r="I47" s="6">
        <f t="shared" si="7"/>
        <v>313</v>
      </c>
      <c r="J47" s="6">
        <f t="shared" si="6"/>
        <v>504</v>
      </c>
      <c r="K47" s="7" t="s">
        <v>282</v>
      </c>
    </row>
    <row r="48" spans="1:11" ht="16.5" customHeight="1" x14ac:dyDescent="0.2">
      <c r="A48" s="5" t="s">
        <v>283</v>
      </c>
      <c r="B48" s="6">
        <v>219</v>
      </c>
      <c r="C48" s="6">
        <v>440</v>
      </c>
      <c r="D48" s="6">
        <v>659</v>
      </c>
      <c r="E48" s="6">
        <v>0</v>
      </c>
      <c r="F48" s="6">
        <v>0</v>
      </c>
      <c r="G48" s="6">
        <v>0</v>
      </c>
      <c r="H48" s="6">
        <f t="shared" si="7"/>
        <v>219</v>
      </c>
      <c r="I48" s="6">
        <f t="shared" si="7"/>
        <v>440</v>
      </c>
      <c r="J48" s="6">
        <f t="shared" si="6"/>
        <v>659</v>
      </c>
      <c r="K48" s="7" t="s">
        <v>284</v>
      </c>
    </row>
    <row r="49" spans="1:11" ht="16.5" customHeight="1" x14ac:dyDescent="0.2">
      <c r="A49" s="5" t="s">
        <v>285</v>
      </c>
      <c r="B49" s="6">
        <v>550</v>
      </c>
      <c r="C49" s="6">
        <v>687</v>
      </c>
      <c r="D49" s="6">
        <v>1237</v>
      </c>
      <c r="E49" s="6">
        <v>0</v>
      </c>
      <c r="F49" s="6">
        <v>0</v>
      </c>
      <c r="G49" s="6">
        <v>0</v>
      </c>
      <c r="H49" s="6">
        <f t="shared" si="7"/>
        <v>550</v>
      </c>
      <c r="I49" s="6">
        <f t="shared" si="7"/>
        <v>687</v>
      </c>
      <c r="J49" s="6">
        <f t="shared" si="6"/>
        <v>1237</v>
      </c>
      <c r="K49" s="7" t="s">
        <v>286</v>
      </c>
    </row>
    <row r="50" spans="1:11" ht="16.5" customHeight="1" x14ac:dyDescent="0.2">
      <c r="A50" s="5" t="s">
        <v>287</v>
      </c>
      <c r="B50" s="6">
        <v>701</v>
      </c>
      <c r="C50" s="6">
        <v>1110</v>
      </c>
      <c r="D50" s="6">
        <v>1811</v>
      </c>
      <c r="E50" s="6">
        <v>0</v>
      </c>
      <c r="F50" s="6">
        <v>4</v>
      </c>
      <c r="G50" s="6">
        <v>4</v>
      </c>
      <c r="H50" s="6">
        <f t="shared" si="7"/>
        <v>701</v>
      </c>
      <c r="I50" s="6">
        <f t="shared" si="7"/>
        <v>1114</v>
      </c>
      <c r="J50" s="6">
        <f t="shared" si="6"/>
        <v>1815</v>
      </c>
      <c r="K50" s="7" t="s">
        <v>288</v>
      </c>
    </row>
    <row r="51" spans="1:11" ht="16.5" customHeight="1" x14ac:dyDescent="0.2">
      <c r="A51" s="5" t="s">
        <v>289</v>
      </c>
      <c r="B51" s="6">
        <v>975</v>
      </c>
      <c r="C51" s="6">
        <v>886</v>
      </c>
      <c r="D51" s="6">
        <v>1861</v>
      </c>
      <c r="E51" s="6">
        <v>0</v>
      </c>
      <c r="F51" s="6">
        <v>0</v>
      </c>
      <c r="G51" s="6">
        <v>0</v>
      </c>
      <c r="H51" s="6">
        <f t="shared" si="7"/>
        <v>975</v>
      </c>
      <c r="I51" s="6">
        <f t="shared" si="7"/>
        <v>886</v>
      </c>
      <c r="J51" s="6">
        <f t="shared" si="6"/>
        <v>1861</v>
      </c>
      <c r="K51" s="7" t="s">
        <v>290</v>
      </c>
    </row>
    <row r="52" spans="1:11" ht="16.5" customHeight="1" x14ac:dyDescent="0.2">
      <c r="A52" s="5" t="s">
        <v>291</v>
      </c>
      <c r="B52" s="6">
        <v>418</v>
      </c>
      <c r="C52" s="6">
        <v>168</v>
      </c>
      <c r="D52" s="6">
        <v>586</v>
      </c>
      <c r="E52" s="6">
        <v>0</v>
      </c>
      <c r="F52" s="6">
        <v>0</v>
      </c>
      <c r="G52" s="6">
        <v>0</v>
      </c>
      <c r="H52" s="6">
        <f t="shared" si="7"/>
        <v>418</v>
      </c>
      <c r="I52" s="6">
        <f t="shared" si="7"/>
        <v>168</v>
      </c>
      <c r="J52" s="6">
        <f t="shared" si="6"/>
        <v>586</v>
      </c>
      <c r="K52" s="7" t="s">
        <v>292</v>
      </c>
    </row>
    <row r="53" spans="1:11" ht="16.5" customHeight="1" x14ac:dyDescent="0.2">
      <c r="A53" s="5" t="s">
        <v>293</v>
      </c>
      <c r="B53" s="6">
        <v>1492</v>
      </c>
      <c r="C53" s="6">
        <v>1831</v>
      </c>
      <c r="D53" s="6">
        <v>3323</v>
      </c>
      <c r="E53" s="6">
        <v>0</v>
      </c>
      <c r="F53" s="6">
        <v>0</v>
      </c>
      <c r="G53" s="6">
        <v>0</v>
      </c>
      <c r="H53" s="6">
        <f t="shared" si="7"/>
        <v>1492</v>
      </c>
      <c r="I53" s="6">
        <f t="shared" si="7"/>
        <v>1831</v>
      </c>
      <c r="J53" s="6">
        <f t="shared" si="6"/>
        <v>3323</v>
      </c>
      <c r="K53" s="7" t="s">
        <v>294</v>
      </c>
    </row>
    <row r="54" spans="1:11" ht="16.5" customHeight="1" x14ac:dyDescent="0.2">
      <c r="A54" s="5" t="s">
        <v>295</v>
      </c>
      <c r="B54" s="6">
        <v>2599</v>
      </c>
      <c r="C54" s="6">
        <v>3106</v>
      </c>
      <c r="D54" s="6">
        <v>5705</v>
      </c>
      <c r="E54" s="6">
        <v>0</v>
      </c>
      <c r="F54" s="6">
        <v>2</v>
      </c>
      <c r="G54" s="6">
        <v>2</v>
      </c>
      <c r="H54" s="6">
        <f t="shared" si="7"/>
        <v>2599</v>
      </c>
      <c r="I54" s="6">
        <f t="shared" si="7"/>
        <v>3108</v>
      </c>
      <c r="J54" s="6">
        <f t="shared" si="6"/>
        <v>5707</v>
      </c>
      <c r="K54" s="7" t="s">
        <v>296</v>
      </c>
    </row>
    <row r="55" spans="1:11" ht="16.5" customHeight="1" x14ac:dyDescent="0.2">
      <c r="A55" s="5" t="s">
        <v>297</v>
      </c>
      <c r="B55" s="6">
        <v>260</v>
      </c>
      <c r="C55" s="6">
        <v>46</v>
      </c>
      <c r="D55" s="6">
        <v>306</v>
      </c>
      <c r="E55" s="6">
        <v>0</v>
      </c>
      <c r="F55" s="6">
        <v>0</v>
      </c>
      <c r="G55" s="6">
        <v>0</v>
      </c>
      <c r="H55" s="6">
        <f t="shared" si="7"/>
        <v>260</v>
      </c>
      <c r="I55" s="6">
        <f t="shared" si="7"/>
        <v>46</v>
      </c>
      <c r="J55" s="6">
        <f t="shared" si="6"/>
        <v>306</v>
      </c>
      <c r="K55" s="7" t="s">
        <v>312</v>
      </c>
    </row>
    <row r="56" spans="1:11" ht="16.5" customHeight="1" x14ac:dyDescent="0.2">
      <c r="A56" s="5" t="s">
        <v>299</v>
      </c>
      <c r="B56" s="6">
        <v>1271</v>
      </c>
      <c r="C56" s="6">
        <v>1587</v>
      </c>
      <c r="D56" s="6">
        <v>2858</v>
      </c>
      <c r="E56" s="6">
        <v>0</v>
      </c>
      <c r="F56" s="6">
        <v>0</v>
      </c>
      <c r="G56" s="6">
        <v>0</v>
      </c>
      <c r="H56" s="6">
        <f t="shared" si="7"/>
        <v>1271</v>
      </c>
      <c r="I56" s="6">
        <f t="shared" si="7"/>
        <v>1587</v>
      </c>
      <c r="J56" s="6">
        <f t="shared" si="6"/>
        <v>2858</v>
      </c>
      <c r="K56" s="7" t="s">
        <v>300</v>
      </c>
    </row>
    <row r="57" spans="1:11" ht="16.5" customHeight="1" x14ac:dyDescent="0.2">
      <c r="A57" s="5" t="s">
        <v>301</v>
      </c>
      <c r="B57" s="6">
        <v>368</v>
      </c>
      <c r="C57" s="6">
        <v>547</v>
      </c>
      <c r="D57" s="6">
        <v>915</v>
      </c>
      <c r="E57" s="6">
        <v>0</v>
      </c>
      <c r="F57" s="6">
        <v>0</v>
      </c>
      <c r="G57" s="6">
        <v>0</v>
      </c>
      <c r="H57" s="6">
        <f t="shared" si="7"/>
        <v>368</v>
      </c>
      <c r="I57" s="6">
        <f t="shared" si="7"/>
        <v>547</v>
      </c>
      <c r="J57" s="6">
        <f t="shared" si="6"/>
        <v>915</v>
      </c>
      <c r="K57" s="7" t="s">
        <v>302</v>
      </c>
    </row>
    <row r="58" spans="1:11" ht="16.5" customHeight="1" x14ac:dyDescent="0.2">
      <c r="A58" s="5" t="s">
        <v>303</v>
      </c>
      <c r="B58" s="6">
        <v>133</v>
      </c>
      <c r="C58" s="6">
        <v>233</v>
      </c>
      <c r="D58" s="6">
        <v>366</v>
      </c>
      <c r="E58" s="6">
        <v>0</v>
      </c>
      <c r="F58" s="6">
        <v>0</v>
      </c>
      <c r="G58" s="6">
        <v>0</v>
      </c>
      <c r="H58" s="6">
        <f t="shared" si="7"/>
        <v>133</v>
      </c>
      <c r="I58" s="6">
        <f t="shared" si="7"/>
        <v>233</v>
      </c>
      <c r="J58" s="6">
        <f t="shared" si="6"/>
        <v>366</v>
      </c>
      <c r="K58" s="7" t="s">
        <v>304</v>
      </c>
    </row>
    <row r="59" spans="1:11" ht="16.5" customHeight="1" x14ac:dyDescent="0.2">
      <c r="A59" s="5" t="s">
        <v>38</v>
      </c>
      <c r="B59" s="6">
        <f>SUM(B46:B58)</f>
        <v>9489</v>
      </c>
      <c r="C59" s="6">
        <f t="shared" ref="C59:J59" si="8">SUM(C46:C58)</f>
        <v>11489</v>
      </c>
      <c r="D59" s="6">
        <f t="shared" si="8"/>
        <v>20978</v>
      </c>
      <c r="E59" s="6">
        <f t="shared" si="8"/>
        <v>0</v>
      </c>
      <c r="F59" s="6">
        <f t="shared" si="8"/>
        <v>7</v>
      </c>
      <c r="G59" s="6">
        <f t="shared" si="8"/>
        <v>7</v>
      </c>
      <c r="H59" s="6">
        <f t="shared" si="8"/>
        <v>9489</v>
      </c>
      <c r="I59" s="6">
        <f t="shared" si="8"/>
        <v>11496</v>
      </c>
      <c r="J59" s="6">
        <f t="shared" si="8"/>
        <v>20985</v>
      </c>
      <c r="K59" s="7" t="s">
        <v>305</v>
      </c>
    </row>
    <row r="60" spans="1:11" ht="16.5" customHeight="1" x14ac:dyDescent="0.2">
      <c r="A60" s="5" t="s">
        <v>62</v>
      </c>
      <c r="B60" s="6"/>
      <c r="C60" s="6"/>
      <c r="D60" s="6"/>
      <c r="E60" s="6"/>
      <c r="F60" s="6"/>
      <c r="G60" s="6"/>
      <c r="H60" s="6"/>
      <c r="I60" s="6"/>
      <c r="J60" s="6"/>
      <c r="K60" s="7" t="s">
        <v>306</v>
      </c>
    </row>
    <row r="61" spans="1:11" ht="16.5" customHeight="1" x14ac:dyDescent="0.2">
      <c r="A61" s="5" t="s">
        <v>285</v>
      </c>
      <c r="B61" s="6">
        <v>329</v>
      </c>
      <c r="C61" s="6">
        <v>179</v>
      </c>
      <c r="D61" s="6">
        <v>508</v>
      </c>
      <c r="E61" s="6">
        <v>0</v>
      </c>
      <c r="F61" s="6">
        <v>0</v>
      </c>
      <c r="G61" s="6">
        <v>0</v>
      </c>
      <c r="H61" s="6">
        <f>SUM(B61,E61)</f>
        <v>329</v>
      </c>
      <c r="I61" s="6">
        <f>SUM(C61,F61)</f>
        <v>179</v>
      </c>
      <c r="J61" s="6">
        <f t="shared" ref="J61:J68" si="9">SUM(H61:I61)</f>
        <v>508</v>
      </c>
      <c r="K61" s="7" t="s">
        <v>286</v>
      </c>
    </row>
    <row r="62" spans="1:11" ht="16.5" customHeight="1" x14ac:dyDescent="0.2">
      <c r="A62" s="5" t="s">
        <v>289</v>
      </c>
      <c r="B62" s="6">
        <v>721</v>
      </c>
      <c r="C62" s="6">
        <v>500</v>
      </c>
      <c r="D62" s="6">
        <v>1221</v>
      </c>
      <c r="E62" s="6">
        <v>0</v>
      </c>
      <c r="F62" s="6">
        <v>0</v>
      </c>
      <c r="G62" s="6">
        <v>0</v>
      </c>
      <c r="H62" s="6">
        <f t="shared" ref="H62:I68" si="10">SUM(B62,E62)</f>
        <v>721</v>
      </c>
      <c r="I62" s="6">
        <f t="shared" si="10"/>
        <v>500</v>
      </c>
      <c r="J62" s="6">
        <f t="shared" si="9"/>
        <v>1221</v>
      </c>
      <c r="K62" s="7" t="s">
        <v>290</v>
      </c>
    </row>
    <row r="63" spans="1:11" ht="16.5" customHeight="1" x14ac:dyDescent="0.2">
      <c r="A63" s="5" t="s">
        <v>303</v>
      </c>
      <c r="B63" s="6">
        <v>106</v>
      </c>
      <c r="C63" s="6">
        <v>23</v>
      </c>
      <c r="D63" s="6">
        <v>129</v>
      </c>
      <c r="E63" s="6">
        <v>0</v>
      </c>
      <c r="F63" s="6">
        <v>0</v>
      </c>
      <c r="G63" s="6">
        <v>0</v>
      </c>
      <c r="H63" s="6">
        <f t="shared" si="10"/>
        <v>106</v>
      </c>
      <c r="I63" s="6">
        <f t="shared" si="10"/>
        <v>23</v>
      </c>
      <c r="J63" s="6">
        <f t="shared" si="9"/>
        <v>129</v>
      </c>
      <c r="K63" s="7" t="s">
        <v>304</v>
      </c>
    </row>
    <row r="64" spans="1:11" ht="16.5" customHeight="1" x14ac:dyDescent="0.2">
      <c r="A64" s="5" t="s">
        <v>293</v>
      </c>
      <c r="B64" s="6">
        <v>738</v>
      </c>
      <c r="C64" s="6">
        <v>838</v>
      </c>
      <c r="D64" s="6">
        <v>1576</v>
      </c>
      <c r="E64" s="6">
        <v>0</v>
      </c>
      <c r="F64" s="6">
        <v>0</v>
      </c>
      <c r="G64" s="6">
        <v>0</v>
      </c>
      <c r="H64" s="6">
        <f t="shared" si="10"/>
        <v>738</v>
      </c>
      <c r="I64" s="6">
        <f t="shared" si="10"/>
        <v>838</v>
      </c>
      <c r="J64" s="6">
        <f t="shared" si="9"/>
        <v>1576</v>
      </c>
      <c r="K64" s="7" t="s">
        <v>294</v>
      </c>
    </row>
    <row r="65" spans="1:11" ht="16.5" customHeight="1" x14ac:dyDescent="0.2">
      <c r="A65" s="5" t="s">
        <v>295</v>
      </c>
      <c r="B65" s="6">
        <v>588</v>
      </c>
      <c r="C65" s="6">
        <v>840</v>
      </c>
      <c r="D65" s="6">
        <v>1428</v>
      </c>
      <c r="E65" s="6">
        <v>0</v>
      </c>
      <c r="F65" s="6">
        <v>0</v>
      </c>
      <c r="G65" s="6">
        <v>0</v>
      </c>
      <c r="H65" s="6">
        <f t="shared" si="10"/>
        <v>588</v>
      </c>
      <c r="I65" s="6">
        <f t="shared" si="10"/>
        <v>840</v>
      </c>
      <c r="J65" s="6">
        <f t="shared" si="9"/>
        <v>1428</v>
      </c>
      <c r="K65" s="7" t="s">
        <v>296</v>
      </c>
    </row>
    <row r="66" spans="1:11" ht="18.75" customHeight="1" x14ac:dyDescent="0.2">
      <c r="A66" s="5" t="s">
        <v>297</v>
      </c>
      <c r="B66" s="6">
        <v>287</v>
      </c>
      <c r="C66" s="6">
        <v>33</v>
      </c>
      <c r="D66" s="6">
        <v>320</v>
      </c>
      <c r="E66" s="6">
        <v>0</v>
      </c>
      <c r="F66" s="6">
        <v>0</v>
      </c>
      <c r="G66" s="6">
        <v>0</v>
      </c>
      <c r="H66" s="6">
        <f t="shared" si="10"/>
        <v>287</v>
      </c>
      <c r="I66" s="6">
        <f t="shared" si="10"/>
        <v>33</v>
      </c>
      <c r="J66" s="6">
        <f t="shared" si="9"/>
        <v>320</v>
      </c>
      <c r="K66" s="7" t="s">
        <v>312</v>
      </c>
    </row>
    <row r="67" spans="1:11" ht="18.75" customHeight="1" x14ac:dyDescent="0.2">
      <c r="A67" s="5" t="s">
        <v>299</v>
      </c>
      <c r="B67" s="6">
        <v>697</v>
      </c>
      <c r="C67" s="6">
        <v>498</v>
      </c>
      <c r="D67" s="6">
        <v>1195</v>
      </c>
      <c r="E67" s="6">
        <v>0</v>
      </c>
      <c r="F67" s="6">
        <v>0</v>
      </c>
      <c r="G67" s="6">
        <v>0</v>
      </c>
      <c r="H67" s="6">
        <f t="shared" si="10"/>
        <v>697</v>
      </c>
      <c r="I67" s="6">
        <f t="shared" si="10"/>
        <v>498</v>
      </c>
      <c r="J67" s="6">
        <f t="shared" si="9"/>
        <v>1195</v>
      </c>
      <c r="K67" s="7" t="s">
        <v>300</v>
      </c>
    </row>
    <row r="68" spans="1:11" ht="18.75" customHeight="1" x14ac:dyDescent="0.2">
      <c r="A68" s="5" t="s">
        <v>303</v>
      </c>
      <c r="B68" s="6">
        <v>132</v>
      </c>
      <c r="C68" s="6">
        <v>74</v>
      </c>
      <c r="D68" s="6">
        <v>206</v>
      </c>
      <c r="E68" s="6">
        <v>0</v>
      </c>
      <c r="F68" s="6">
        <v>0</v>
      </c>
      <c r="G68" s="6">
        <v>0</v>
      </c>
      <c r="H68" s="6">
        <f t="shared" si="10"/>
        <v>132</v>
      </c>
      <c r="I68" s="6">
        <f t="shared" si="10"/>
        <v>74</v>
      </c>
      <c r="J68" s="6">
        <f t="shared" si="9"/>
        <v>206</v>
      </c>
      <c r="K68" s="7" t="s">
        <v>304</v>
      </c>
    </row>
    <row r="69" spans="1:11" ht="18.75" customHeight="1" thickBot="1" x14ac:dyDescent="0.25">
      <c r="A69" s="11" t="s">
        <v>45</v>
      </c>
      <c r="B69" s="12">
        <f>SUM(B61:B68)</f>
        <v>3598</v>
      </c>
      <c r="C69" s="12">
        <f t="shared" ref="C69:J69" si="11">SUM(C61:C68)</f>
        <v>2985</v>
      </c>
      <c r="D69" s="12">
        <f t="shared" si="11"/>
        <v>6583</v>
      </c>
      <c r="E69" s="12">
        <f t="shared" si="11"/>
        <v>0</v>
      </c>
      <c r="F69" s="12">
        <f t="shared" si="11"/>
        <v>0</v>
      </c>
      <c r="G69" s="12">
        <f t="shared" si="11"/>
        <v>0</v>
      </c>
      <c r="H69" s="12">
        <f t="shared" si="11"/>
        <v>3598</v>
      </c>
      <c r="I69" s="12">
        <f t="shared" si="11"/>
        <v>2985</v>
      </c>
      <c r="J69" s="12">
        <f t="shared" si="11"/>
        <v>6583</v>
      </c>
      <c r="K69" s="13" t="s">
        <v>307</v>
      </c>
    </row>
    <row r="70" spans="1:11" ht="18.75" customHeight="1" thickBot="1" x14ac:dyDescent="0.25">
      <c r="A70" s="8" t="s">
        <v>47</v>
      </c>
      <c r="B70" s="9">
        <f>SUM(B59,B69)</f>
        <v>13087</v>
      </c>
      <c r="C70" s="9">
        <f t="shared" ref="C70:J70" si="12">SUM(C59,C69)</f>
        <v>14474</v>
      </c>
      <c r="D70" s="9">
        <f t="shared" si="12"/>
        <v>27561</v>
      </c>
      <c r="E70" s="9">
        <f t="shared" si="12"/>
        <v>0</v>
      </c>
      <c r="F70" s="9">
        <f t="shared" si="12"/>
        <v>7</v>
      </c>
      <c r="G70" s="9">
        <f t="shared" si="12"/>
        <v>7</v>
      </c>
      <c r="H70" s="9">
        <f t="shared" si="12"/>
        <v>13087</v>
      </c>
      <c r="I70" s="9">
        <f t="shared" si="12"/>
        <v>14481</v>
      </c>
      <c r="J70" s="9">
        <f t="shared" si="12"/>
        <v>27568</v>
      </c>
      <c r="K70" s="10" t="s">
        <v>48</v>
      </c>
    </row>
    <row r="71" spans="1:11" ht="15" thickTop="1" x14ac:dyDescent="0.2"/>
  </sheetData>
  <mergeCells count="20">
    <mergeCell ref="A1:K1"/>
    <mergeCell ref="A2:K2"/>
    <mergeCell ref="A4:A7"/>
    <mergeCell ref="B4:D4"/>
    <mergeCell ref="E4:G4"/>
    <mergeCell ref="H4:J4"/>
    <mergeCell ref="K4:K7"/>
    <mergeCell ref="B5:D5"/>
    <mergeCell ref="E5:G5"/>
    <mergeCell ref="H5:J5"/>
    <mergeCell ref="A38:K38"/>
    <mergeCell ref="A39:K39"/>
    <mergeCell ref="A41:A44"/>
    <mergeCell ref="B41:D41"/>
    <mergeCell ref="E41:G41"/>
    <mergeCell ref="H41:J41"/>
    <mergeCell ref="K41:K44"/>
    <mergeCell ref="B42:D42"/>
    <mergeCell ref="E42:G42"/>
    <mergeCell ref="H42:J42"/>
  </mergeCells>
  <printOptions horizontalCentered="1"/>
  <pageMargins left="0.39370078740157483" right="0.39370078740157483" top="0.78740157480314965" bottom="0.39370078740157483" header="0.78740157480314965" footer="0.98425196850393704"/>
  <pageSetup paperSize="9" scale="8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5"/>
  <sheetViews>
    <sheetView rightToLeft="1" view="pageBreakPreview" topLeftCell="A88" zoomScale="80" zoomScaleSheetLayoutView="80" workbookViewId="0">
      <selection activeCell="L25" sqref="L25"/>
    </sheetView>
  </sheetViews>
  <sheetFormatPr defaultRowHeight="14.25" x14ac:dyDescent="0.2"/>
  <cols>
    <col min="1" max="1" width="25.75" customWidth="1"/>
    <col min="2" max="10" width="9.375" customWidth="1"/>
    <col min="11" max="11" width="39.625" customWidth="1"/>
  </cols>
  <sheetData>
    <row r="1" spans="1:11" ht="26.25" customHeight="1" x14ac:dyDescent="0.2">
      <c r="A1" s="418" t="s">
        <v>269</v>
      </c>
      <c r="B1" s="418"/>
      <c r="C1" s="418"/>
      <c r="D1" s="418"/>
      <c r="E1" s="418"/>
      <c r="F1" s="418"/>
      <c r="G1" s="418"/>
      <c r="H1" s="418"/>
      <c r="I1" s="418"/>
      <c r="J1" s="418"/>
      <c r="K1" s="418"/>
    </row>
    <row r="2" spans="1:11" ht="41.25" customHeight="1" x14ac:dyDescent="0.2">
      <c r="A2" s="471" t="s">
        <v>270</v>
      </c>
      <c r="B2" s="471"/>
      <c r="C2" s="471"/>
      <c r="D2" s="471"/>
      <c r="E2" s="471"/>
      <c r="F2" s="471"/>
      <c r="G2" s="471"/>
      <c r="H2" s="471"/>
      <c r="I2" s="471"/>
      <c r="J2" s="471"/>
      <c r="K2" s="471"/>
    </row>
    <row r="3" spans="1:11" ht="21.75" customHeight="1" thickBot="1" x14ac:dyDescent="0.25">
      <c r="A3" s="1" t="s">
        <v>1953</v>
      </c>
      <c r="K3" s="2" t="s">
        <v>1954</v>
      </c>
    </row>
    <row r="4" spans="1:11" ht="20.100000000000001" customHeight="1" thickTop="1" x14ac:dyDescent="0.25">
      <c r="A4" s="409" t="s">
        <v>68</v>
      </c>
      <c r="B4" s="412" t="s">
        <v>2</v>
      </c>
      <c r="C4" s="412"/>
      <c r="D4" s="412"/>
      <c r="E4" s="412" t="s">
        <v>3</v>
      </c>
      <c r="F4" s="412"/>
      <c r="G4" s="412"/>
      <c r="H4" s="412" t="s">
        <v>4</v>
      </c>
      <c r="I4" s="412"/>
      <c r="J4" s="412"/>
      <c r="K4" s="409" t="s">
        <v>5</v>
      </c>
    </row>
    <row r="5" spans="1:11" ht="20.100000000000001" customHeight="1" x14ac:dyDescent="0.25">
      <c r="A5" s="410"/>
      <c r="B5" s="413" t="s">
        <v>177</v>
      </c>
      <c r="C5" s="413"/>
      <c r="D5" s="413"/>
      <c r="E5" s="413" t="s">
        <v>7</v>
      </c>
      <c r="F5" s="413"/>
      <c r="G5" s="413"/>
      <c r="H5" s="413" t="s">
        <v>8</v>
      </c>
      <c r="I5" s="413"/>
      <c r="J5" s="413"/>
      <c r="K5" s="410"/>
    </row>
    <row r="6" spans="1:11" ht="20.100000000000001" customHeight="1" x14ac:dyDescent="0.25">
      <c r="A6" s="410"/>
      <c r="B6" s="23" t="s">
        <v>52</v>
      </c>
      <c r="C6" s="23" t="s">
        <v>10</v>
      </c>
      <c r="D6" s="23" t="s">
        <v>11</v>
      </c>
      <c r="E6" s="23" t="s">
        <v>52</v>
      </c>
      <c r="F6" s="23" t="s">
        <v>10</v>
      </c>
      <c r="G6" s="23" t="s">
        <v>11</v>
      </c>
      <c r="H6" s="23" t="s">
        <v>52</v>
      </c>
      <c r="I6" s="23" t="s">
        <v>10</v>
      </c>
      <c r="J6" s="23" t="s">
        <v>11</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1.95" customHeight="1" x14ac:dyDescent="0.2">
      <c r="A8" s="5" t="s">
        <v>14</v>
      </c>
      <c r="B8" s="6"/>
      <c r="C8" s="6"/>
      <c r="D8" s="6"/>
      <c r="E8" s="6"/>
      <c r="F8" s="6"/>
      <c r="G8" s="6"/>
      <c r="H8" s="6"/>
      <c r="I8" s="6"/>
      <c r="J8" s="6"/>
      <c r="K8" s="7" t="s">
        <v>69</v>
      </c>
    </row>
    <row r="9" spans="1:11" ht="21.95" customHeight="1" x14ac:dyDescent="0.2">
      <c r="A9" s="5" t="s">
        <v>179</v>
      </c>
      <c r="B9" s="6">
        <v>2970</v>
      </c>
      <c r="C9" s="6">
        <v>1952</v>
      </c>
      <c r="D9" s="6">
        <v>4922</v>
      </c>
      <c r="E9" s="6">
        <v>0</v>
      </c>
      <c r="F9" s="6">
        <v>0</v>
      </c>
      <c r="G9" s="6">
        <v>0</v>
      </c>
      <c r="H9" s="6">
        <f t="shared" ref="H9:H19" si="0">SUM(E9,B9)</f>
        <v>2970</v>
      </c>
      <c r="I9" s="6">
        <f t="shared" ref="I9:I19" si="1">SUM(F9,C9)</f>
        <v>1952</v>
      </c>
      <c r="J9" s="6">
        <f t="shared" ref="J9:J19" si="2">SUM(H9:I9)</f>
        <v>4922</v>
      </c>
      <c r="K9" s="7" t="s">
        <v>180</v>
      </c>
    </row>
    <row r="10" spans="1:11" ht="21.95" customHeight="1" x14ac:dyDescent="0.2">
      <c r="A10" s="5" t="s">
        <v>181</v>
      </c>
      <c r="B10" s="6">
        <v>731</v>
      </c>
      <c r="C10" s="6">
        <v>438</v>
      </c>
      <c r="D10" s="6">
        <v>1169</v>
      </c>
      <c r="E10" s="6">
        <v>0</v>
      </c>
      <c r="F10" s="6">
        <v>0</v>
      </c>
      <c r="G10" s="6">
        <v>0</v>
      </c>
      <c r="H10" s="6">
        <f t="shared" si="0"/>
        <v>731</v>
      </c>
      <c r="I10" s="6">
        <f t="shared" si="1"/>
        <v>438</v>
      </c>
      <c r="J10" s="6">
        <f t="shared" si="2"/>
        <v>1169</v>
      </c>
      <c r="K10" s="7" t="s">
        <v>206</v>
      </c>
    </row>
    <row r="11" spans="1:11" ht="21.95" customHeight="1" x14ac:dyDescent="0.2">
      <c r="A11" s="5" t="s">
        <v>183</v>
      </c>
      <c r="B11" s="6">
        <v>590</v>
      </c>
      <c r="C11" s="6">
        <v>458</v>
      </c>
      <c r="D11" s="6">
        <v>1048</v>
      </c>
      <c r="E11" s="6">
        <v>0</v>
      </c>
      <c r="F11" s="6">
        <v>0</v>
      </c>
      <c r="G11" s="6">
        <v>0</v>
      </c>
      <c r="H11" s="6">
        <f t="shared" si="0"/>
        <v>590</v>
      </c>
      <c r="I11" s="6">
        <f t="shared" si="1"/>
        <v>458</v>
      </c>
      <c r="J11" s="6">
        <f t="shared" si="2"/>
        <v>1048</v>
      </c>
      <c r="K11" s="7" t="s">
        <v>207</v>
      </c>
    </row>
    <row r="12" spans="1:11" ht="21.95" customHeight="1" x14ac:dyDescent="0.2">
      <c r="A12" s="5" t="s">
        <v>185</v>
      </c>
      <c r="B12" s="6">
        <v>1167</v>
      </c>
      <c r="C12" s="6">
        <v>1520</v>
      </c>
      <c r="D12" s="6">
        <v>2687</v>
      </c>
      <c r="E12" s="6">
        <v>0</v>
      </c>
      <c r="F12" s="6">
        <v>0</v>
      </c>
      <c r="G12" s="6">
        <v>0</v>
      </c>
      <c r="H12" s="6">
        <f t="shared" si="0"/>
        <v>1167</v>
      </c>
      <c r="I12" s="6">
        <f t="shared" si="1"/>
        <v>1520</v>
      </c>
      <c r="J12" s="6">
        <f t="shared" si="2"/>
        <v>2687</v>
      </c>
      <c r="K12" s="7" t="s">
        <v>208</v>
      </c>
    </row>
    <row r="13" spans="1:11" ht="21.95" customHeight="1" x14ac:dyDescent="0.2">
      <c r="A13" s="5" t="s">
        <v>187</v>
      </c>
      <c r="B13" s="6">
        <v>165</v>
      </c>
      <c r="C13" s="6">
        <v>57</v>
      </c>
      <c r="D13" s="6">
        <v>222</v>
      </c>
      <c r="E13" s="6">
        <v>0</v>
      </c>
      <c r="F13" s="6">
        <v>0</v>
      </c>
      <c r="G13" s="6">
        <v>0</v>
      </c>
      <c r="H13" s="6">
        <f t="shared" si="0"/>
        <v>165</v>
      </c>
      <c r="I13" s="6">
        <f t="shared" si="1"/>
        <v>57</v>
      </c>
      <c r="J13" s="6">
        <f t="shared" si="2"/>
        <v>222</v>
      </c>
      <c r="K13" s="7" t="s">
        <v>209</v>
      </c>
    </row>
    <row r="14" spans="1:11" ht="21.95" customHeight="1" x14ac:dyDescent="0.2">
      <c r="A14" s="5" t="s">
        <v>92</v>
      </c>
      <c r="B14" s="6">
        <f>SUM(B9:B13)</f>
        <v>5623</v>
      </c>
      <c r="C14" s="6">
        <f>SUM(C9:C13)</f>
        <v>4425</v>
      </c>
      <c r="D14" s="6">
        <f>SUM(D9:D13)</f>
        <v>10048</v>
      </c>
      <c r="E14" s="6">
        <v>0</v>
      </c>
      <c r="F14" s="6">
        <v>0</v>
      </c>
      <c r="G14" s="6">
        <v>0</v>
      </c>
      <c r="H14" s="6">
        <f t="shared" si="0"/>
        <v>5623</v>
      </c>
      <c r="I14" s="6">
        <f t="shared" si="1"/>
        <v>4425</v>
      </c>
      <c r="J14" s="6">
        <f t="shared" si="2"/>
        <v>10048</v>
      </c>
      <c r="K14" s="7" t="s">
        <v>27</v>
      </c>
    </row>
    <row r="15" spans="1:11" ht="21.95" customHeight="1" x14ac:dyDescent="0.2">
      <c r="A15" s="5" t="s">
        <v>190</v>
      </c>
      <c r="B15" s="6">
        <v>141</v>
      </c>
      <c r="C15" s="6">
        <v>151</v>
      </c>
      <c r="D15" s="6">
        <v>292</v>
      </c>
      <c r="E15" s="6">
        <v>0</v>
      </c>
      <c r="F15" s="6">
        <v>0</v>
      </c>
      <c r="G15" s="6">
        <v>0</v>
      </c>
      <c r="H15" s="6">
        <f t="shared" si="0"/>
        <v>141</v>
      </c>
      <c r="I15" s="6">
        <f t="shared" si="1"/>
        <v>151</v>
      </c>
      <c r="J15" s="6">
        <f t="shared" si="2"/>
        <v>292</v>
      </c>
      <c r="K15" s="7" t="s">
        <v>191</v>
      </c>
    </row>
    <row r="16" spans="1:11" ht="21.95" customHeight="1" x14ac:dyDescent="0.2">
      <c r="A16" s="5" t="s">
        <v>192</v>
      </c>
      <c r="B16" s="6">
        <v>467</v>
      </c>
      <c r="C16" s="6">
        <v>782</v>
      </c>
      <c r="D16" s="6">
        <v>1249</v>
      </c>
      <c r="E16" s="6">
        <v>0</v>
      </c>
      <c r="F16" s="6">
        <v>0</v>
      </c>
      <c r="G16" s="6">
        <v>0</v>
      </c>
      <c r="H16" s="6">
        <f t="shared" si="0"/>
        <v>467</v>
      </c>
      <c r="I16" s="6">
        <f t="shared" si="1"/>
        <v>782</v>
      </c>
      <c r="J16" s="6">
        <f t="shared" si="2"/>
        <v>1249</v>
      </c>
      <c r="K16" s="7" t="s">
        <v>202</v>
      </c>
    </row>
    <row r="17" spans="1:11" ht="21.95" customHeight="1" x14ac:dyDescent="0.2">
      <c r="A17" s="5" t="s">
        <v>193</v>
      </c>
      <c r="B17" s="6">
        <v>433</v>
      </c>
      <c r="C17" s="6">
        <v>376</v>
      </c>
      <c r="D17" s="6">
        <v>809</v>
      </c>
      <c r="E17" s="6">
        <v>0</v>
      </c>
      <c r="F17" s="6">
        <v>0</v>
      </c>
      <c r="G17" s="6">
        <v>0</v>
      </c>
      <c r="H17" s="6">
        <f t="shared" si="0"/>
        <v>433</v>
      </c>
      <c r="I17" s="6">
        <f t="shared" si="1"/>
        <v>376</v>
      </c>
      <c r="J17" s="6">
        <f t="shared" si="2"/>
        <v>809</v>
      </c>
      <c r="K17" s="7" t="s">
        <v>194</v>
      </c>
    </row>
    <row r="18" spans="1:11" ht="21.95" customHeight="1" x14ac:dyDescent="0.2">
      <c r="A18" s="5" t="s">
        <v>195</v>
      </c>
      <c r="B18" s="6">
        <v>138</v>
      </c>
      <c r="C18" s="6">
        <v>142</v>
      </c>
      <c r="D18" s="6">
        <v>280</v>
      </c>
      <c r="E18" s="6">
        <v>0</v>
      </c>
      <c r="F18" s="6">
        <v>0</v>
      </c>
      <c r="G18" s="6">
        <v>0</v>
      </c>
      <c r="H18" s="6">
        <f t="shared" si="0"/>
        <v>138</v>
      </c>
      <c r="I18" s="6">
        <f t="shared" si="1"/>
        <v>142</v>
      </c>
      <c r="J18" s="6">
        <f t="shared" si="2"/>
        <v>280</v>
      </c>
      <c r="K18" s="7" t="s">
        <v>196</v>
      </c>
    </row>
    <row r="19" spans="1:11" ht="21.95" customHeight="1" x14ac:dyDescent="0.2">
      <c r="A19" s="5" t="s">
        <v>103</v>
      </c>
      <c r="B19" s="6">
        <f>SUM(B15:B18)</f>
        <v>1179</v>
      </c>
      <c r="C19" s="6">
        <f>SUM(C15:C18)</f>
        <v>1451</v>
      </c>
      <c r="D19" s="6">
        <f>SUM(D15:D18)</f>
        <v>2630</v>
      </c>
      <c r="E19" s="6">
        <v>0</v>
      </c>
      <c r="F19" s="6">
        <v>0</v>
      </c>
      <c r="G19" s="6">
        <v>0</v>
      </c>
      <c r="H19" s="6">
        <f t="shared" si="0"/>
        <v>1179</v>
      </c>
      <c r="I19" s="6">
        <f t="shared" si="1"/>
        <v>1451</v>
      </c>
      <c r="J19" s="6">
        <f t="shared" si="2"/>
        <v>2630</v>
      </c>
      <c r="K19" s="7" t="s">
        <v>104</v>
      </c>
    </row>
    <row r="20" spans="1:11" ht="21.95" customHeight="1" thickBot="1" x14ac:dyDescent="0.25">
      <c r="A20" s="14" t="s">
        <v>38</v>
      </c>
      <c r="B20" s="15">
        <f>SUM(B19,B14)</f>
        <v>6802</v>
      </c>
      <c r="C20" s="15">
        <f t="shared" ref="C20:J20" si="3">SUM(C19,C14)</f>
        <v>5876</v>
      </c>
      <c r="D20" s="15">
        <f t="shared" si="3"/>
        <v>12678</v>
      </c>
      <c r="E20" s="15">
        <f t="shared" si="3"/>
        <v>0</v>
      </c>
      <c r="F20" s="15">
        <f t="shared" si="3"/>
        <v>0</v>
      </c>
      <c r="G20" s="15">
        <f t="shared" si="3"/>
        <v>0</v>
      </c>
      <c r="H20" s="15">
        <f t="shared" si="3"/>
        <v>6802</v>
      </c>
      <c r="I20" s="15">
        <f t="shared" si="3"/>
        <v>5876</v>
      </c>
      <c r="J20" s="15">
        <f t="shared" si="3"/>
        <v>12678</v>
      </c>
      <c r="K20" s="16" t="s">
        <v>39</v>
      </c>
    </row>
    <row r="21" spans="1:11" ht="20.25" customHeight="1" thickTop="1" x14ac:dyDescent="0.2"/>
    <row r="22" spans="1:11" ht="27.75" customHeight="1" x14ac:dyDescent="0.2"/>
    <row r="23" spans="1:11" ht="27.75" customHeight="1" x14ac:dyDescent="0.2"/>
    <row r="24" spans="1:11" ht="27.75" customHeight="1" x14ac:dyDescent="0.2"/>
    <row r="25" spans="1:11" ht="27.75" customHeight="1" x14ac:dyDescent="0.2"/>
    <row r="26" spans="1:11" ht="27.75" customHeight="1" x14ac:dyDescent="0.2"/>
    <row r="27" spans="1:11" ht="27.75" customHeight="1" x14ac:dyDescent="0.2"/>
    <row r="28" spans="1:11" ht="27.75" customHeight="1" x14ac:dyDescent="0.2"/>
    <row r="29" spans="1:11" ht="27.75" customHeight="1" x14ac:dyDescent="0.2"/>
    <row r="30" spans="1:11" ht="27.75" customHeight="1" x14ac:dyDescent="0.2"/>
    <row r="31" spans="1:11" ht="27.75" customHeight="1" x14ac:dyDescent="0.2"/>
    <row r="32" spans="1:11" ht="23.25" customHeight="1" thickBot="1" x14ac:dyDescent="0.25">
      <c r="A32" s="1" t="s">
        <v>1955</v>
      </c>
      <c r="K32" s="2" t="s">
        <v>1956</v>
      </c>
    </row>
    <row r="33" spans="1:14" ht="23.25" customHeight="1" thickTop="1" x14ac:dyDescent="0.25">
      <c r="A33" s="409" t="s">
        <v>68</v>
      </c>
      <c r="B33" s="412" t="s">
        <v>2</v>
      </c>
      <c r="C33" s="412"/>
      <c r="D33" s="412"/>
      <c r="E33" s="412" t="s">
        <v>3</v>
      </c>
      <c r="F33" s="412"/>
      <c r="G33" s="412"/>
      <c r="H33" s="412" t="s">
        <v>4</v>
      </c>
      <c r="I33" s="412"/>
      <c r="J33" s="412"/>
      <c r="K33" s="409" t="s">
        <v>5</v>
      </c>
    </row>
    <row r="34" spans="1:14" ht="23.25" customHeight="1" x14ac:dyDescent="0.25">
      <c r="A34" s="410"/>
      <c r="B34" s="413" t="s">
        <v>6</v>
      </c>
      <c r="C34" s="413"/>
      <c r="D34" s="413"/>
      <c r="E34" s="413" t="s">
        <v>7</v>
      </c>
      <c r="F34" s="413"/>
      <c r="G34" s="413"/>
      <c r="H34" s="413" t="s">
        <v>8</v>
      </c>
      <c r="I34" s="413"/>
      <c r="J34" s="413"/>
      <c r="K34" s="410"/>
    </row>
    <row r="35" spans="1:14" ht="23.25" customHeight="1" x14ac:dyDescent="0.25">
      <c r="A35" s="410"/>
      <c r="B35" s="23" t="s">
        <v>52</v>
      </c>
      <c r="C35" s="23" t="s">
        <v>10</v>
      </c>
      <c r="D35" s="23" t="s">
        <v>11</v>
      </c>
      <c r="E35" s="23" t="s">
        <v>52</v>
      </c>
      <c r="F35" s="23" t="s">
        <v>10</v>
      </c>
      <c r="G35" s="23" t="s">
        <v>11</v>
      </c>
      <c r="H35" s="23" t="s">
        <v>52</v>
      </c>
      <c r="I35" s="23" t="s">
        <v>10</v>
      </c>
      <c r="J35" s="23" t="s">
        <v>11</v>
      </c>
      <c r="K35" s="410"/>
    </row>
    <row r="36" spans="1:14" ht="23.25" customHeight="1" thickBot="1" x14ac:dyDescent="0.3">
      <c r="A36" s="411"/>
      <c r="B36" s="4" t="s">
        <v>12</v>
      </c>
      <c r="C36" s="4" t="s">
        <v>13</v>
      </c>
      <c r="D36" s="4" t="s">
        <v>8</v>
      </c>
      <c r="E36" s="4" t="s">
        <v>12</v>
      </c>
      <c r="F36" s="4" t="s">
        <v>13</v>
      </c>
      <c r="G36" s="4" t="s">
        <v>8</v>
      </c>
      <c r="H36" s="4" t="s">
        <v>12</v>
      </c>
      <c r="I36" s="4" t="s">
        <v>13</v>
      </c>
      <c r="J36" s="4" t="s">
        <v>8</v>
      </c>
      <c r="K36" s="411"/>
    </row>
    <row r="37" spans="1:14" ht="24.95" customHeight="1" x14ac:dyDescent="0.2">
      <c r="A37" s="5" t="s">
        <v>62</v>
      </c>
      <c r="B37" s="6"/>
      <c r="C37" s="6"/>
      <c r="D37" s="6"/>
      <c r="E37" s="6"/>
      <c r="F37" s="6"/>
      <c r="G37" s="6"/>
      <c r="H37" s="6"/>
      <c r="I37" s="6"/>
      <c r="J37" s="6"/>
      <c r="K37" s="7" t="s">
        <v>41</v>
      </c>
    </row>
    <row r="38" spans="1:14" ht="24.95" customHeight="1" x14ac:dyDescent="0.2">
      <c r="A38" s="5" t="s">
        <v>179</v>
      </c>
      <c r="B38" s="6">
        <v>417</v>
      </c>
      <c r="C38" s="6">
        <v>165</v>
      </c>
      <c r="D38" s="6">
        <v>582</v>
      </c>
      <c r="E38" s="6">
        <v>0</v>
      </c>
      <c r="F38" s="6">
        <v>0</v>
      </c>
      <c r="G38" s="6">
        <v>0</v>
      </c>
      <c r="H38" s="6">
        <f t="shared" ref="H38:I40" si="4">SUM(E38,B38)</f>
        <v>417</v>
      </c>
      <c r="I38" s="6">
        <f t="shared" si="4"/>
        <v>165</v>
      </c>
      <c r="J38" s="6">
        <f t="shared" ref="J38:J47" si="5">SUM(H38:I38)</f>
        <v>582</v>
      </c>
      <c r="K38" s="7" t="s">
        <v>180</v>
      </c>
    </row>
    <row r="39" spans="1:14" ht="24.95" customHeight="1" x14ac:dyDescent="0.2">
      <c r="A39" s="5" t="s">
        <v>181</v>
      </c>
      <c r="B39" s="6">
        <v>235</v>
      </c>
      <c r="C39" s="6">
        <v>38</v>
      </c>
      <c r="D39" s="6">
        <v>273</v>
      </c>
      <c r="E39" s="6">
        <v>0</v>
      </c>
      <c r="F39" s="6">
        <v>0</v>
      </c>
      <c r="G39" s="6">
        <v>0</v>
      </c>
      <c r="H39" s="6">
        <f t="shared" si="4"/>
        <v>235</v>
      </c>
      <c r="I39" s="6">
        <f t="shared" si="4"/>
        <v>38</v>
      </c>
      <c r="J39" s="6">
        <f t="shared" si="5"/>
        <v>273</v>
      </c>
      <c r="K39" s="7" t="s">
        <v>206</v>
      </c>
    </row>
    <row r="40" spans="1:14" ht="24.95" customHeight="1" x14ac:dyDescent="0.2">
      <c r="A40" s="5" t="s">
        <v>185</v>
      </c>
      <c r="B40" s="6">
        <v>445</v>
      </c>
      <c r="C40" s="6">
        <v>87</v>
      </c>
      <c r="D40" s="6">
        <v>532</v>
      </c>
      <c r="E40" s="6">
        <v>0</v>
      </c>
      <c r="F40" s="6">
        <v>0</v>
      </c>
      <c r="G40" s="6">
        <v>0</v>
      </c>
      <c r="H40" s="6">
        <f t="shared" si="4"/>
        <v>445</v>
      </c>
      <c r="I40" s="6">
        <f t="shared" si="4"/>
        <v>87</v>
      </c>
      <c r="J40" s="6">
        <f t="shared" si="5"/>
        <v>532</v>
      </c>
      <c r="K40" s="7" t="s">
        <v>208</v>
      </c>
    </row>
    <row r="41" spans="1:14" ht="24.95" customHeight="1" x14ac:dyDescent="0.2">
      <c r="A41" s="5" t="s">
        <v>92</v>
      </c>
      <c r="B41" s="6">
        <f>SUM(B38:B40)</f>
        <v>1097</v>
      </c>
      <c r="C41" s="6">
        <f t="shared" ref="C41:I41" si="6">SUM(C38:C40)</f>
        <v>290</v>
      </c>
      <c r="D41" s="6">
        <f t="shared" si="6"/>
        <v>1387</v>
      </c>
      <c r="E41" s="6">
        <v>0</v>
      </c>
      <c r="F41" s="6">
        <v>0</v>
      </c>
      <c r="G41" s="6">
        <v>0</v>
      </c>
      <c r="H41" s="6">
        <f t="shared" ref="H41:H47" si="7">SUM(E41,B41)</f>
        <v>1097</v>
      </c>
      <c r="I41" s="6">
        <f t="shared" si="6"/>
        <v>290</v>
      </c>
      <c r="J41" s="6">
        <f t="shared" si="5"/>
        <v>1387</v>
      </c>
      <c r="K41" s="7" t="s">
        <v>27</v>
      </c>
    </row>
    <row r="42" spans="1:14" ht="24.95" customHeight="1" x14ac:dyDescent="0.2">
      <c r="A42" s="5" t="s">
        <v>190</v>
      </c>
      <c r="B42" s="6">
        <v>73</v>
      </c>
      <c r="C42" s="6">
        <v>99</v>
      </c>
      <c r="D42" s="6">
        <v>172</v>
      </c>
      <c r="E42" s="6">
        <v>0</v>
      </c>
      <c r="F42" s="6">
        <v>0</v>
      </c>
      <c r="G42" s="6">
        <v>0</v>
      </c>
      <c r="H42" s="6">
        <f t="shared" si="7"/>
        <v>73</v>
      </c>
      <c r="I42" s="6">
        <f t="shared" ref="I42:I47" si="8">SUM(F42,C42)</f>
        <v>99</v>
      </c>
      <c r="J42" s="6">
        <f t="shared" si="5"/>
        <v>172</v>
      </c>
      <c r="K42" s="7" t="s">
        <v>191</v>
      </c>
    </row>
    <row r="43" spans="1:14" ht="24.95" customHeight="1" x14ac:dyDescent="0.2">
      <c r="A43" s="5" t="s">
        <v>192</v>
      </c>
      <c r="B43" s="6">
        <v>216</v>
      </c>
      <c r="C43" s="6">
        <v>18</v>
      </c>
      <c r="D43" s="6">
        <v>234</v>
      </c>
      <c r="E43" s="6">
        <v>0</v>
      </c>
      <c r="F43" s="6">
        <v>0</v>
      </c>
      <c r="G43" s="6">
        <v>0</v>
      </c>
      <c r="H43" s="6">
        <f t="shared" si="7"/>
        <v>216</v>
      </c>
      <c r="I43" s="6">
        <f t="shared" si="8"/>
        <v>18</v>
      </c>
      <c r="J43" s="6">
        <f t="shared" si="5"/>
        <v>234</v>
      </c>
      <c r="K43" s="7" t="s">
        <v>202</v>
      </c>
      <c r="N43" t="s">
        <v>273</v>
      </c>
    </row>
    <row r="44" spans="1:14" ht="24.95" customHeight="1" x14ac:dyDescent="0.2">
      <c r="A44" s="5" t="s">
        <v>193</v>
      </c>
      <c r="B44" s="6">
        <v>236</v>
      </c>
      <c r="C44" s="6">
        <v>84</v>
      </c>
      <c r="D44" s="6">
        <v>320</v>
      </c>
      <c r="E44" s="6">
        <v>0</v>
      </c>
      <c r="F44" s="6">
        <v>0</v>
      </c>
      <c r="G44" s="6">
        <v>0</v>
      </c>
      <c r="H44" s="6">
        <f t="shared" si="7"/>
        <v>236</v>
      </c>
      <c r="I44" s="6">
        <f t="shared" si="8"/>
        <v>84</v>
      </c>
      <c r="J44" s="6">
        <f t="shared" si="5"/>
        <v>320</v>
      </c>
      <c r="K44" s="7" t="s">
        <v>194</v>
      </c>
    </row>
    <row r="45" spans="1:14" ht="24.95" customHeight="1" x14ac:dyDescent="0.2">
      <c r="A45" s="5" t="s">
        <v>195</v>
      </c>
      <c r="B45" s="6">
        <v>28</v>
      </c>
      <c r="C45" s="6">
        <v>10</v>
      </c>
      <c r="D45" s="6">
        <v>38</v>
      </c>
      <c r="E45" s="6">
        <v>0</v>
      </c>
      <c r="F45" s="6">
        <v>0</v>
      </c>
      <c r="G45" s="6">
        <v>0</v>
      </c>
      <c r="H45" s="6">
        <f t="shared" si="7"/>
        <v>28</v>
      </c>
      <c r="I45" s="6">
        <f t="shared" si="8"/>
        <v>10</v>
      </c>
      <c r="J45" s="6">
        <f t="shared" si="5"/>
        <v>38</v>
      </c>
      <c r="K45" s="7" t="s">
        <v>196</v>
      </c>
    </row>
    <row r="46" spans="1:14" ht="24.95" customHeight="1" x14ac:dyDescent="0.2">
      <c r="A46" s="5" t="s">
        <v>103</v>
      </c>
      <c r="B46" s="6">
        <f>SUM(B42:B45)</f>
        <v>553</v>
      </c>
      <c r="C46" s="6">
        <f>SUM(C42:C45)</f>
        <v>211</v>
      </c>
      <c r="D46" s="6">
        <f>SUM(D42:D45)</f>
        <v>764</v>
      </c>
      <c r="E46" s="6">
        <v>0</v>
      </c>
      <c r="F46" s="6">
        <v>0</v>
      </c>
      <c r="G46" s="6">
        <v>0</v>
      </c>
      <c r="H46" s="6">
        <f t="shared" si="7"/>
        <v>553</v>
      </c>
      <c r="I46" s="6">
        <f t="shared" si="8"/>
        <v>211</v>
      </c>
      <c r="J46" s="6">
        <f t="shared" si="5"/>
        <v>764</v>
      </c>
      <c r="K46" s="7" t="s">
        <v>104</v>
      </c>
    </row>
    <row r="47" spans="1:14" ht="24.95" customHeight="1" thickBot="1" x14ac:dyDescent="0.25">
      <c r="A47" s="11" t="s">
        <v>45</v>
      </c>
      <c r="B47" s="12">
        <f>SUM(B46,B41)</f>
        <v>1650</v>
      </c>
      <c r="C47" s="12">
        <f>SUM(C46,C41)</f>
        <v>501</v>
      </c>
      <c r="D47" s="12">
        <f>SUM(D46,D41)</f>
        <v>2151</v>
      </c>
      <c r="E47" s="6">
        <v>0</v>
      </c>
      <c r="F47" s="6">
        <v>0</v>
      </c>
      <c r="G47" s="6">
        <v>0</v>
      </c>
      <c r="H47" s="6">
        <f t="shared" si="7"/>
        <v>1650</v>
      </c>
      <c r="I47" s="6">
        <f t="shared" si="8"/>
        <v>501</v>
      </c>
      <c r="J47" s="6">
        <f t="shared" si="5"/>
        <v>2151</v>
      </c>
      <c r="K47" s="13" t="s">
        <v>41</v>
      </c>
    </row>
    <row r="48" spans="1:14" ht="24.95" customHeight="1" thickBot="1" x14ac:dyDescent="0.25">
      <c r="A48" s="8" t="s">
        <v>108</v>
      </c>
      <c r="B48" s="9">
        <f>SUM(B47,B20)</f>
        <v>8452</v>
      </c>
      <c r="C48" s="9">
        <f t="shared" ref="C48:J48" si="9">SUM(C47,C20)</f>
        <v>6377</v>
      </c>
      <c r="D48" s="9">
        <f t="shared" si="9"/>
        <v>14829</v>
      </c>
      <c r="E48" s="9">
        <f t="shared" si="9"/>
        <v>0</v>
      </c>
      <c r="F48" s="9">
        <f t="shared" si="9"/>
        <v>0</v>
      </c>
      <c r="G48" s="9">
        <f t="shared" si="9"/>
        <v>0</v>
      </c>
      <c r="H48" s="9">
        <f t="shared" si="9"/>
        <v>8452</v>
      </c>
      <c r="I48" s="9">
        <f t="shared" si="9"/>
        <v>6377</v>
      </c>
      <c r="J48" s="9">
        <f t="shared" si="9"/>
        <v>14829</v>
      </c>
      <c r="K48" s="10" t="s">
        <v>48</v>
      </c>
    </row>
    <row r="49" spans="1:11" ht="29.25" customHeight="1" thickTop="1" x14ac:dyDescent="0.2"/>
    <row r="50" spans="1:11" ht="29.25" customHeight="1" x14ac:dyDescent="0.2"/>
    <row r="51" spans="1:11" ht="29.25" customHeight="1" x14ac:dyDescent="0.2"/>
    <row r="52" spans="1:11" ht="21" customHeight="1" x14ac:dyDescent="0.2"/>
    <row r="53" spans="1:11" ht="21" customHeight="1" x14ac:dyDescent="0.2"/>
    <row r="54" spans="1:11" ht="21" customHeight="1" x14ac:dyDescent="0.2"/>
    <row r="55" spans="1:11" ht="21" customHeight="1" x14ac:dyDescent="0.2"/>
    <row r="56" spans="1:11" ht="21" customHeight="1" x14ac:dyDescent="0.2">
      <c r="A56" s="20"/>
      <c r="B56" s="20"/>
      <c r="C56" s="20"/>
      <c r="D56" s="20"/>
      <c r="E56" s="20"/>
      <c r="F56" s="20"/>
      <c r="G56" s="20"/>
      <c r="H56" s="20"/>
      <c r="I56" s="20"/>
      <c r="J56" s="20"/>
      <c r="K56" s="20"/>
    </row>
    <row r="57" spans="1:11" ht="21" customHeight="1" x14ac:dyDescent="0.2">
      <c r="A57" s="20"/>
      <c r="B57" s="20"/>
      <c r="C57" s="20"/>
      <c r="D57" s="20"/>
      <c r="E57" s="20"/>
      <c r="F57" s="20"/>
      <c r="G57" s="20"/>
      <c r="H57" s="20"/>
      <c r="I57" s="20"/>
      <c r="J57" s="20"/>
      <c r="K57" s="20"/>
    </row>
    <row r="58" spans="1:11" ht="21" customHeight="1" x14ac:dyDescent="0.2">
      <c r="A58" s="20"/>
      <c r="B58" s="20"/>
      <c r="C58" s="20"/>
      <c r="D58" s="20"/>
      <c r="E58" s="20"/>
      <c r="F58" s="20"/>
      <c r="G58" s="20"/>
      <c r="H58" s="20"/>
      <c r="I58" s="20"/>
      <c r="J58" s="20"/>
      <c r="K58" s="20"/>
    </row>
    <row r="59" spans="1:11" ht="27" customHeight="1" x14ac:dyDescent="0.2">
      <c r="A59" s="418" t="s">
        <v>271</v>
      </c>
      <c r="B59" s="418"/>
      <c r="C59" s="418"/>
      <c r="D59" s="418"/>
      <c r="E59" s="418"/>
      <c r="F59" s="418"/>
      <c r="G59" s="418"/>
      <c r="H59" s="418"/>
      <c r="I59" s="418"/>
      <c r="J59" s="418"/>
      <c r="K59" s="418"/>
    </row>
    <row r="60" spans="1:11" ht="36.75" customHeight="1" x14ac:dyDescent="0.2">
      <c r="A60" s="471" t="s">
        <v>272</v>
      </c>
      <c r="B60" s="471"/>
      <c r="C60" s="471"/>
      <c r="D60" s="471"/>
      <c r="E60" s="471"/>
      <c r="F60" s="471"/>
      <c r="G60" s="471"/>
      <c r="H60" s="471"/>
      <c r="I60" s="471"/>
      <c r="J60" s="471"/>
      <c r="K60" s="471"/>
    </row>
    <row r="61" spans="1:11" ht="17.25" customHeight="1" thickBot="1" x14ac:dyDescent="0.25">
      <c r="A61" s="1" t="s">
        <v>1957</v>
      </c>
      <c r="K61" s="2" t="s">
        <v>1958</v>
      </c>
    </row>
    <row r="62" spans="1:11" ht="19.5" customHeight="1" thickTop="1" x14ac:dyDescent="0.25">
      <c r="A62" s="409" t="s">
        <v>68</v>
      </c>
      <c r="B62" s="412" t="s">
        <v>2</v>
      </c>
      <c r="C62" s="412"/>
      <c r="D62" s="412"/>
      <c r="E62" s="412" t="s">
        <v>3</v>
      </c>
      <c r="F62" s="412"/>
      <c r="G62" s="412"/>
      <c r="H62" s="412" t="s">
        <v>4</v>
      </c>
      <c r="I62" s="412"/>
      <c r="J62" s="412"/>
      <c r="K62" s="409" t="s">
        <v>5</v>
      </c>
    </row>
    <row r="63" spans="1:11" ht="19.5" customHeight="1" x14ac:dyDescent="0.25">
      <c r="A63" s="410"/>
      <c r="B63" s="413" t="s">
        <v>177</v>
      </c>
      <c r="C63" s="413"/>
      <c r="D63" s="413"/>
      <c r="E63" s="413" t="s">
        <v>7</v>
      </c>
      <c r="F63" s="413"/>
      <c r="G63" s="413"/>
      <c r="H63" s="413" t="s">
        <v>8</v>
      </c>
      <c r="I63" s="413"/>
      <c r="J63" s="413"/>
      <c r="K63" s="410"/>
    </row>
    <row r="64" spans="1:11" ht="19.5" customHeight="1" x14ac:dyDescent="0.25">
      <c r="A64" s="410"/>
      <c r="B64" s="23" t="s">
        <v>52</v>
      </c>
      <c r="C64" s="23" t="s">
        <v>10</v>
      </c>
      <c r="D64" s="23" t="s">
        <v>11</v>
      </c>
      <c r="E64" s="23" t="s">
        <v>52</v>
      </c>
      <c r="F64" s="23" t="s">
        <v>10</v>
      </c>
      <c r="G64" s="23" t="s">
        <v>11</v>
      </c>
      <c r="H64" s="23" t="s">
        <v>52</v>
      </c>
      <c r="I64" s="23" t="s">
        <v>10</v>
      </c>
      <c r="J64" s="23" t="s">
        <v>11</v>
      </c>
      <c r="K64" s="410"/>
    </row>
    <row r="65" spans="1:11" ht="19.5" customHeight="1" thickBot="1" x14ac:dyDescent="0.3">
      <c r="A65" s="411"/>
      <c r="B65" s="4" t="s">
        <v>12</v>
      </c>
      <c r="C65" s="4" t="s">
        <v>13</v>
      </c>
      <c r="D65" s="4" t="s">
        <v>8</v>
      </c>
      <c r="E65" s="4" t="s">
        <v>12</v>
      </c>
      <c r="F65" s="4" t="s">
        <v>13</v>
      </c>
      <c r="G65" s="4" t="s">
        <v>8</v>
      </c>
      <c r="H65" s="4" t="s">
        <v>12</v>
      </c>
      <c r="I65" s="4" t="s">
        <v>13</v>
      </c>
      <c r="J65" s="4" t="s">
        <v>8</v>
      </c>
      <c r="K65" s="411"/>
    </row>
    <row r="66" spans="1:11" ht="21.95" customHeight="1" x14ac:dyDescent="0.2">
      <c r="A66" s="5" t="s">
        <v>14</v>
      </c>
      <c r="B66" s="6"/>
      <c r="C66" s="6"/>
      <c r="D66" s="6"/>
      <c r="E66" s="6"/>
      <c r="F66" s="6"/>
      <c r="G66" s="6"/>
      <c r="H66" s="6"/>
      <c r="I66" s="6"/>
      <c r="J66" s="6"/>
      <c r="K66" s="7" t="s">
        <v>69</v>
      </c>
    </row>
    <row r="67" spans="1:11" ht="21.95" customHeight="1" x14ac:dyDescent="0.2">
      <c r="A67" s="5" t="s">
        <v>179</v>
      </c>
      <c r="B67" s="6">
        <v>2337</v>
      </c>
      <c r="C67" s="6">
        <v>1621</v>
      </c>
      <c r="D67" s="6">
        <v>3958</v>
      </c>
      <c r="E67" s="6">
        <v>0</v>
      </c>
      <c r="F67" s="6">
        <v>0</v>
      </c>
      <c r="G67" s="6">
        <v>0</v>
      </c>
      <c r="H67" s="6">
        <f>SUM(E67,B67)</f>
        <v>2337</v>
      </c>
      <c r="I67" s="6">
        <f>SUM(F67,C67)</f>
        <v>1621</v>
      </c>
      <c r="J67" s="6">
        <f>SUM(H67:I67)</f>
        <v>3958</v>
      </c>
      <c r="K67" s="7" t="s">
        <v>180</v>
      </c>
    </row>
    <row r="68" spans="1:11" ht="21.95" customHeight="1" x14ac:dyDescent="0.2">
      <c r="A68" s="5" t="s">
        <v>181</v>
      </c>
      <c r="B68" s="6">
        <v>642</v>
      </c>
      <c r="C68" s="6">
        <v>390</v>
      </c>
      <c r="D68" s="6">
        <v>1032</v>
      </c>
      <c r="E68" s="6">
        <v>0</v>
      </c>
      <c r="F68" s="6">
        <v>0</v>
      </c>
      <c r="G68" s="6">
        <v>0</v>
      </c>
      <c r="H68" s="6">
        <f t="shared" ref="H68:H76" si="10">SUM(E68,B68)</f>
        <v>642</v>
      </c>
      <c r="I68" s="6">
        <f t="shared" ref="I68:I76" si="11">SUM(F68,C68)</f>
        <v>390</v>
      </c>
      <c r="J68" s="6">
        <f t="shared" ref="J68:J77" si="12">SUM(H68:I68)</f>
        <v>1032</v>
      </c>
      <c r="K68" s="7" t="s">
        <v>206</v>
      </c>
    </row>
    <row r="69" spans="1:11" ht="21.95" customHeight="1" x14ac:dyDescent="0.2">
      <c r="A69" s="5" t="s">
        <v>183</v>
      </c>
      <c r="B69" s="6">
        <v>484</v>
      </c>
      <c r="C69" s="6">
        <v>410</v>
      </c>
      <c r="D69" s="6">
        <v>894</v>
      </c>
      <c r="E69" s="6">
        <v>0</v>
      </c>
      <c r="F69" s="6">
        <v>0</v>
      </c>
      <c r="G69" s="6">
        <v>0</v>
      </c>
      <c r="H69" s="6">
        <f t="shared" si="10"/>
        <v>484</v>
      </c>
      <c r="I69" s="6">
        <f t="shared" si="11"/>
        <v>410</v>
      </c>
      <c r="J69" s="6">
        <f t="shared" si="12"/>
        <v>894</v>
      </c>
      <c r="K69" s="7" t="s">
        <v>207</v>
      </c>
    </row>
    <row r="70" spans="1:11" ht="21.95" customHeight="1" x14ac:dyDescent="0.2">
      <c r="A70" s="5" t="s">
        <v>185</v>
      </c>
      <c r="B70" s="6">
        <v>866</v>
      </c>
      <c r="C70" s="6">
        <v>1402</v>
      </c>
      <c r="D70" s="6">
        <v>2268</v>
      </c>
      <c r="E70" s="6">
        <v>0</v>
      </c>
      <c r="F70" s="6">
        <v>0</v>
      </c>
      <c r="G70" s="6">
        <v>0</v>
      </c>
      <c r="H70" s="6">
        <f t="shared" si="10"/>
        <v>866</v>
      </c>
      <c r="I70" s="6">
        <f t="shared" si="11"/>
        <v>1402</v>
      </c>
      <c r="J70" s="6">
        <f t="shared" si="12"/>
        <v>2268</v>
      </c>
      <c r="K70" s="7" t="s">
        <v>208</v>
      </c>
    </row>
    <row r="71" spans="1:11" ht="21.95" customHeight="1" x14ac:dyDescent="0.2">
      <c r="A71" s="5" t="s">
        <v>187</v>
      </c>
      <c r="B71" s="6">
        <v>142</v>
      </c>
      <c r="C71" s="6">
        <v>55</v>
      </c>
      <c r="D71" s="6">
        <v>197</v>
      </c>
      <c r="E71" s="6">
        <v>0</v>
      </c>
      <c r="F71" s="6">
        <v>0</v>
      </c>
      <c r="G71" s="6">
        <v>0</v>
      </c>
      <c r="H71" s="6">
        <f t="shared" si="10"/>
        <v>142</v>
      </c>
      <c r="I71" s="6">
        <f t="shared" si="11"/>
        <v>55</v>
      </c>
      <c r="J71" s="6">
        <f t="shared" si="12"/>
        <v>197</v>
      </c>
      <c r="K71" s="7" t="s">
        <v>209</v>
      </c>
    </row>
    <row r="72" spans="1:11" ht="21.95" customHeight="1" x14ac:dyDescent="0.2">
      <c r="A72" s="5" t="s">
        <v>92</v>
      </c>
      <c r="B72" s="6">
        <f t="shared" ref="B72:G72" si="13">SUM(B67:B71)</f>
        <v>4471</v>
      </c>
      <c r="C72" s="6">
        <f t="shared" si="13"/>
        <v>3878</v>
      </c>
      <c r="D72" s="6">
        <f t="shared" si="13"/>
        <v>8349</v>
      </c>
      <c r="E72" s="6">
        <f t="shared" si="13"/>
        <v>0</v>
      </c>
      <c r="F72" s="6">
        <f t="shared" si="13"/>
        <v>0</v>
      </c>
      <c r="G72" s="6">
        <f t="shared" si="13"/>
        <v>0</v>
      </c>
      <c r="H72" s="6">
        <f t="shared" si="10"/>
        <v>4471</v>
      </c>
      <c r="I72" s="6">
        <f t="shared" si="11"/>
        <v>3878</v>
      </c>
      <c r="J72" s="6">
        <f>SUM(H72:I72)</f>
        <v>8349</v>
      </c>
      <c r="K72" s="7" t="s">
        <v>27</v>
      </c>
    </row>
    <row r="73" spans="1:11" ht="21.95" customHeight="1" x14ac:dyDescent="0.2">
      <c r="A73" s="5" t="s">
        <v>190</v>
      </c>
      <c r="B73" s="6">
        <v>138</v>
      </c>
      <c r="C73" s="6">
        <v>149</v>
      </c>
      <c r="D73" s="6">
        <v>287</v>
      </c>
      <c r="E73" s="6">
        <f t="shared" ref="E73:G76" si="14">SUM(E68:E72)</f>
        <v>0</v>
      </c>
      <c r="F73" s="6">
        <f t="shared" si="14"/>
        <v>0</v>
      </c>
      <c r="G73" s="6">
        <f t="shared" si="14"/>
        <v>0</v>
      </c>
      <c r="H73" s="6">
        <f t="shared" si="10"/>
        <v>138</v>
      </c>
      <c r="I73" s="6">
        <f t="shared" si="11"/>
        <v>149</v>
      </c>
      <c r="J73" s="6">
        <f t="shared" si="12"/>
        <v>287</v>
      </c>
      <c r="K73" s="7" t="s">
        <v>191</v>
      </c>
    </row>
    <row r="74" spans="1:11" ht="21.95" customHeight="1" x14ac:dyDescent="0.2">
      <c r="A74" s="5" t="s">
        <v>192</v>
      </c>
      <c r="B74" s="6">
        <v>346</v>
      </c>
      <c r="C74" s="6">
        <v>614</v>
      </c>
      <c r="D74" s="6">
        <v>960</v>
      </c>
      <c r="E74" s="6">
        <f t="shared" si="14"/>
        <v>0</v>
      </c>
      <c r="F74" s="6">
        <f t="shared" si="14"/>
        <v>0</v>
      </c>
      <c r="G74" s="6">
        <f t="shared" si="14"/>
        <v>0</v>
      </c>
      <c r="H74" s="6">
        <f t="shared" si="10"/>
        <v>346</v>
      </c>
      <c r="I74" s="6">
        <f t="shared" si="11"/>
        <v>614</v>
      </c>
      <c r="J74" s="6">
        <f t="shared" si="12"/>
        <v>960</v>
      </c>
      <c r="K74" s="7" t="s">
        <v>202</v>
      </c>
    </row>
    <row r="75" spans="1:11" ht="21.95" customHeight="1" x14ac:dyDescent="0.2">
      <c r="A75" s="5" t="s">
        <v>193</v>
      </c>
      <c r="B75" s="6">
        <v>354</v>
      </c>
      <c r="C75" s="6">
        <v>338</v>
      </c>
      <c r="D75" s="6">
        <v>692</v>
      </c>
      <c r="E75" s="6">
        <f t="shared" si="14"/>
        <v>0</v>
      </c>
      <c r="F75" s="6">
        <f t="shared" si="14"/>
        <v>0</v>
      </c>
      <c r="G75" s="6">
        <f t="shared" si="14"/>
        <v>0</v>
      </c>
      <c r="H75" s="6">
        <f t="shared" si="10"/>
        <v>354</v>
      </c>
      <c r="I75" s="6">
        <f t="shared" si="11"/>
        <v>338</v>
      </c>
      <c r="J75" s="6">
        <f t="shared" si="12"/>
        <v>692</v>
      </c>
      <c r="K75" s="7" t="s">
        <v>194</v>
      </c>
    </row>
    <row r="76" spans="1:11" ht="21.95" customHeight="1" x14ac:dyDescent="0.2">
      <c r="A76" s="5" t="s">
        <v>195</v>
      </c>
      <c r="B76" s="6">
        <v>118</v>
      </c>
      <c r="C76" s="6">
        <v>131</v>
      </c>
      <c r="D76" s="6">
        <v>249</v>
      </c>
      <c r="E76" s="6">
        <f t="shared" si="14"/>
        <v>0</v>
      </c>
      <c r="F76" s="6">
        <f t="shared" si="14"/>
        <v>0</v>
      </c>
      <c r="G76" s="6">
        <f t="shared" si="14"/>
        <v>0</v>
      </c>
      <c r="H76" s="6">
        <f t="shared" si="10"/>
        <v>118</v>
      </c>
      <c r="I76" s="6">
        <f t="shared" si="11"/>
        <v>131</v>
      </c>
      <c r="J76" s="6">
        <f t="shared" si="12"/>
        <v>249</v>
      </c>
      <c r="K76" s="7" t="s">
        <v>196</v>
      </c>
    </row>
    <row r="77" spans="1:11" ht="21.95" customHeight="1" x14ac:dyDescent="0.2">
      <c r="A77" s="5" t="s">
        <v>103</v>
      </c>
      <c r="B77" s="6">
        <f>SUM(B73:B76)</f>
        <v>956</v>
      </c>
      <c r="C77" s="6">
        <f t="shared" ref="C77:I77" si="15">SUM(C73:C76)</f>
        <v>1232</v>
      </c>
      <c r="D77" s="6">
        <f t="shared" si="15"/>
        <v>2188</v>
      </c>
      <c r="E77" s="6">
        <f t="shared" si="15"/>
        <v>0</v>
      </c>
      <c r="F77" s="6">
        <f t="shared" si="15"/>
        <v>0</v>
      </c>
      <c r="G77" s="6">
        <f t="shared" si="15"/>
        <v>0</v>
      </c>
      <c r="H77" s="6">
        <f t="shared" si="15"/>
        <v>956</v>
      </c>
      <c r="I77" s="6">
        <f t="shared" si="15"/>
        <v>1232</v>
      </c>
      <c r="J77" s="6">
        <f t="shared" si="12"/>
        <v>2188</v>
      </c>
      <c r="K77" s="7" t="s">
        <v>104</v>
      </c>
    </row>
    <row r="78" spans="1:11" ht="21.95" customHeight="1" thickBot="1" x14ac:dyDescent="0.25">
      <c r="A78" s="14" t="s">
        <v>38</v>
      </c>
      <c r="B78" s="15">
        <f>SUM(B77,B72)</f>
        <v>5427</v>
      </c>
      <c r="C78" s="15">
        <f t="shared" ref="C78:J78" si="16">SUM(C77,C72)</f>
        <v>5110</v>
      </c>
      <c r="D78" s="15">
        <f t="shared" si="16"/>
        <v>10537</v>
      </c>
      <c r="E78" s="15">
        <f t="shared" si="16"/>
        <v>0</v>
      </c>
      <c r="F78" s="15">
        <f t="shared" si="16"/>
        <v>0</v>
      </c>
      <c r="G78" s="15">
        <f t="shared" si="16"/>
        <v>0</v>
      </c>
      <c r="H78" s="15">
        <f t="shared" si="16"/>
        <v>5427</v>
      </c>
      <c r="I78" s="15">
        <f t="shared" si="16"/>
        <v>5110</v>
      </c>
      <c r="J78" s="15">
        <f t="shared" si="16"/>
        <v>10537</v>
      </c>
      <c r="K78" s="16" t="s">
        <v>39</v>
      </c>
    </row>
    <row r="79" spans="1:11" ht="27.75" customHeight="1" thickTop="1" x14ac:dyDescent="0.2"/>
    <row r="80" spans="1:11" ht="27.75" customHeight="1" x14ac:dyDescent="0.2"/>
    <row r="81" spans="1:11" ht="27.75" customHeight="1" x14ac:dyDescent="0.2"/>
    <row r="82" spans="1:11" ht="27.75" customHeight="1" x14ac:dyDescent="0.2"/>
    <row r="83" spans="1:11" ht="27.75" customHeight="1" x14ac:dyDescent="0.2"/>
    <row r="84" spans="1:11" ht="27.75" customHeight="1" x14ac:dyDescent="0.2"/>
    <row r="85" spans="1:11" ht="27.75" customHeight="1" x14ac:dyDescent="0.2"/>
    <row r="86" spans="1:11" ht="27.75" customHeight="1" x14ac:dyDescent="0.2"/>
    <row r="87" spans="1:11" ht="27.75" customHeight="1" x14ac:dyDescent="0.2"/>
    <row r="88" spans="1:11" ht="27.75" customHeight="1" thickBot="1" x14ac:dyDescent="0.25">
      <c r="A88" s="1" t="s">
        <v>1959</v>
      </c>
      <c r="K88" s="2" t="s">
        <v>1960</v>
      </c>
    </row>
    <row r="89" spans="1:11" ht="27.75" customHeight="1" thickTop="1" x14ac:dyDescent="0.25">
      <c r="A89" s="409" t="s">
        <v>68</v>
      </c>
      <c r="B89" s="412" t="s">
        <v>2</v>
      </c>
      <c r="C89" s="412"/>
      <c r="D89" s="412"/>
      <c r="E89" s="412" t="s">
        <v>3</v>
      </c>
      <c r="F89" s="412"/>
      <c r="G89" s="412"/>
      <c r="H89" s="412" t="s">
        <v>4</v>
      </c>
      <c r="I89" s="412"/>
      <c r="J89" s="412"/>
      <c r="K89" s="409" t="s">
        <v>5</v>
      </c>
    </row>
    <row r="90" spans="1:11" ht="27.75" customHeight="1" x14ac:dyDescent="0.25">
      <c r="A90" s="410"/>
      <c r="B90" s="413" t="s">
        <v>6</v>
      </c>
      <c r="C90" s="413"/>
      <c r="D90" s="413"/>
      <c r="E90" s="413" t="s">
        <v>7</v>
      </c>
      <c r="F90" s="413"/>
      <c r="G90" s="413"/>
      <c r="H90" s="413" t="s">
        <v>8</v>
      </c>
      <c r="I90" s="413"/>
      <c r="J90" s="413"/>
      <c r="K90" s="410"/>
    </row>
    <row r="91" spans="1:11" ht="27.75" customHeight="1" x14ac:dyDescent="0.25">
      <c r="A91" s="410"/>
      <c r="B91" s="23" t="s">
        <v>52</v>
      </c>
      <c r="C91" s="23" t="s">
        <v>10</v>
      </c>
      <c r="D91" s="23" t="s">
        <v>11</v>
      </c>
      <c r="E91" s="23" t="s">
        <v>52</v>
      </c>
      <c r="F91" s="23" t="s">
        <v>10</v>
      </c>
      <c r="G91" s="23" t="s">
        <v>11</v>
      </c>
      <c r="H91" s="23" t="s">
        <v>52</v>
      </c>
      <c r="I91" s="23" t="s">
        <v>10</v>
      </c>
      <c r="J91" s="23" t="s">
        <v>11</v>
      </c>
      <c r="K91" s="410"/>
    </row>
    <row r="92" spans="1:11" ht="20.25" customHeight="1" thickBot="1" x14ac:dyDescent="0.3">
      <c r="A92" s="411"/>
      <c r="B92" s="4" t="s">
        <v>12</v>
      </c>
      <c r="C92" s="4" t="s">
        <v>13</v>
      </c>
      <c r="D92" s="4" t="s">
        <v>8</v>
      </c>
      <c r="E92" s="4" t="s">
        <v>12</v>
      </c>
      <c r="F92" s="4" t="s">
        <v>13</v>
      </c>
      <c r="G92" s="4" t="s">
        <v>8</v>
      </c>
      <c r="H92" s="4" t="s">
        <v>12</v>
      </c>
      <c r="I92" s="4" t="s">
        <v>13</v>
      </c>
      <c r="J92" s="4" t="s">
        <v>8</v>
      </c>
      <c r="K92" s="411"/>
    </row>
    <row r="93" spans="1:11" ht="21.95" customHeight="1" x14ac:dyDescent="0.2">
      <c r="A93" s="5" t="s">
        <v>62</v>
      </c>
      <c r="B93" s="6"/>
      <c r="C93" s="6"/>
      <c r="D93" s="6"/>
      <c r="E93" s="6"/>
      <c r="F93" s="6"/>
      <c r="G93" s="6"/>
      <c r="H93" s="6"/>
      <c r="I93" s="6"/>
      <c r="J93" s="6"/>
      <c r="K93" s="7" t="s">
        <v>41</v>
      </c>
    </row>
    <row r="94" spans="1:11" ht="21.95" customHeight="1" x14ac:dyDescent="0.2">
      <c r="A94" s="5" t="s">
        <v>179</v>
      </c>
      <c r="B94" s="6">
        <v>361</v>
      </c>
      <c r="C94" s="6">
        <v>135</v>
      </c>
      <c r="D94" s="6">
        <v>496</v>
      </c>
      <c r="E94" s="6">
        <v>0</v>
      </c>
      <c r="F94" s="6">
        <v>0</v>
      </c>
      <c r="G94" s="6">
        <v>0</v>
      </c>
      <c r="H94" s="6">
        <f>SUM(E94,B94)</f>
        <v>361</v>
      </c>
      <c r="I94" s="6">
        <f>SUM(F94,C94)</f>
        <v>135</v>
      </c>
      <c r="J94" s="6">
        <f>SUM(H94:I94)</f>
        <v>496</v>
      </c>
      <c r="K94" s="7" t="s">
        <v>180</v>
      </c>
    </row>
    <row r="95" spans="1:11" ht="21.95" customHeight="1" x14ac:dyDescent="0.2">
      <c r="A95" s="5" t="s">
        <v>181</v>
      </c>
      <c r="B95" s="6">
        <v>234</v>
      </c>
      <c r="C95" s="6">
        <v>38</v>
      </c>
      <c r="D95" s="6">
        <v>272</v>
      </c>
      <c r="E95" s="6">
        <v>0</v>
      </c>
      <c r="F95" s="6">
        <v>0</v>
      </c>
      <c r="G95" s="6">
        <v>0</v>
      </c>
      <c r="H95" s="6">
        <f t="shared" ref="H95:H101" si="17">SUM(E95,B95)</f>
        <v>234</v>
      </c>
      <c r="I95" s="6">
        <f t="shared" ref="I95:I101" si="18">SUM(F95,C95)</f>
        <v>38</v>
      </c>
      <c r="J95" s="6">
        <f t="shared" ref="J95:J101" si="19">SUM(H95:I95)</f>
        <v>272</v>
      </c>
      <c r="K95" s="7" t="s">
        <v>206</v>
      </c>
    </row>
    <row r="96" spans="1:11" ht="21.95" customHeight="1" x14ac:dyDescent="0.2">
      <c r="A96" s="5" t="s">
        <v>185</v>
      </c>
      <c r="B96" s="6">
        <v>435</v>
      </c>
      <c r="C96" s="6">
        <v>85</v>
      </c>
      <c r="D96" s="6">
        <v>520</v>
      </c>
      <c r="E96" s="6">
        <v>0</v>
      </c>
      <c r="F96" s="6">
        <v>0</v>
      </c>
      <c r="G96" s="6">
        <v>0</v>
      </c>
      <c r="H96" s="6">
        <f t="shared" si="17"/>
        <v>435</v>
      </c>
      <c r="I96" s="6">
        <f t="shared" si="18"/>
        <v>85</v>
      </c>
      <c r="J96" s="6">
        <f t="shared" si="19"/>
        <v>520</v>
      </c>
      <c r="K96" s="7" t="s">
        <v>208</v>
      </c>
    </row>
    <row r="97" spans="1:11" ht="21.95" customHeight="1" x14ac:dyDescent="0.2">
      <c r="A97" s="5" t="s">
        <v>92</v>
      </c>
      <c r="B97" s="6">
        <f>SUM(B94:B96)</f>
        <v>1030</v>
      </c>
      <c r="C97" s="6">
        <f>SUM(C94:C96)</f>
        <v>258</v>
      </c>
      <c r="D97" s="6">
        <f>SUM(D94:D96)</f>
        <v>1288</v>
      </c>
      <c r="E97" s="6">
        <v>0</v>
      </c>
      <c r="F97" s="6">
        <v>0</v>
      </c>
      <c r="G97" s="6">
        <v>0</v>
      </c>
      <c r="H97" s="6">
        <f t="shared" si="17"/>
        <v>1030</v>
      </c>
      <c r="I97" s="6">
        <f t="shared" si="18"/>
        <v>258</v>
      </c>
      <c r="J97" s="6">
        <f t="shared" si="19"/>
        <v>1288</v>
      </c>
      <c r="K97" s="7" t="s">
        <v>27</v>
      </c>
    </row>
    <row r="98" spans="1:11" ht="21.95" customHeight="1" x14ac:dyDescent="0.2">
      <c r="A98" s="5" t="s">
        <v>161</v>
      </c>
      <c r="B98" s="6">
        <v>73</v>
      </c>
      <c r="C98" s="6">
        <v>99</v>
      </c>
      <c r="D98" s="6">
        <v>172</v>
      </c>
      <c r="E98" s="6">
        <v>0</v>
      </c>
      <c r="F98" s="6">
        <v>0</v>
      </c>
      <c r="G98" s="6">
        <v>0</v>
      </c>
      <c r="H98" s="6">
        <f t="shared" si="17"/>
        <v>73</v>
      </c>
      <c r="I98" s="6">
        <f t="shared" si="18"/>
        <v>99</v>
      </c>
      <c r="J98" s="6">
        <f t="shared" si="19"/>
        <v>172</v>
      </c>
      <c r="K98" s="7" t="s">
        <v>162</v>
      </c>
    </row>
    <row r="99" spans="1:11" ht="21.95" customHeight="1" x14ac:dyDescent="0.2">
      <c r="A99" s="5" t="s">
        <v>163</v>
      </c>
      <c r="B99" s="6">
        <v>158</v>
      </c>
      <c r="C99" s="6">
        <v>8</v>
      </c>
      <c r="D99" s="6">
        <v>166</v>
      </c>
      <c r="E99" s="6">
        <v>0</v>
      </c>
      <c r="F99" s="6">
        <v>0</v>
      </c>
      <c r="G99" s="6">
        <v>0</v>
      </c>
      <c r="H99" s="6">
        <f t="shared" si="17"/>
        <v>158</v>
      </c>
      <c r="I99" s="6">
        <f t="shared" si="18"/>
        <v>8</v>
      </c>
      <c r="J99" s="6">
        <f t="shared" si="19"/>
        <v>166</v>
      </c>
      <c r="K99" s="7" t="s">
        <v>164</v>
      </c>
    </row>
    <row r="100" spans="1:11" ht="21.95" customHeight="1" x14ac:dyDescent="0.2">
      <c r="A100" s="5" t="s">
        <v>165</v>
      </c>
      <c r="B100" s="6">
        <v>161</v>
      </c>
      <c r="C100" s="6">
        <v>73</v>
      </c>
      <c r="D100" s="6">
        <v>234</v>
      </c>
      <c r="E100" s="6">
        <v>0</v>
      </c>
      <c r="F100" s="6">
        <v>0</v>
      </c>
      <c r="G100" s="6">
        <v>0</v>
      </c>
      <c r="H100" s="6">
        <f t="shared" si="17"/>
        <v>161</v>
      </c>
      <c r="I100" s="6">
        <f t="shared" si="18"/>
        <v>73</v>
      </c>
      <c r="J100" s="6">
        <f t="shared" si="19"/>
        <v>234</v>
      </c>
      <c r="K100" s="7" t="s">
        <v>166</v>
      </c>
    </row>
    <row r="101" spans="1:11" ht="21.95" customHeight="1" x14ac:dyDescent="0.2">
      <c r="A101" s="5" t="s">
        <v>167</v>
      </c>
      <c r="B101" s="6">
        <v>25</v>
      </c>
      <c r="C101" s="6">
        <v>10</v>
      </c>
      <c r="D101" s="6">
        <v>35</v>
      </c>
      <c r="E101" s="6">
        <v>0</v>
      </c>
      <c r="F101" s="6">
        <v>0</v>
      </c>
      <c r="G101" s="6">
        <v>0</v>
      </c>
      <c r="H101" s="6">
        <f t="shared" si="17"/>
        <v>25</v>
      </c>
      <c r="I101" s="6">
        <f t="shared" si="18"/>
        <v>10</v>
      </c>
      <c r="J101" s="6">
        <f t="shared" si="19"/>
        <v>35</v>
      </c>
      <c r="K101" s="7" t="s">
        <v>168</v>
      </c>
    </row>
    <row r="102" spans="1:11" ht="21.95" customHeight="1" x14ac:dyDescent="0.2">
      <c r="A102" s="5" t="s">
        <v>103</v>
      </c>
      <c r="B102" s="6">
        <f>SUM(B98:B101)</f>
        <v>417</v>
      </c>
      <c r="C102" s="6">
        <f t="shared" ref="C102:J102" si="20">SUM(C98:C101)</f>
        <v>190</v>
      </c>
      <c r="D102" s="6">
        <f t="shared" si="20"/>
        <v>607</v>
      </c>
      <c r="E102" s="6">
        <f t="shared" si="20"/>
        <v>0</v>
      </c>
      <c r="F102" s="6">
        <f t="shared" si="20"/>
        <v>0</v>
      </c>
      <c r="G102" s="6">
        <f t="shared" si="20"/>
        <v>0</v>
      </c>
      <c r="H102" s="6">
        <f t="shared" si="20"/>
        <v>417</v>
      </c>
      <c r="I102" s="6">
        <f t="shared" si="20"/>
        <v>190</v>
      </c>
      <c r="J102" s="6">
        <f t="shared" si="20"/>
        <v>607</v>
      </c>
      <c r="K102" s="7" t="s">
        <v>104</v>
      </c>
    </row>
    <row r="103" spans="1:11" ht="21.95" customHeight="1" thickBot="1" x14ac:dyDescent="0.25">
      <c r="A103" s="11" t="s">
        <v>45</v>
      </c>
      <c r="B103" s="12">
        <f>SUM(B102,B97)</f>
        <v>1447</v>
      </c>
      <c r="C103" s="12">
        <f t="shared" ref="C103:J103" si="21">SUM(C102,C97)</f>
        <v>448</v>
      </c>
      <c r="D103" s="12">
        <f t="shared" si="21"/>
        <v>1895</v>
      </c>
      <c r="E103" s="12">
        <f t="shared" si="21"/>
        <v>0</v>
      </c>
      <c r="F103" s="12">
        <f t="shared" si="21"/>
        <v>0</v>
      </c>
      <c r="G103" s="12">
        <f t="shared" si="21"/>
        <v>0</v>
      </c>
      <c r="H103" s="12">
        <f t="shared" si="21"/>
        <v>1447</v>
      </c>
      <c r="I103" s="12">
        <f t="shared" si="21"/>
        <v>448</v>
      </c>
      <c r="J103" s="12">
        <f t="shared" si="21"/>
        <v>1895</v>
      </c>
      <c r="K103" s="13" t="s">
        <v>41</v>
      </c>
    </row>
    <row r="104" spans="1:11" ht="21.95" customHeight="1" thickBot="1" x14ac:dyDescent="0.25">
      <c r="A104" s="8" t="s">
        <v>108</v>
      </c>
      <c r="B104" s="9">
        <f>SUM(B103,B78)</f>
        <v>6874</v>
      </c>
      <c r="C104" s="9">
        <f t="shared" ref="C104:J104" si="22">SUM(C103,C78)</f>
        <v>5558</v>
      </c>
      <c r="D104" s="9">
        <f t="shared" si="22"/>
        <v>12432</v>
      </c>
      <c r="E104" s="9">
        <f t="shared" si="22"/>
        <v>0</v>
      </c>
      <c r="F104" s="9">
        <f t="shared" si="22"/>
        <v>0</v>
      </c>
      <c r="G104" s="9">
        <f t="shared" si="22"/>
        <v>0</v>
      </c>
      <c r="H104" s="9">
        <f t="shared" si="22"/>
        <v>6874</v>
      </c>
      <c r="I104" s="9">
        <f t="shared" si="22"/>
        <v>5558</v>
      </c>
      <c r="J104" s="9">
        <f t="shared" si="22"/>
        <v>12432</v>
      </c>
      <c r="K104" s="10" t="s">
        <v>48</v>
      </c>
    </row>
    <row r="105" spans="1:11" ht="15" thickTop="1" x14ac:dyDescent="0.2"/>
  </sheetData>
  <mergeCells count="36">
    <mergeCell ref="A1:K1"/>
    <mergeCell ref="A2:K2"/>
    <mergeCell ref="A4:A7"/>
    <mergeCell ref="B4:D4"/>
    <mergeCell ref="E4:G4"/>
    <mergeCell ref="H4:J4"/>
    <mergeCell ref="K4:K7"/>
    <mergeCell ref="B5:D5"/>
    <mergeCell ref="E5:G5"/>
    <mergeCell ref="H5:J5"/>
    <mergeCell ref="A33:A36"/>
    <mergeCell ref="B33:D33"/>
    <mergeCell ref="E33:G33"/>
    <mergeCell ref="H33:J33"/>
    <mergeCell ref="K33:K36"/>
    <mergeCell ref="B34:D34"/>
    <mergeCell ref="E34:G34"/>
    <mergeCell ref="H34:J34"/>
    <mergeCell ref="A59:K59"/>
    <mergeCell ref="A60:K60"/>
    <mergeCell ref="A62:A65"/>
    <mergeCell ref="B62:D62"/>
    <mergeCell ref="E62:G62"/>
    <mergeCell ref="H62:J62"/>
    <mergeCell ref="K62:K65"/>
    <mergeCell ref="B63:D63"/>
    <mergeCell ref="E63:G63"/>
    <mergeCell ref="H63:J63"/>
    <mergeCell ref="A89:A92"/>
    <mergeCell ref="B89:D89"/>
    <mergeCell ref="E89:G89"/>
    <mergeCell ref="H89:J89"/>
    <mergeCell ref="K89:K92"/>
    <mergeCell ref="B90:D90"/>
    <mergeCell ref="E90:G90"/>
    <mergeCell ref="H90:J9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965"/>
  <sheetViews>
    <sheetView rightToLeft="1" view="pageBreakPreview" topLeftCell="A730" zoomScale="80" zoomScaleSheetLayoutView="80" workbookViewId="0">
      <selection activeCell="A572" activeCellId="26" sqref="A389:A399 A401:A410 A412:A417 A419 A426:A429 A432:A433 A436:A438 A441:A444 A447:A450 A463:A465 A468:A471 A474:A476 A479:A482 A484:A490 A499:A518 A520:A522 A524:A525 A527:A532 A540 A542:A548 A550:A553 A556:A558 A560 A562:A564 A566 A568:A570 A572"/>
    </sheetView>
  </sheetViews>
  <sheetFormatPr defaultRowHeight="14.25" x14ac:dyDescent="0.2"/>
  <cols>
    <col min="1" max="1" width="30.125" style="373" customWidth="1"/>
    <col min="2" max="2" width="9.125" style="373" customWidth="1"/>
    <col min="3" max="3" width="8.75" style="373" customWidth="1"/>
    <col min="4" max="4" width="9" style="373" customWidth="1"/>
    <col min="5" max="5" width="5.875" style="373" customWidth="1"/>
    <col min="6" max="6" width="8.25" style="373" customWidth="1"/>
    <col min="7" max="7" width="5.625" style="373" customWidth="1"/>
    <col min="8" max="8" width="9" style="373" customWidth="1"/>
    <col min="9" max="9" width="8.125" style="373" customWidth="1"/>
    <col min="10" max="10" width="9.875" style="373" customWidth="1"/>
    <col min="11" max="11" width="43.375" style="373" customWidth="1"/>
    <col min="12" max="16384" width="9" style="373"/>
  </cols>
  <sheetData>
    <row r="1" spans="1:11" ht="26.25" customHeight="1" x14ac:dyDescent="0.2">
      <c r="A1" s="423" t="s">
        <v>1961</v>
      </c>
      <c r="B1" s="423"/>
      <c r="C1" s="423"/>
      <c r="D1" s="423"/>
      <c r="E1" s="423"/>
      <c r="F1" s="423"/>
      <c r="G1" s="423"/>
      <c r="H1" s="423"/>
      <c r="I1" s="423"/>
      <c r="J1" s="423"/>
      <c r="K1" s="423"/>
    </row>
    <row r="2" spans="1:11" ht="38.25" customHeight="1" x14ac:dyDescent="0.25">
      <c r="A2" s="416" t="s">
        <v>1962</v>
      </c>
      <c r="B2" s="416"/>
      <c r="C2" s="416"/>
      <c r="D2" s="416"/>
      <c r="E2" s="416"/>
      <c r="F2" s="416"/>
      <c r="G2" s="416"/>
      <c r="H2" s="416"/>
      <c r="I2" s="416"/>
      <c r="J2" s="416"/>
      <c r="K2" s="416"/>
    </row>
    <row r="3" spans="1:11" ht="16.5" thickBot="1" x14ac:dyDescent="0.25">
      <c r="A3" s="1" t="s">
        <v>1963</v>
      </c>
      <c r="K3" s="345" t="s">
        <v>1964</v>
      </c>
    </row>
    <row r="4" spans="1:11" ht="14.25" customHeight="1"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 customHeight="1" x14ac:dyDescent="0.25">
      <c r="A6" s="410"/>
      <c r="B6" s="372" t="s">
        <v>9</v>
      </c>
      <c r="C6" s="372" t="s">
        <v>10</v>
      </c>
      <c r="D6" s="372" t="s">
        <v>11</v>
      </c>
      <c r="E6" s="372" t="s">
        <v>9</v>
      </c>
      <c r="F6" s="372" t="s">
        <v>10</v>
      </c>
      <c r="G6" s="372" t="s">
        <v>11</v>
      </c>
      <c r="H6" s="372" t="s">
        <v>9</v>
      </c>
      <c r="I6" s="372" t="s">
        <v>10</v>
      </c>
      <c r="J6" s="372" t="s">
        <v>11</v>
      </c>
      <c r="K6" s="410"/>
    </row>
    <row r="7" spans="1:11" ht="14.25" customHeight="1" thickBot="1" x14ac:dyDescent="0.3">
      <c r="A7" s="411"/>
      <c r="B7" s="4" t="s">
        <v>12</v>
      </c>
      <c r="C7" s="4" t="s">
        <v>13</v>
      </c>
      <c r="D7" s="4" t="s">
        <v>8</v>
      </c>
      <c r="E7" s="4" t="s">
        <v>12</v>
      </c>
      <c r="F7" s="4" t="s">
        <v>13</v>
      </c>
      <c r="G7" s="4" t="s">
        <v>8</v>
      </c>
      <c r="H7" s="4" t="s">
        <v>12</v>
      </c>
      <c r="I7" s="4" t="s">
        <v>13</v>
      </c>
      <c r="J7" s="4" t="s">
        <v>8</v>
      </c>
      <c r="K7" s="411"/>
    </row>
    <row r="8" spans="1:11" ht="15" customHeight="1" x14ac:dyDescent="0.2">
      <c r="A8" s="5" t="s">
        <v>14</v>
      </c>
      <c r="B8" s="6"/>
      <c r="C8" s="6"/>
      <c r="D8" s="6"/>
      <c r="E8" s="6"/>
      <c r="F8" s="6"/>
      <c r="G8" s="6"/>
      <c r="H8" s="6"/>
      <c r="I8" s="6"/>
      <c r="J8" s="6"/>
      <c r="K8" s="7" t="s">
        <v>547</v>
      </c>
    </row>
    <row r="9" spans="1:11" ht="15.75" customHeight="1" x14ac:dyDescent="0.2">
      <c r="A9" s="5" t="s">
        <v>1965</v>
      </c>
      <c r="B9" s="6">
        <v>255</v>
      </c>
      <c r="C9" s="6">
        <v>171</v>
      </c>
      <c r="D9" s="6">
        <f>SUM(B9:C9)</f>
        <v>426</v>
      </c>
      <c r="E9" s="6">
        <v>0</v>
      </c>
      <c r="F9" s="6">
        <v>1</v>
      </c>
      <c r="G9" s="6">
        <f>SUM(E9:F9)</f>
        <v>1</v>
      </c>
      <c r="H9" s="6">
        <f t="shared" ref="H9:H19" si="0">SUM(B9,E9)</f>
        <v>255</v>
      </c>
      <c r="I9" s="6">
        <f t="shared" ref="I9:J29" si="1">SUM(C9,F9)</f>
        <v>172</v>
      </c>
      <c r="J9" s="6">
        <f t="shared" si="1"/>
        <v>427</v>
      </c>
      <c r="K9" s="7" t="s">
        <v>1966</v>
      </c>
    </row>
    <row r="10" spans="1:11" ht="16.5" customHeight="1" x14ac:dyDescent="0.2">
      <c r="A10" s="5" t="s">
        <v>1967</v>
      </c>
      <c r="B10" s="6">
        <v>458</v>
      </c>
      <c r="C10" s="6">
        <v>292</v>
      </c>
      <c r="D10" s="6">
        <f t="shared" ref="D10:D35" si="2">SUM(B10:C10)</f>
        <v>750</v>
      </c>
      <c r="E10" s="6">
        <v>2</v>
      </c>
      <c r="F10" s="6">
        <v>0</v>
      </c>
      <c r="G10" s="6">
        <f t="shared" ref="G10:G30" si="3">SUM(E10:F10)</f>
        <v>2</v>
      </c>
      <c r="H10" s="6">
        <f t="shared" si="0"/>
        <v>460</v>
      </c>
      <c r="I10" s="6">
        <f t="shared" si="1"/>
        <v>292</v>
      </c>
      <c r="J10" s="6">
        <f t="shared" si="1"/>
        <v>752</v>
      </c>
      <c r="K10" s="7" t="s">
        <v>1968</v>
      </c>
    </row>
    <row r="11" spans="1:11" ht="18.95" customHeight="1" x14ac:dyDescent="0.2">
      <c r="A11" s="5" t="s">
        <v>1969</v>
      </c>
      <c r="B11" s="6">
        <v>902</v>
      </c>
      <c r="C11" s="6">
        <v>536</v>
      </c>
      <c r="D11" s="6">
        <f t="shared" si="2"/>
        <v>1438</v>
      </c>
      <c r="E11" s="6">
        <v>0</v>
      </c>
      <c r="F11" s="6">
        <v>2</v>
      </c>
      <c r="G11" s="6">
        <f t="shared" si="3"/>
        <v>2</v>
      </c>
      <c r="H11" s="6">
        <f t="shared" si="0"/>
        <v>902</v>
      </c>
      <c r="I11" s="6">
        <f t="shared" si="1"/>
        <v>538</v>
      </c>
      <c r="J11" s="6">
        <f t="shared" si="1"/>
        <v>1440</v>
      </c>
      <c r="K11" s="7" t="s">
        <v>1970</v>
      </c>
    </row>
    <row r="12" spans="1:11" ht="16.5" customHeight="1" x14ac:dyDescent="0.2">
      <c r="A12" s="5" t="s">
        <v>1971</v>
      </c>
      <c r="B12" s="6">
        <v>549</v>
      </c>
      <c r="C12" s="6">
        <v>321</v>
      </c>
      <c r="D12" s="6">
        <f t="shared" si="2"/>
        <v>870</v>
      </c>
      <c r="E12" s="6">
        <v>2</v>
      </c>
      <c r="F12" s="6">
        <v>1</v>
      </c>
      <c r="G12" s="6">
        <f t="shared" si="3"/>
        <v>3</v>
      </c>
      <c r="H12" s="6">
        <f t="shared" si="0"/>
        <v>551</v>
      </c>
      <c r="I12" s="6">
        <f t="shared" si="1"/>
        <v>322</v>
      </c>
      <c r="J12" s="6">
        <f t="shared" si="1"/>
        <v>873</v>
      </c>
      <c r="K12" s="7" t="s">
        <v>1972</v>
      </c>
    </row>
    <row r="13" spans="1:11" ht="15.75" customHeight="1" x14ac:dyDescent="0.2">
      <c r="A13" s="5" t="s">
        <v>1973</v>
      </c>
      <c r="B13" s="6">
        <v>566</v>
      </c>
      <c r="C13" s="6">
        <v>206</v>
      </c>
      <c r="D13" s="6">
        <f t="shared" si="2"/>
        <v>772</v>
      </c>
      <c r="E13" s="6">
        <v>0</v>
      </c>
      <c r="F13" s="6">
        <v>0</v>
      </c>
      <c r="G13" s="6">
        <f t="shared" si="3"/>
        <v>0</v>
      </c>
      <c r="H13" s="6">
        <f t="shared" si="0"/>
        <v>566</v>
      </c>
      <c r="I13" s="6">
        <f t="shared" si="1"/>
        <v>206</v>
      </c>
      <c r="J13" s="6">
        <f t="shared" si="1"/>
        <v>772</v>
      </c>
      <c r="K13" s="7" t="s">
        <v>1974</v>
      </c>
    </row>
    <row r="14" spans="1:11" ht="18.95" customHeight="1" x14ac:dyDescent="0.2">
      <c r="A14" s="5" t="s">
        <v>1975</v>
      </c>
      <c r="B14" s="6">
        <v>75</v>
      </c>
      <c r="C14" s="6">
        <v>127</v>
      </c>
      <c r="D14" s="6">
        <f t="shared" si="2"/>
        <v>202</v>
      </c>
      <c r="E14" s="6">
        <v>0</v>
      </c>
      <c r="F14" s="6">
        <v>1</v>
      </c>
      <c r="G14" s="6">
        <f t="shared" si="3"/>
        <v>1</v>
      </c>
      <c r="H14" s="6">
        <f t="shared" si="0"/>
        <v>75</v>
      </c>
      <c r="I14" s="6">
        <f t="shared" si="1"/>
        <v>128</v>
      </c>
      <c r="J14" s="6">
        <f t="shared" si="1"/>
        <v>203</v>
      </c>
      <c r="K14" s="7" t="s">
        <v>1976</v>
      </c>
    </row>
    <row r="15" spans="1:11" ht="16.5" customHeight="1" x14ac:dyDescent="0.2">
      <c r="A15" s="5" t="s">
        <v>1977</v>
      </c>
      <c r="B15" s="6">
        <v>108</v>
      </c>
      <c r="C15" s="6">
        <v>37</v>
      </c>
      <c r="D15" s="6">
        <f t="shared" si="2"/>
        <v>145</v>
      </c>
      <c r="E15" s="6">
        <v>0</v>
      </c>
      <c r="F15" s="6">
        <v>0</v>
      </c>
      <c r="G15" s="6">
        <f>SUM(E15:F15)</f>
        <v>0</v>
      </c>
      <c r="H15" s="6">
        <f t="shared" si="0"/>
        <v>108</v>
      </c>
      <c r="I15" s="6">
        <f t="shared" si="1"/>
        <v>37</v>
      </c>
      <c r="J15" s="6">
        <f t="shared" si="1"/>
        <v>145</v>
      </c>
      <c r="K15" s="7" t="s">
        <v>1978</v>
      </c>
    </row>
    <row r="16" spans="1:11" ht="18.95" customHeight="1" x14ac:dyDescent="0.2">
      <c r="A16" s="5" t="s">
        <v>1979</v>
      </c>
      <c r="B16" s="6">
        <v>426</v>
      </c>
      <c r="C16" s="6">
        <v>197</v>
      </c>
      <c r="D16" s="6">
        <f t="shared" si="2"/>
        <v>623</v>
      </c>
      <c r="E16" s="6">
        <v>0</v>
      </c>
      <c r="F16" s="6">
        <v>0</v>
      </c>
      <c r="G16" s="6">
        <f t="shared" si="3"/>
        <v>0</v>
      </c>
      <c r="H16" s="6">
        <f t="shared" si="0"/>
        <v>426</v>
      </c>
      <c r="I16" s="6">
        <f t="shared" si="1"/>
        <v>197</v>
      </c>
      <c r="J16" s="6">
        <f t="shared" si="1"/>
        <v>623</v>
      </c>
      <c r="K16" s="7" t="s">
        <v>1980</v>
      </c>
    </row>
    <row r="17" spans="1:11" ht="18.95" customHeight="1" x14ac:dyDescent="0.2">
      <c r="A17" s="5" t="s">
        <v>1981</v>
      </c>
      <c r="B17" s="6">
        <v>212</v>
      </c>
      <c r="C17" s="6">
        <v>171</v>
      </c>
      <c r="D17" s="6">
        <f t="shared" si="2"/>
        <v>383</v>
      </c>
      <c r="E17" s="6">
        <v>0</v>
      </c>
      <c r="F17" s="6">
        <v>0</v>
      </c>
      <c r="G17" s="6">
        <f t="shared" si="3"/>
        <v>0</v>
      </c>
      <c r="H17" s="6">
        <f t="shared" si="0"/>
        <v>212</v>
      </c>
      <c r="I17" s="6">
        <f t="shared" si="1"/>
        <v>171</v>
      </c>
      <c r="J17" s="6">
        <f t="shared" si="1"/>
        <v>383</v>
      </c>
      <c r="K17" s="7" t="s">
        <v>1982</v>
      </c>
    </row>
    <row r="18" spans="1:11" ht="18.95" customHeight="1" x14ac:dyDescent="0.2">
      <c r="A18" s="5" t="s">
        <v>1983</v>
      </c>
      <c r="B18" s="6">
        <v>661</v>
      </c>
      <c r="C18" s="6">
        <v>256</v>
      </c>
      <c r="D18" s="6">
        <f t="shared" si="2"/>
        <v>917</v>
      </c>
      <c r="E18" s="6">
        <v>0</v>
      </c>
      <c r="F18" s="6">
        <v>0</v>
      </c>
      <c r="G18" s="6">
        <f t="shared" si="3"/>
        <v>0</v>
      </c>
      <c r="H18" s="6">
        <f t="shared" si="0"/>
        <v>661</v>
      </c>
      <c r="I18" s="6">
        <f t="shared" si="1"/>
        <v>256</v>
      </c>
      <c r="J18" s="6">
        <f t="shared" si="1"/>
        <v>917</v>
      </c>
      <c r="K18" s="7" t="s">
        <v>1984</v>
      </c>
    </row>
    <row r="19" spans="1:11" ht="18.95" customHeight="1" x14ac:dyDescent="0.2">
      <c r="A19" s="5" t="s">
        <v>1985</v>
      </c>
      <c r="B19" s="6">
        <v>731</v>
      </c>
      <c r="C19" s="6">
        <v>465</v>
      </c>
      <c r="D19" s="6">
        <f t="shared" si="2"/>
        <v>1196</v>
      </c>
      <c r="E19" s="6">
        <v>0</v>
      </c>
      <c r="F19" s="6">
        <v>1</v>
      </c>
      <c r="G19" s="6">
        <f>SUM(E19:F19)</f>
        <v>1</v>
      </c>
      <c r="H19" s="6">
        <f t="shared" si="0"/>
        <v>731</v>
      </c>
      <c r="I19" s="6">
        <f t="shared" si="1"/>
        <v>466</v>
      </c>
      <c r="J19" s="6">
        <f t="shared" si="1"/>
        <v>1197</v>
      </c>
      <c r="K19" s="7" t="s">
        <v>1986</v>
      </c>
    </row>
    <row r="20" spans="1:11" ht="14.25" customHeight="1" x14ac:dyDescent="0.2">
      <c r="A20" s="161" t="s">
        <v>1987</v>
      </c>
      <c r="B20" s="68"/>
      <c r="C20" s="68"/>
      <c r="D20" s="68"/>
      <c r="E20" s="68"/>
      <c r="F20" s="68"/>
      <c r="G20" s="68"/>
      <c r="H20" s="68"/>
      <c r="I20" s="68"/>
      <c r="J20" s="68"/>
      <c r="K20" s="304" t="s">
        <v>1988</v>
      </c>
    </row>
    <row r="21" spans="1:11" ht="18.95" customHeight="1" x14ac:dyDescent="0.2">
      <c r="A21" s="5" t="s">
        <v>1989</v>
      </c>
      <c r="B21" s="6">
        <v>111</v>
      </c>
      <c r="C21" s="6">
        <v>80</v>
      </c>
      <c r="D21" s="6">
        <f t="shared" ref="D21:D26" si="4">SUM(B21:C21)</f>
        <v>191</v>
      </c>
      <c r="E21" s="6">
        <v>0</v>
      </c>
      <c r="F21" s="6">
        <v>0</v>
      </c>
      <c r="G21" s="6">
        <f t="shared" ref="G21:G26" si="5">SUM(E21:F21)</f>
        <v>0</v>
      </c>
      <c r="H21" s="6">
        <f t="shared" ref="H21:J26" si="6">SUM(B21,E21)</f>
        <v>111</v>
      </c>
      <c r="I21" s="6">
        <f t="shared" si="6"/>
        <v>80</v>
      </c>
      <c r="J21" s="6">
        <f t="shared" si="6"/>
        <v>191</v>
      </c>
      <c r="K21" s="7" t="s">
        <v>1990</v>
      </c>
    </row>
    <row r="22" spans="1:11" ht="15" customHeight="1" x14ac:dyDescent="0.2">
      <c r="A22" s="5" t="s">
        <v>1991</v>
      </c>
      <c r="B22" s="6">
        <v>84</v>
      </c>
      <c r="C22" s="6">
        <v>11</v>
      </c>
      <c r="D22" s="6">
        <f t="shared" si="4"/>
        <v>95</v>
      </c>
      <c r="E22" s="6">
        <v>0</v>
      </c>
      <c r="F22" s="6">
        <v>0</v>
      </c>
      <c r="G22" s="6">
        <f t="shared" si="5"/>
        <v>0</v>
      </c>
      <c r="H22" s="6">
        <f t="shared" si="6"/>
        <v>84</v>
      </c>
      <c r="I22" s="6">
        <f t="shared" si="6"/>
        <v>11</v>
      </c>
      <c r="J22" s="6">
        <f t="shared" si="6"/>
        <v>95</v>
      </c>
      <c r="K22" s="7" t="s">
        <v>1992</v>
      </c>
    </row>
    <row r="23" spans="1:11" ht="18.95" customHeight="1" x14ac:dyDescent="0.2">
      <c r="A23" s="5" t="s">
        <v>1993</v>
      </c>
      <c r="B23" s="6">
        <v>102</v>
      </c>
      <c r="C23" s="6">
        <v>162</v>
      </c>
      <c r="D23" s="6">
        <f t="shared" si="4"/>
        <v>264</v>
      </c>
      <c r="E23" s="6">
        <v>0</v>
      </c>
      <c r="F23" s="6">
        <v>0</v>
      </c>
      <c r="G23" s="6">
        <f t="shared" si="5"/>
        <v>0</v>
      </c>
      <c r="H23" s="6">
        <f t="shared" si="6"/>
        <v>102</v>
      </c>
      <c r="I23" s="6">
        <f t="shared" si="6"/>
        <v>162</v>
      </c>
      <c r="J23" s="6">
        <f t="shared" si="6"/>
        <v>264</v>
      </c>
      <c r="K23" s="7" t="s">
        <v>1994</v>
      </c>
    </row>
    <row r="24" spans="1:11" ht="15" customHeight="1" x14ac:dyDescent="0.2">
      <c r="A24" s="5" t="s">
        <v>1995</v>
      </c>
      <c r="B24" s="6">
        <v>18</v>
      </c>
      <c r="C24" s="6">
        <v>6</v>
      </c>
      <c r="D24" s="6">
        <f t="shared" si="4"/>
        <v>24</v>
      </c>
      <c r="E24" s="6">
        <v>0</v>
      </c>
      <c r="F24" s="6">
        <v>0</v>
      </c>
      <c r="G24" s="6">
        <f t="shared" si="5"/>
        <v>0</v>
      </c>
      <c r="H24" s="6">
        <f t="shared" si="6"/>
        <v>18</v>
      </c>
      <c r="I24" s="6">
        <f t="shared" si="6"/>
        <v>6</v>
      </c>
      <c r="J24" s="6">
        <f t="shared" si="6"/>
        <v>24</v>
      </c>
      <c r="K24" s="7" t="s">
        <v>1996</v>
      </c>
    </row>
    <row r="25" spans="1:11" ht="18.95" customHeight="1" x14ac:dyDescent="0.2">
      <c r="A25" s="5" t="s">
        <v>1997</v>
      </c>
      <c r="B25" s="6">
        <v>342</v>
      </c>
      <c r="C25" s="6">
        <v>63</v>
      </c>
      <c r="D25" s="6">
        <f t="shared" si="4"/>
        <v>405</v>
      </c>
      <c r="E25" s="6">
        <v>0</v>
      </c>
      <c r="F25" s="6">
        <v>0</v>
      </c>
      <c r="G25" s="6">
        <f t="shared" si="5"/>
        <v>0</v>
      </c>
      <c r="H25" s="6">
        <f t="shared" si="6"/>
        <v>342</v>
      </c>
      <c r="I25" s="6">
        <f t="shared" si="6"/>
        <v>63</v>
      </c>
      <c r="J25" s="6">
        <f t="shared" si="6"/>
        <v>405</v>
      </c>
      <c r="K25" s="7" t="s">
        <v>1998</v>
      </c>
    </row>
    <row r="26" spans="1:11" ht="18.95" customHeight="1" x14ac:dyDescent="0.2">
      <c r="A26" s="5" t="s">
        <v>1999</v>
      </c>
      <c r="B26" s="6">
        <v>122</v>
      </c>
      <c r="C26" s="6">
        <v>141</v>
      </c>
      <c r="D26" s="6">
        <f t="shared" si="4"/>
        <v>263</v>
      </c>
      <c r="E26" s="6">
        <v>0</v>
      </c>
      <c r="F26" s="6">
        <v>0</v>
      </c>
      <c r="G26" s="6">
        <f t="shared" si="5"/>
        <v>0</v>
      </c>
      <c r="H26" s="6">
        <f t="shared" si="6"/>
        <v>122</v>
      </c>
      <c r="I26" s="6">
        <f t="shared" si="6"/>
        <v>141</v>
      </c>
      <c r="J26" s="6">
        <f t="shared" si="6"/>
        <v>263</v>
      </c>
      <c r="K26" s="7" t="s">
        <v>2000</v>
      </c>
    </row>
    <row r="27" spans="1:11" ht="16.5" customHeight="1" x14ac:dyDescent="0.2">
      <c r="A27" s="161" t="s">
        <v>2001</v>
      </c>
      <c r="B27" s="68">
        <f>SUM(B21:B26)</f>
        <v>779</v>
      </c>
      <c r="C27" s="68">
        <f t="shared" ref="C27:J27" si="7">SUM(C21:C26)</f>
        <v>463</v>
      </c>
      <c r="D27" s="68">
        <f t="shared" si="7"/>
        <v>1242</v>
      </c>
      <c r="E27" s="68">
        <f t="shared" si="7"/>
        <v>0</v>
      </c>
      <c r="F27" s="68">
        <f t="shared" si="7"/>
        <v>0</v>
      </c>
      <c r="G27" s="68">
        <f t="shared" si="7"/>
        <v>0</v>
      </c>
      <c r="H27" s="68">
        <f t="shared" si="7"/>
        <v>779</v>
      </c>
      <c r="I27" s="68">
        <f t="shared" si="7"/>
        <v>463</v>
      </c>
      <c r="J27" s="68">
        <f t="shared" si="7"/>
        <v>1242</v>
      </c>
      <c r="K27" s="304" t="s">
        <v>1988</v>
      </c>
    </row>
    <row r="28" spans="1:11" ht="18.95" customHeight="1" x14ac:dyDescent="0.2">
      <c r="A28" s="161" t="s">
        <v>2002</v>
      </c>
      <c r="B28" s="68">
        <v>350</v>
      </c>
      <c r="C28" s="68">
        <v>274</v>
      </c>
      <c r="D28" s="68">
        <f t="shared" si="2"/>
        <v>624</v>
      </c>
      <c r="E28" s="68">
        <v>0</v>
      </c>
      <c r="F28" s="68">
        <v>0</v>
      </c>
      <c r="G28" s="68">
        <f t="shared" si="3"/>
        <v>0</v>
      </c>
      <c r="H28" s="68">
        <f>SUM(B28,E28)</f>
        <v>350</v>
      </c>
      <c r="I28" s="68">
        <f t="shared" si="1"/>
        <v>274</v>
      </c>
      <c r="J28" s="68">
        <f t="shared" si="1"/>
        <v>624</v>
      </c>
      <c r="K28" s="304" t="s">
        <v>2003</v>
      </c>
    </row>
    <row r="29" spans="1:11" ht="18.95" customHeight="1" x14ac:dyDescent="0.2">
      <c r="A29" s="161" t="s">
        <v>2004</v>
      </c>
      <c r="B29" s="68">
        <v>334</v>
      </c>
      <c r="C29" s="68">
        <v>262</v>
      </c>
      <c r="D29" s="68">
        <f t="shared" si="2"/>
        <v>596</v>
      </c>
      <c r="E29" s="68">
        <v>0</v>
      </c>
      <c r="F29" s="68">
        <v>0</v>
      </c>
      <c r="G29" s="68">
        <f t="shared" si="3"/>
        <v>0</v>
      </c>
      <c r="H29" s="68">
        <f>SUM(B29,E29)</f>
        <v>334</v>
      </c>
      <c r="I29" s="68">
        <f t="shared" si="1"/>
        <v>262</v>
      </c>
      <c r="J29" s="68">
        <f t="shared" si="1"/>
        <v>596</v>
      </c>
      <c r="K29" s="304" t="s">
        <v>2005</v>
      </c>
    </row>
    <row r="30" spans="1:11" ht="18.95" customHeight="1" x14ac:dyDescent="0.2">
      <c r="A30" s="161" t="s">
        <v>2006</v>
      </c>
      <c r="B30" s="68">
        <v>483</v>
      </c>
      <c r="C30" s="68">
        <v>503</v>
      </c>
      <c r="D30" s="68">
        <f>SUM(B30:C30)</f>
        <v>986</v>
      </c>
      <c r="E30" s="68">
        <v>0</v>
      </c>
      <c r="F30" s="68">
        <v>0</v>
      </c>
      <c r="G30" s="68">
        <f t="shared" si="3"/>
        <v>0</v>
      </c>
      <c r="H30" s="68">
        <f>SUM(B30,E30)</f>
        <v>483</v>
      </c>
      <c r="I30" s="68">
        <f>SUM(C30,F30)</f>
        <v>503</v>
      </c>
      <c r="J30" s="68">
        <f>SUM(D30,G30)</f>
        <v>986</v>
      </c>
      <c r="K30" s="304" t="s">
        <v>2007</v>
      </c>
    </row>
    <row r="31" spans="1:11" ht="16.5" customHeight="1" x14ac:dyDescent="0.2">
      <c r="A31" s="161" t="s">
        <v>2008</v>
      </c>
      <c r="B31" s="68"/>
      <c r="C31" s="68"/>
      <c r="D31" s="68"/>
      <c r="E31" s="68"/>
      <c r="F31" s="68"/>
      <c r="G31" s="68"/>
      <c r="H31" s="68"/>
      <c r="I31" s="68"/>
      <c r="J31" s="68"/>
      <c r="K31" s="304" t="s">
        <v>2009</v>
      </c>
    </row>
    <row r="32" spans="1:11" ht="18.95" customHeight="1" x14ac:dyDescent="0.2">
      <c r="A32" s="161" t="s">
        <v>2010</v>
      </c>
      <c r="B32" s="68">
        <v>42</v>
      </c>
      <c r="C32" s="68">
        <v>60</v>
      </c>
      <c r="D32" s="68">
        <f t="shared" si="2"/>
        <v>102</v>
      </c>
      <c r="E32" s="68">
        <v>0</v>
      </c>
      <c r="F32" s="68">
        <v>0</v>
      </c>
      <c r="G32" s="68">
        <f t="shared" ref="G32:G39" si="8">SUM(E32:F32)</f>
        <v>0</v>
      </c>
      <c r="H32" s="68">
        <f t="shared" ref="H32:J35" si="9">SUM(B32,E32)</f>
        <v>42</v>
      </c>
      <c r="I32" s="68">
        <f t="shared" si="9"/>
        <v>60</v>
      </c>
      <c r="J32" s="68">
        <f t="shared" si="9"/>
        <v>102</v>
      </c>
      <c r="K32" s="304" t="s">
        <v>2011</v>
      </c>
    </row>
    <row r="33" spans="1:11" ht="18.95" customHeight="1" x14ac:dyDescent="0.2">
      <c r="A33" s="161" t="s">
        <v>2012</v>
      </c>
      <c r="B33" s="68">
        <v>130</v>
      </c>
      <c r="C33" s="68">
        <v>50</v>
      </c>
      <c r="D33" s="68">
        <f t="shared" si="2"/>
        <v>180</v>
      </c>
      <c r="E33" s="68">
        <v>0</v>
      </c>
      <c r="F33" s="68">
        <v>0</v>
      </c>
      <c r="G33" s="68">
        <f t="shared" si="8"/>
        <v>0</v>
      </c>
      <c r="H33" s="68">
        <f t="shared" si="9"/>
        <v>130</v>
      </c>
      <c r="I33" s="68">
        <f t="shared" si="9"/>
        <v>50</v>
      </c>
      <c r="J33" s="68">
        <f t="shared" si="9"/>
        <v>180</v>
      </c>
      <c r="K33" s="304" t="s">
        <v>2013</v>
      </c>
    </row>
    <row r="34" spans="1:11" ht="18.95" customHeight="1" x14ac:dyDescent="0.2">
      <c r="A34" s="161" t="s">
        <v>2014</v>
      </c>
      <c r="B34" s="68">
        <v>77</v>
      </c>
      <c r="C34" s="68">
        <v>42</v>
      </c>
      <c r="D34" s="68">
        <f t="shared" si="2"/>
        <v>119</v>
      </c>
      <c r="E34" s="68">
        <v>0</v>
      </c>
      <c r="F34" s="68">
        <v>0</v>
      </c>
      <c r="G34" s="68">
        <f t="shared" si="8"/>
        <v>0</v>
      </c>
      <c r="H34" s="68">
        <f t="shared" si="9"/>
        <v>77</v>
      </c>
      <c r="I34" s="68">
        <f t="shared" si="9"/>
        <v>42</v>
      </c>
      <c r="J34" s="68">
        <f t="shared" si="9"/>
        <v>119</v>
      </c>
      <c r="K34" s="304" t="s">
        <v>2015</v>
      </c>
    </row>
    <row r="35" spans="1:11" ht="18.95" customHeight="1" x14ac:dyDescent="0.2">
      <c r="A35" s="161" t="s">
        <v>2016</v>
      </c>
      <c r="B35" s="68">
        <v>32</v>
      </c>
      <c r="C35" s="68">
        <v>42</v>
      </c>
      <c r="D35" s="68">
        <f t="shared" si="2"/>
        <v>74</v>
      </c>
      <c r="E35" s="68">
        <v>0</v>
      </c>
      <c r="F35" s="68">
        <v>0</v>
      </c>
      <c r="G35" s="68">
        <f t="shared" si="8"/>
        <v>0</v>
      </c>
      <c r="H35" s="68">
        <f t="shared" si="9"/>
        <v>32</v>
      </c>
      <c r="I35" s="68">
        <f t="shared" si="9"/>
        <v>42</v>
      </c>
      <c r="J35" s="68">
        <f t="shared" si="9"/>
        <v>74</v>
      </c>
      <c r="K35" s="304" t="s">
        <v>2017</v>
      </c>
    </row>
    <row r="36" spans="1:11" ht="18.95" customHeight="1" x14ac:dyDescent="0.2">
      <c r="A36" s="161" t="s">
        <v>2018</v>
      </c>
      <c r="B36" s="68">
        <v>11</v>
      </c>
      <c r="C36" s="68">
        <v>14</v>
      </c>
      <c r="D36" s="68">
        <f>SUM(B36:C36)</f>
        <v>25</v>
      </c>
      <c r="E36" s="68">
        <v>0</v>
      </c>
      <c r="F36" s="68">
        <v>0</v>
      </c>
      <c r="G36" s="68">
        <f>SUM(E36:F36)</f>
        <v>0</v>
      </c>
      <c r="H36" s="68">
        <f t="shared" ref="H36:J37" si="10">SUM(B36,E36)</f>
        <v>11</v>
      </c>
      <c r="I36" s="68">
        <f t="shared" si="10"/>
        <v>14</v>
      </c>
      <c r="J36" s="68">
        <f t="shared" si="10"/>
        <v>25</v>
      </c>
      <c r="K36" s="304" t="s">
        <v>2019</v>
      </c>
    </row>
    <row r="37" spans="1:11" ht="18.95" customHeight="1" x14ac:dyDescent="0.2">
      <c r="A37" s="161" t="s">
        <v>2020</v>
      </c>
      <c r="B37" s="68">
        <v>22</v>
      </c>
      <c r="C37" s="68">
        <v>12</v>
      </c>
      <c r="D37" s="68">
        <f>SUM(B37:C37)</f>
        <v>34</v>
      </c>
      <c r="E37" s="68">
        <v>0</v>
      </c>
      <c r="F37" s="68">
        <v>0</v>
      </c>
      <c r="G37" s="68">
        <f>SUM(E37:F37)</f>
        <v>0</v>
      </c>
      <c r="H37" s="68">
        <f t="shared" si="10"/>
        <v>22</v>
      </c>
      <c r="I37" s="68">
        <f t="shared" si="10"/>
        <v>12</v>
      </c>
      <c r="J37" s="68">
        <f t="shared" si="10"/>
        <v>34</v>
      </c>
      <c r="K37" s="304" t="s">
        <v>2021</v>
      </c>
    </row>
    <row r="38" spans="1:11" ht="18.95" customHeight="1" x14ac:dyDescent="0.2">
      <c r="A38" s="161" t="s">
        <v>2022</v>
      </c>
      <c r="B38" s="68">
        <f>SUM(B32:B37)</f>
        <v>314</v>
      </c>
      <c r="C38" s="68">
        <f t="shared" ref="C38:J38" si="11">SUM(C32:C37)</f>
        <v>220</v>
      </c>
      <c r="D38" s="68">
        <f t="shared" si="11"/>
        <v>534</v>
      </c>
      <c r="E38" s="68">
        <f t="shared" si="11"/>
        <v>0</v>
      </c>
      <c r="F38" s="68">
        <f t="shared" si="11"/>
        <v>0</v>
      </c>
      <c r="G38" s="68">
        <f t="shared" si="11"/>
        <v>0</v>
      </c>
      <c r="H38" s="68">
        <f t="shared" si="11"/>
        <v>314</v>
      </c>
      <c r="I38" s="68">
        <f t="shared" si="11"/>
        <v>220</v>
      </c>
      <c r="J38" s="68">
        <f t="shared" si="11"/>
        <v>534</v>
      </c>
      <c r="K38" s="304" t="s">
        <v>2023</v>
      </c>
    </row>
    <row r="39" spans="1:11" ht="15.75" customHeight="1" thickBot="1" x14ac:dyDescent="0.25">
      <c r="A39" s="14" t="s">
        <v>2024</v>
      </c>
      <c r="B39" s="15">
        <v>82</v>
      </c>
      <c r="C39" s="15">
        <v>99</v>
      </c>
      <c r="D39" s="15">
        <f>SUM(B39:C39)</f>
        <v>181</v>
      </c>
      <c r="E39" s="15">
        <v>0</v>
      </c>
      <c r="F39" s="15">
        <v>0</v>
      </c>
      <c r="G39" s="15">
        <f t="shared" si="8"/>
        <v>0</v>
      </c>
      <c r="H39" s="15">
        <f>SUM(B39,E39)</f>
        <v>82</v>
      </c>
      <c r="I39" s="15">
        <f>SUM(C39,F39)</f>
        <v>99</v>
      </c>
      <c r="J39" s="15">
        <f>SUM(D39,G39)</f>
        <v>181</v>
      </c>
      <c r="K39" s="16" t="s">
        <v>2025</v>
      </c>
    </row>
    <row r="40" spans="1:11" ht="15" thickTop="1" x14ac:dyDescent="0.2"/>
    <row r="41" spans="1:11" ht="24.75" customHeight="1" thickBot="1" x14ac:dyDescent="0.25">
      <c r="A41" s="1" t="s">
        <v>2026</v>
      </c>
      <c r="K41" s="345" t="s">
        <v>2027</v>
      </c>
    </row>
    <row r="42" spans="1:11" ht="16.5" thickTop="1" x14ac:dyDescent="0.25">
      <c r="A42" s="409" t="s">
        <v>118</v>
      </c>
      <c r="B42" s="412" t="s">
        <v>2</v>
      </c>
      <c r="C42" s="412"/>
      <c r="D42" s="412"/>
      <c r="E42" s="412" t="s">
        <v>3</v>
      </c>
      <c r="F42" s="412"/>
      <c r="G42" s="412"/>
      <c r="H42" s="412" t="s">
        <v>4</v>
      </c>
      <c r="I42" s="412"/>
      <c r="J42" s="412"/>
      <c r="K42" s="409" t="s">
        <v>278</v>
      </c>
    </row>
    <row r="43" spans="1:11" ht="15.75" x14ac:dyDescent="0.25">
      <c r="A43" s="410"/>
      <c r="B43" s="413" t="s">
        <v>6</v>
      </c>
      <c r="C43" s="413"/>
      <c r="D43" s="413"/>
      <c r="E43" s="413" t="s">
        <v>7</v>
      </c>
      <c r="F43" s="413"/>
      <c r="G43" s="413"/>
      <c r="H43" s="413" t="s">
        <v>8</v>
      </c>
      <c r="I43" s="413"/>
      <c r="J43" s="413"/>
      <c r="K43" s="410"/>
    </row>
    <row r="44" spans="1:11" ht="15.75" x14ac:dyDescent="0.25">
      <c r="A44" s="410"/>
      <c r="B44" s="372" t="s">
        <v>9</v>
      </c>
      <c r="C44" s="372" t="s">
        <v>10</v>
      </c>
      <c r="D44" s="372" t="s">
        <v>11</v>
      </c>
      <c r="E44" s="372" t="s">
        <v>9</v>
      </c>
      <c r="F44" s="372" t="s">
        <v>10</v>
      </c>
      <c r="G44" s="372" t="s">
        <v>11</v>
      </c>
      <c r="H44" s="372" t="s">
        <v>9</v>
      </c>
      <c r="I44" s="372" t="s">
        <v>10</v>
      </c>
      <c r="J44" s="372" t="s">
        <v>11</v>
      </c>
      <c r="K44" s="410"/>
    </row>
    <row r="45" spans="1:11" ht="16.5" thickBot="1" x14ac:dyDescent="0.3">
      <c r="A45" s="411"/>
      <c r="B45" s="4" t="s">
        <v>12</v>
      </c>
      <c r="C45" s="4" t="s">
        <v>13</v>
      </c>
      <c r="D45" s="4" t="s">
        <v>8</v>
      </c>
      <c r="E45" s="4" t="s">
        <v>12</v>
      </c>
      <c r="F45" s="4" t="s">
        <v>13</v>
      </c>
      <c r="G45" s="4" t="s">
        <v>8</v>
      </c>
      <c r="H45" s="4" t="s">
        <v>12</v>
      </c>
      <c r="I45" s="4" t="s">
        <v>13</v>
      </c>
      <c r="J45" s="4" t="s">
        <v>8</v>
      </c>
      <c r="K45" s="411"/>
    </row>
    <row r="46" spans="1:11" ht="20.25" customHeight="1" x14ac:dyDescent="0.2">
      <c r="A46" s="5" t="s">
        <v>2028</v>
      </c>
      <c r="B46" s="6"/>
      <c r="C46" s="6"/>
      <c r="D46" s="6"/>
      <c r="E46" s="6"/>
      <c r="F46" s="6"/>
      <c r="G46" s="6"/>
      <c r="H46" s="6"/>
      <c r="I46" s="6"/>
      <c r="J46" s="6"/>
      <c r="K46" s="7" t="s">
        <v>2029</v>
      </c>
    </row>
    <row r="47" spans="1:11" ht="20.25" customHeight="1" x14ac:dyDescent="0.2">
      <c r="A47" s="5" t="s">
        <v>2030</v>
      </c>
      <c r="B47" s="6">
        <v>89</v>
      </c>
      <c r="C47" s="6">
        <v>11</v>
      </c>
      <c r="D47" s="6">
        <f>SUM(B47:C47)</f>
        <v>100</v>
      </c>
      <c r="E47" s="6">
        <v>0</v>
      </c>
      <c r="F47" s="6">
        <v>0</v>
      </c>
      <c r="G47" s="6">
        <f>SUM(E47:F47)</f>
        <v>0</v>
      </c>
      <c r="H47" s="6">
        <f t="shared" ref="H47:J51" si="12">SUM(E47,B47)</f>
        <v>89</v>
      </c>
      <c r="I47" s="6">
        <f t="shared" si="12"/>
        <v>11</v>
      </c>
      <c r="J47" s="6">
        <f t="shared" si="12"/>
        <v>100</v>
      </c>
      <c r="K47" s="7" t="s">
        <v>1635</v>
      </c>
    </row>
    <row r="48" spans="1:11" ht="20.25" customHeight="1" x14ac:dyDescent="0.2">
      <c r="A48" s="5" t="s">
        <v>379</v>
      </c>
      <c r="B48" s="6">
        <v>204</v>
      </c>
      <c r="C48" s="6">
        <v>173</v>
      </c>
      <c r="D48" s="6">
        <f>SUM(B48:C48)</f>
        <v>377</v>
      </c>
      <c r="E48" s="6">
        <v>0</v>
      </c>
      <c r="F48" s="6">
        <v>0</v>
      </c>
      <c r="G48" s="6">
        <f>SUM(E48:F48)</f>
        <v>0</v>
      </c>
      <c r="H48" s="6">
        <f t="shared" si="12"/>
        <v>204</v>
      </c>
      <c r="I48" s="6">
        <f t="shared" si="12"/>
        <v>173</v>
      </c>
      <c r="J48" s="6">
        <f t="shared" si="12"/>
        <v>377</v>
      </c>
      <c r="K48" s="7" t="s">
        <v>300</v>
      </c>
    </row>
    <row r="49" spans="1:11" ht="20.25" customHeight="1" x14ac:dyDescent="0.2">
      <c r="A49" s="5" t="s">
        <v>301</v>
      </c>
      <c r="B49" s="6">
        <v>58</v>
      </c>
      <c r="C49" s="6">
        <v>105</v>
      </c>
      <c r="D49" s="6">
        <f>SUM(B49:C49)</f>
        <v>163</v>
      </c>
      <c r="E49" s="6">
        <v>0</v>
      </c>
      <c r="F49" s="6">
        <v>0</v>
      </c>
      <c r="G49" s="6">
        <f>SUM(E49:F49)</f>
        <v>0</v>
      </c>
      <c r="H49" s="6">
        <f t="shared" si="12"/>
        <v>58</v>
      </c>
      <c r="I49" s="6">
        <f t="shared" si="12"/>
        <v>105</v>
      </c>
      <c r="J49" s="6">
        <f t="shared" si="12"/>
        <v>163</v>
      </c>
      <c r="K49" s="7" t="s">
        <v>302</v>
      </c>
    </row>
    <row r="50" spans="1:11" ht="20.25" customHeight="1" x14ac:dyDescent="0.2">
      <c r="A50" s="5" t="s">
        <v>2031</v>
      </c>
      <c r="B50" s="6">
        <v>187</v>
      </c>
      <c r="C50" s="6">
        <v>65</v>
      </c>
      <c r="D50" s="6">
        <f>SUM(B50:C50)</f>
        <v>252</v>
      </c>
      <c r="E50" s="6">
        <v>0</v>
      </c>
      <c r="F50" s="6">
        <v>0</v>
      </c>
      <c r="G50" s="6">
        <f>SUM(E50:F50)</f>
        <v>0</v>
      </c>
      <c r="H50" s="6">
        <f t="shared" si="12"/>
        <v>187</v>
      </c>
      <c r="I50" s="6">
        <f t="shared" si="12"/>
        <v>65</v>
      </c>
      <c r="J50" s="6">
        <f t="shared" si="12"/>
        <v>252</v>
      </c>
      <c r="K50" s="7" t="s">
        <v>2032</v>
      </c>
    </row>
    <row r="51" spans="1:11" ht="20.25" customHeight="1" x14ac:dyDescent="0.2">
      <c r="A51" s="5" t="s">
        <v>2033</v>
      </c>
      <c r="B51" s="6">
        <f>SUM(B47:B50)</f>
        <v>538</v>
      </c>
      <c r="C51" s="6">
        <f>SUM(C47:C50)</f>
        <v>354</v>
      </c>
      <c r="D51" s="6">
        <f>SUM(B51:C51)</f>
        <v>892</v>
      </c>
      <c r="E51" s="6">
        <v>0</v>
      </c>
      <c r="F51" s="6">
        <v>0</v>
      </c>
      <c r="G51" s="6">
        <f>SUM(E51:F51)</f>
        <v>0</v>
      </c>
      <c r="H51" s="6">
        <f t="shared" si="12"/>
        <v>538</v>
      </c>
      <c r="I51" s="6">
        <f t="shared" si="12"/>
        <v>354</v>
      </c>
      <c r="J51" s="6">
        <f t="shared" si="12"/>
        <v>892</v>
      </c>
      <c r="K51" s="7" t="s">
        <v>2034</v>
      </c>
    </row>
    <row r="52" spans="1:11" ht="20.25" customHeight="1" x14ac:dyDescent="0.2">
      <c r="A52" s="119" t="s">
        <v>2035</v>
      </c>
      <c r="B52" s="6"/>
      <c r="C52" s="6"/>
      <c r="D52" s="6"/>
      <c r="E52" s="6"/>
      <c r="F52" s="6"/>
      <c r="G52" s="6"/>
      <c r="H52" s="6"/>
      <c r="I52" s="6"/>
      <c r="J52" s="6"/>
      <c r="K52" s="7" t="s">
        <v>2036</v>
      </c>
    </row>
    <row r="53" spans="1:11" ht="20.25" customHeight="1" x14ac:dyDescent="0.2">
      <c r="A53" s="5" t="s">
        <v>379</v>
      </c>
      <c r="B53" s="6">
        <v>27</v>
      </c>
      <c r="C53" s="6">
        <v>9</v>
      </c>
      <c r="D53" s="6">
        <f>SUM(B53:C53)</f>
        <v>36</v>
      </c>
      <c r="E53" s="6">
        <v>0</v>
      </c>
      <c r="F53" s="6">
        <v>0</v>
      </c>
      <c r="G53" s="6">
        <f>SUM(E53:F53)</f>
        <v>0</v>
      </c>
      <c r="H53" s="6">
        <f t="shared" ref="H53:J54" si="13">SUM(E53,B53)</f>
        <v>27</v>
      </c>
      <c r="I53" s="6">
        <f t="shared" si="13"/>
        <v>9</v>
      </c>
      <c r="J53" s="6">
        <f t="shared" si="13"/>
        <v>36</v>
      </c>
      <c r="K53" s="7" t="s">
        <v>300</v>
      </c>
    </row>
    <row r="54" spans="1:11" ht="20.25" customHeight="1" x14ac:dyDescent="0.2">
      <c r="A54" s="5" t="s">
        <v>301</v>
      </c>
      <c r="B54" s="6">
        <v>12</v>
      </c>
      <c r="C54" s="6">
        <v>6</v>
      </c>
      <c r="D54" s="6">
        <f>SUM(B54:C54)</f>
        <v>18</v>
      </c>
      <c r="E54" s="6">
        <v>0</v>
      </c>
      <c r="F54" s="6">
        <v>0</v>
      </c>
      <c r="G54" s="6">
        <f>SUM(E54:F54)</f>
        <v>0</v>
      </c>
      <c r="H54" s="6">
        <f t="shared" si="13"/>
        <v>12</v>
      </c>
      <c r="I54" s="6">
        <f t="shared" si="13"/>
        <v>6</v>
      </c>
      <c r="J54" s="6">
        <f t="shared" si="13"/>
        <v>18</v>
      </c>
      <c r="K54" s="7" t="s">
        <v>302</v>
      </c>
    </row>
    <row r="55" spans="1:11" ht="20.25" customHeight="1" x14ac:dyDescent="0.2">
      <c r="A55" s="119" t="s">
        <v>2037</v>
      </c>
      <c r="B55" s="6">
        <f>SUM(B53:B54)</f>
        <v>39</v>
      </c>
      <c r="C55" s="6">
        <f t="shared" ref="C55:J55" si="14">SUM(C53:C54)</f>
        <v>15</v>
      </c>
      <c r="D55" s="6">
        <f t="shared" si="14"/>
        <v>54</v>
      </c>
      <c r="E55" s="6">
        <f t="shared" si="14"/>
        <v>0</v>
      </c>
      <c r="F55" s="6">
        <f t="shared" si="14"/>
        <v>0</v>
      </c>
      <c r="G55" s="6">
        <f t="shared" si="14"/>
        <v>0</v>
      </c>
      <c r="H55" s="6">
        <f t="shared" si="14"/>
        <v>39</v>
      </c>
      <c r="I55" s="6">
        <f t="shared" si="14"/>
        <v>15</v>
      </c>
      <c r="J55" s="6">
        <f t="shared" si="14"/>
        <v>54</v>
      </c>
      <c r="K55" s="7" t="s">
        <v>2034</v>
      </c>
    </row>
    <row r="56" spans="1:11" ht="20.25" customHeight="1" x14ac:dyDescent="0.2">
      <c r="A56" s="119" t="s">
        <v>2038</v>
      </c>
      <c r="B56" s="6"/>
      <c r="C56" s="6"/>
      <c r="D56" s="6"/>
      <c r="E56" s="6"/>
      <c r="F56" s="6"/>
      <c r="G56" s="6"/>
      <c r="H56" s="6"/>
      <c r="I56" s="6"/>
      <c r="J56" s="6"/>
      <c r="K56" s="7" t="s">
        <v>2039</v>
      </c>
    </row>
    <row r="57" spans="1:11" ht="20.25" customHeight="1" x14ac:dyDescent="0.2">
      <c r="A57" s="5" t="s">
        <v>379</v>
      </c>
      <c r="B57" s="6">
        <v>11</v>
      </c>
      <c r="C57" s="6">
        <v>16</v>
      </c>
      <c r="D57" s="6">
        <f>SUM(B57:C57)</f>
        <v>27</v>
      </c>
      <c r="E57" s="6">
        <v>0</v>
      </c>
      <c r="F57" s="6">
        <v>0</v>
      </c>
      <c r="G57" s="6">
        <f>SUM(E57:F57)</f>
        <v>0</v>
      </c>
      <c r="H57" s="6">
        <f t="shared" ref="H57:J59" si="15">SUM(E57,B57)</f>
        <v>11</v>
      </c>
      <c r="I57" s="6">
        <f t="shared" si="15"/>
        <v>16</v>
      </c>
      <c r="J57" s="6">
        <f t="shared" si="15"/>
        <v>27</v>
      </c>
      <c r="K57" s="7" t="s">
        <v>300</v>
      </c>
    </row>
    <row r="58" spans="1:11" ht="20.25" customHeight="1" x14ac:dyDescent="0.2">
      <c r="A58" s="5" t="s">
        <v>301</v>
      </c>
      <c r="B58" s="6">
        <v>15</v>
      </c>
      <c r="C58" s="6"/>
      <c r="D58" s="6">
        <f>SUM(B58:C58)</f>
        <v>15</v>
      </c>
      <c r="E58" s="6">
        <v>0</v>
      </c>
      <c r="F58" s="6">
        <v>0</v>
      </c>
      <c r="G58" s="6">
        <f>SUM(E58:F58)</f>
        <v>0</v>
      </c>
      <c r="H58" s="6">
        <f t="shared" si="15"/>
        <v>15</v>
      </c>
      <c r="I58" s="6">
        <f t="shared" si="15"/>
        <v>0</v>
      </c>
      <c r="J58" s="6">
        <f t="shared" si="15"/>
        <v>15</v>
      </c>
      <c r="K58" s="7" t="s">
        <v>302</v>
      </c>
    </row>
    <row r="59" spans="1:11" ht="20.25" customHeight="1" x14ac:dyDescent="0.2">
      <c r="A59" s="5" t="s">
        <v>2031</v>
      </c>
      <c r="B59" s="6">
        <v>28</v>
      </c>
      <c r="C59" s="6">
        <v>8</v>
      </c>
      <c r="D59" s="6">
        <f>SUM(B59:C59)</f>
        <v>36</v>
      </c>
      <c r="E59" s="6">
        <v>0</v>
      </c>
      <c r="F59" s="6">
        <v>0</v>
      </c>
      <c r="G59" s="6">
        <f>SUM(E59:F59)</f>
        <v>0</v>
      </c>
      <c r="H59" s="6">
        <f t="shared" si="15"/>
        <v>28</v>
      </c>
      <c r="I59" s="6">
        <f t="shared" si="15"/>
        <v>8</v>
      </c>
      <c r="J59" s="6">
        <f t="shared" si="15"/>
        <v>36</v>
      </c>
      <c r="K59" s="7" t="s">
        <v>2032</v>
      </c>
    </row>
    <row r="60" spans="1:11" ht="20.25" customHeight="1" x14ac:dyDescent="0.2">
      <c r="A60" s="119" t="s">
        <v>2037</v>
      </c>
      <c r="B60" s="6">
        <f>SUM(B57:B59)</f>
        <v>54</v>
      </c>
      <c r="C60" s="6">
        <f t="shared" ref="C60:J60" si="16">SUM(C57:C59)</f>
        <v>24</v>
      </c>
      <c r="D60" s="6">
        <f t="shared" si="16"/>
        <v>78</v>
      </c>
      <c r="E60" s="6">
        <f t="shared" si="16"/>
        <v>0</v>
      </c>
      <c r="F60" s="6">
        <f t="shared" si="16"/>
        <v>0</v>
      </c>
      <c r="G60" s="6">
        <f t="shared" si="16"/>
        <v>0</v>
      </c>
      <c r="H60" s="6">
        <f t="shared" si="16"/>
        <v>54</v>
      </c>
      <c r="I60" s="6">
        <f t="shared" si="16"/>
        <v>24</v>
      </c>
      <c r="J60" s="6">
        <f t="shared" si="16"/>
        <v>78</v>
      </c>
      <c r="K60" s="7" t="s">
        <v>2040</v>
      </c>
    </row>
    <row r="61" spans="1:11" ht="20.25" customHeight="1" x14ac:dyDescent="0.2">
      <c r="A61" s="5" t="s">
        <v>2041</v>
      </c>
      <c r="B61" s="6"/>
      <c r="C61" s="6"/>
      <c r="D61" s="6"/>
      <c r="E61" s="6"/>
      <c r="F61" s="6"/>
      <c r="G61" s="6"/>
      <c r="H61" s="6"/>
      <c r="I61" s="6"/>
      <c r="J61" s="6"/>
      <c r="K61" s="7" t="s">
        <v>2042</v>
      </c>
    </row>
    <row r="62" spans="1:11" ht="20.25" customHeight="1" x14ac:dyDescent="0.2">
      <c r="A62" s="5" t="s">
        <v>2030</v>
      </c>
      <c r="B62" s="6">
        <v>17</v>
      </c>
      <c r="C62" s="6">
        <v>5</v>
      </c>
      <c r="D62" s="6">
        <f>SUM(B62:C62)</f>
        <v>22</v>
      </c>
      <c r="E62" s="6">
        <v>0</v>
      </c>
      <c r="F62" s="6">
        <v>0</v>
      </c>
      <c r="G62" s="6">
        <f>SUM(E62:F62)</f>
        <v>0</v>
      </c>
      <c r="H62" s="6">
        <f t="shared" ref="H62:J65" si="17">SUM(E62,B62)</f>
        <v>17</v>
      </c>
      <c r="I62" s="6">
        <f t="shared" si="17"/>
        <v>5</v>
      </c>
      <c r="J62" s="6">
        <f t="shared" si="17"/>
        <v>22</v>
      </c>
      <c r="K62" s="7" t="s">
        <v>1635</v>
      </c>
    </row>
    <row r="63" spans="1:11" ht="20.25" customHeight="1" x14ac:dyDescent="0.2">
      <c r="A63" s="5" t="s">
        <v>379</v>
      </c>
      <c r="B63" s="6">
        <v>22</v>
      </c>
      <c r="C63" s="6">
        <v>47</v>
      </c>
      <c r="D63" s="6">
        <f>SUM(B63:C63)</f>
        <v>69</v>
      </c>
      <c r="E63" s="6">
        <v>0</v>
      </c>
      <c r="F63" s="6">
        <v>0</v>
      </c>
      <c r="G63" s="6">
        <f>SUM(E63:F63)</f>
        <v>0</v>
      </c>
      <c r="H63" s="6">
        <f t="shared" si="17"/>
        <v>22</v>
      </c>
      <c r="I63" s="6">
        <f t="shared" si="17"/>
        <v>47</v>
      </c>
      <c r="J63" s="6">
        <f t="shared" si="17"/>
        <v>69</v>
      </c>
      <c r="K63" s="7" t="s">
        <v>300</v>
      </c>
    </row>
    <row r="64" spans="1:11" ht="20.25" customHeight="1" x14ac:dyDescent="0.2">
      <c r="A64" s="5" t="s">
        <v>301</v>
      </c>
      <c r="B64" s="6">
        <v>67</v>
      </c>
      <c r="C64" s="6">
        <v>19</v>
      </c>
      <c r="D64" s="6">
        <f>SUM(B64:C64)</f>
        <v>86</v>
      </c>
      <c r="E64" s="6">
        <v>0</v>
      </c>
      <c r="F64" s="6">
        <v>0</v>
      </c>
      <c r="G64" s="6">
        <f>SUM(E64:F64)</f>
        <v>0</v>
      </c>
      <c r="H64" s="6">
        <f t="shared" si="17"/>
        <v>67</v>
      </c>
      <c r="I64" s="6">
        <f t="shared" si="17"/>
        <v>19</v>
      </c>
      <c r="J64" s="6">
        <f t="shared" si="17"/>
        <v>86</v>
      </c>
      <c r="K64" s="7" t="s">
        <v>302</v>
      </c>
    </row>
    <row r="65" spans="1:11" ht="20.25" customHeight="1" x14ac:dyDescent="0.2">
      <c r="A65" s="5" t="s">
        <v>2031</v>
      </c>
      <c r="B65" s="6">
        <v>35</v>
      </c>
      <c r="C65" s="6">
        <v>11</v>
      </c>
      <c r="D65" s="6">
        <f>SUM(B65:C65)</f>
        <v>46</v>
      </c>
      <c r="E65" s="6">
        <v>0</v>
      </c>
      <c r="F65" s="6">
        <v>0</v>
      </c>
      <c r="G65" s="6">
        <f>SUM(E65:F65)</f>
        <v>0</v>
      </c>
      <c r="H65" s="6">
        <f t="shared" si="17"/>
        <v>35</v>
      </c>
      <c r="I65" s="6">
        <f t="shared" si="17"/>
        <v>11</v>
      </c>
      <c r="J65" s="6">
        <f t="shared" si="17"/>
        <v>46</v>
      </c>
      <c r="K65" s="7" t="s">
        <v>2032</v>
      </c>
    </row>
    <row r="66" spans="1:11" ht="20.25" customHeight="1" x14ac:dyDescent="0.2">
      <c r="A66" s="5" t="s">
        <v>2033</v>
      </c>
      <c r="B66" s="6">
        <f>SUM(B62:B65)</f>
        <v>141</v>
      </c>
      <c r="C66" s="6">
        <f t="shared" ref="C66:J66" si="18">SUM(C62:C65)</f>
        <v>82</v>
      </c>
      <c r="D66" s="6">
        <f t="shared" si="18"/>
        <v>223</v>
      </c>
      <c r="E66" s="6">
        <f t="shared" si="18"/>
        <v>0</v>
      </c>
      <c r="F66" s="6">
        <f t="shared" si="18"/>
        <v>0</v>
      </c>
      <c r="G66" s="6">
        <f t="shared" si="18"/>
        <v>0</v>
      </c>
      <c r="H66" s="6">
        <f t="shared" si="18"/>
        <v>141</v>
      </c>
      <c r="I66" s="6">
        <f t="shared" si="18"/>
        <v>82</v>
      </c>
      <c r="J66" s="6">
        <f t="shared" si="18"/>
        <v>223</v>
      </c>
      <c r="K66" s="7" t="s">
        <v>2034</v>
      </c>
    </row>
    <row r="67" spans="1:11" ht="20.25" customHeight="1" x14ac:dyDescent="0.2">
      <c r="A67" s="5" t="s">
        <v>2043</v>
      </c>
      <c r="B67" s="6"/>
      <c r="C67" s="6"/>
      <c r="D67" s="6"/>
      <c r="E67" s="6"/>
      <c r="F67" s="6"/>
      <c r="G67" s="6"/>
      <c r="H67" s="6"/>
      <c r="I67" s="6"/>
      <c r="J67" s="6"/>
      <c r="K67" s="7" t="s">
        <v>2044</v>
      </c>
    </row>
    <row r="68" spans="1:11" ht="20.25" customHeight="1" x14ac:dyDescent="0.2">
      <c r="A68" s="5" t="s">
        <v>2030</v>
      </c>
      <c r="B68" s="6">
        <v>33</v>
      </c>
      <c r="C68" s="6">
        <v>9</v>
      </c>
      <c r="D68" s="6">
        <f>SUM(B68:C68)</f>
        <v>42</v>
      </c>
      <c r="E68" s="6">
        <v>0</v>
      </c>
      <c r="F68" s="6">
        <v>0</v>
      </c>
      <c r="G68" s="6">
        <f>SUM(E68:F68)</f>
        <v>0</v>
      </c>
      <c r="H68" s="6">
        <f t="shared" ref="H68:J71" si="19">SUM(E68,B68)</f>
        <v>33</v>
      </c>
      <c r="I68" s="6">
        <f t="shared" si="19"/>
        <v>9</v>
      </c>
      <c r="J68" s="6">
        <f t="shared" si="19"/>
        <v>42</v>
      </c>
      <c r="K68" s="7" t="s">
        <v>1635</v>
      </c>
    </row>
    <row r="69" spans="1:11" ht="20.25" customHeight="1" x14ac:dyDescent="0.2">
      <c r="A69" s="5" t="s">
        <v>379</v>
      </c>
      <c r="B69" s="6">
        <v>50</v>
      </c>
      <c r="C69" s="6">
        <v>31</v>
      </c>
      <c r="D69" s="6">
        <f>SUM(B69:C69)</f>
        <v>81</v>
      </c>
      <c r="E69" s="6">
        <v>0</v>
      </c>
      <c r="F69" s="6">
        <v>0</v>
      </c>
      <c r="G69" s="6">
        <f>SUM(E69:F69)</f>
        <v>0</v>
      </c>
      <c r="H69" s="6">
        <f t="shared" si="19"/>
        <v>50</v>
      </c>
      <c r="I69" s="6">
        <f t="shared" si="19"/>
        <v>31</v>
      </c>
      <c r="J69" s="6">
        <f t="shared" si="19"/>
        <v>81</v>
      </c>
      <c r="K69" s="7" t="s">
        <v>300</v>
      </c>
    </row>
    <row r="70" spans="1:11" ht="20.25" customHeight="1" x14ac:dyDescent="0.2">
      <c r="A70" s="5" t="s">
        <v>301</v>
      </c>
      <c r="B70" s="6">
        <v>11</v>
      </c>
      <c r="C70" s="6">
        <v>4</v>
      </c>
      <c r="D70" s="6">
        <f>SUM(B70:C70)</f>
        <v>15</v>
      </c>
      <c r="E70" s="6">
        <v>0</v>
      </c>
      <c r="F70" s="6">
        <v>0</v>
      </c>
      <c r="G70" s="6">
        <f>SUM(E70:F70)</f>
        <v>0</v>
      </c>
      <c r="H70" s="6">
        <f t="shared" si="19"/>
        <v>11</v>
      </c>
      <c r="I70" s="6">
        <f t="shared" si="19"/>
        <v>4</v>
      </c>
      <c r="J70" s="6">
        <f t="shared" si="19"/>
        <v>15</v>
      </c>
      <c r="K70" s="7" t="s">
        <v>302</v>
      </c>
    </row>
    <row r="71" spans="1:11" ht="20.25" customHeight="1" thickBot="1" x14ac:dyDescent="0.25">
      <c r="A71" s="11" t="s">
        <v>2031</v>
      </c>
      <c r="B71" s="12">
        <v>15</v>
      </c>
      <c r="C71" s="12">
        <v>10</v>
      </c>
      <c r="D71" s="12">
        <f>SUM(B71:C71)</f>
        <v>25</v>
      </c>
      <c r="E71" s="12">
        <v>0</v>
      </c>
      <c r="F71" s="12">
        <v>0</v>
      </c>
      <c r="G71" s="12">
        <f>SUM(E71:F71)</f>
        <v>0</v>
      </c>
      <c r="H71" s="12">
        <f t="shared" si="19"/>
        <v>15</v>
      </c>
      <c r="I71" s="12">
        <f t="shared" si="19"/>
        <v>10</v>
      </c>
      <c r="J71" s="12">
        <f t="shared" si="19"/>
        <v>25</v>
      </c>
      <c r="K71" s="13" t="s">
        <v>2032</v>
      </c>
    </row>
    <row r="72" spans="1:11" ht="20.25" customHeight="1" thickBot="1" x14ac:dyDescent="0.25">
      <c r="A72" s="8" t="s">
        <v>2033</v>
      </c>
      <c r="B72" s="9">
        <f>SUM(B68:B71)</f>
        <v>109</v>
      </c>
      <c r="C72" s="9">
        <f t="shared" ref="C72:J72" si="20">SUM(C68:C71)</f>
        <v>54</v>
      </c>
      <c r="D72" s="9">
        <f t="shared" si="20"/>
        <v>163</v>
      </c>
      <c r="E72" s="9">
        <f t="shared" si="20"/>
        <v>0</v>
      </c>
      <c r="F72" s="9">
        <f t="shared" si="20"/>
        <v>0</v>
      </c>
      <c r="G72" s="9">
        <f t="shared" si="20"/>
        <v>0</v>
      </c>
      <c r="H72" s="9">
        <f t="shared" si="20"/>
        <v>109</v>
      </c>
      <c r="I72" s="9">
        <f t="shared" si="20"/>
        <v>54</v>
      </c>
      <c r="J72" s="9">
        <f t="shared" si="20"/>
        <v>163</v>
      </c>
      <c r="K72" s="374" t="s">
        <v>2034</v>
      </c>
    </row>
    <row r="73" spans="1:11" ht="20.25" customHeight="1" thickTop="1" x14ac:dyDescent="0.2">
      <c r="A73" s="171"/>
      <c r="B73" s="371"/>
      <c r="C73" s="371"/>
      <c r="D73" s="371"/>
      <c r="E73" s="371"/>
      <c r="F73" s="371"/>
      <c r="G73" s="371"/>
      <c r="H73" s="371"/>
      <c r="I73" s="371"/>
      <c r="J73" s="371"/>
      <c r="K73" s="375"/>
    </row>
    <row r="74" spans="1:11" ht="20.25" customHeight="1" x14ac:dyDescent="0.2">
      <c r="A74" s="171"/>
      <c r="B74" s="371"/>
      <c r="C74" s="371"/>
      <c r="D74" s="371"/>
      <c r="E74" s="371"/>
      <c r="F74" s="371"/>
      <c r="G74" s="371"/>
      <c r="H74" s="371"/>
      <c r="I74" s="371"/>
      <c r="J74" s="371"/>
      <c r="K74" s="375"/>
    </row>
    <row r="75" spans="1:11" s="385" customFormat="1" ht="20.25" customHeight="1" x14ac:dyDescent="0.2">
      <c r="A75" s="171"/>
      <c r="B75" s="384"/>
      <c r="C75" s="384"/>
      <c r="D75" s="384"/>
      <c r="E75" s="384"/>
      <c r="F75" s="384"/>
      <c r="G75" s="384"/>
      <c r="H75" s="384"/>
      <c r="I75" s="384"/>
      <c r="J75" s="384"/>
      <c r="K75" s="386"/>
    </row>
    <row r="76" spans="1:11" ht="20.25" customHeight="1" thickBot="1" x14ac:dyDescent="0.25">
      <c r="A76" s="1" t="s">
        <v>2026</v>
      </c>
      <c r="K76" s="345" t="s">
        <v>2027</v>
      </c>
    </row>
    <row r="77" spans="1:11" ht="20.25" customHeight="1" thickTop="1" x14ac:dyDescent="0.25">
      <c r="A77" s="409" t="s">
        <v>118</v>
      </c>
      <c r="B77" s="412" t="s">
        <v>2</v>
      </c>
      <c r="C77" s="412"/>
      <c r="D77" s="412"/>
      <c r="E77" s="412" t="s">
        <v>3</v>
      </c>
      <c r="F77" s="412"/>
      <c r="G77" s="412"/>
      <c r="H77" s="412" t="s">
        <v>4</v>
      </c>
      <c r="I77" s="412"/>
      <c r="J77" s="412"/>
      <c r="K77" s="409" t="s">
        <v>278</v>
      </c>
    </row>
    <row r="78" spans="1:11" ht="20.25" customHeight="1" x14ac:dyDescent="0.25">
      <c r="A78" s="410"/>
      <c r="B78" s="413" t="s">
        <v>6</v>
      </c>
      <c r="C78" s="413"/>
      <c r="D78" s="413"/>
      <c r="E78" s="413" t="s">
        <v>7</v>
      </c>
      <c r="F78" s="413"/>
      <c r="G78" s="413"/>
      <c r="H78" s="413" t="s">
        <v>8</v>
      </c>
      <c r="I78" s="413"/>
      <c r="J78" s="413"/>
      <c r="K78" s="410"/>
    </row>
    <row r="79" spans="1:11" ht="20.25" customHeight="1" x14ac:dyDescent="0.25">
      <c r="A79" s="410"/>
      <c r="B79" s="372" t="s">
        <v>9</v>
      </c>
      <c r="C79" s="372" t="s">
        <v>10</v>
      </c>
      <c r="D79" s="372" t="s">
        <v>11</v>
      </c>
      <c r="E79" s="372" t="s">
        <v>9</v>
      </c>
      <c r="F79" s="372" t="s">
        <v>10</v>
      </c>
      <c r="G79" s="372" t="s">
        <v>11</v>
      </c>
      <c r="H79" s="372" t="s">
        <v>9</v>
      </c>
      <c r="I79" s="372" t="s">
        <v>10</v>
      </c>
      <c r="J79" s="372" t="s">
        <v>11</v>
      </c>
      <c r="K79" s="410"/>
    </row>
    <row r="80" spans="1:11" ht="20.25" customHeight="1" thickBot="1" x14ac:dyDescent="0.3">
      <c r="A80" s="411"/>
      <c r="B80" s="4" t="s">
        <v>12</v>
      </c>
      <c r="C80" s="4" t="s">
        <v>13</v>
      </c>
      <c r="D80" s="4" t="s">
        <v>8</v>
      </c>
      <c r="E80" s="4" t="s">
        <v>12</v>
      </c>
      <c r="F80" s="4" t="s">
        <v>13</v>
      </c>
      <c r="G80" s="4" t="s">
        <v>8</v>
      </c>
      <c r="H80" s="4" t="s">
        <v>12</v>
      </c>
      <c r="I80" s="4" t="s">
        <v>13</v>
      </c>
      <c r="J80" s="4" t="s">
        <v>8</v>
      </c>
      <c r="K80" s="411"/>
    </row>
    <row r="81" spans="1:11" ht="20.25" customHeight="1" x14ac:dyDescent="0.2">
      <c r="A81" s="119" t="s">
        <v>2045</v>
      </c>
      <c r="B81" s="6"/>
      <c r="C81" s="6"/>
      <c r="D81" s="6"/>
      <c r="E81" s="6"/>
      <c r="F81" s="6"/>
      <c r="G81" s="6"/>
      <c r="H81" s="6"/>
      <c r="I81" s="6"/>
      <c r="J81" s="6"/>
      <c r="K81" s="7" t="s">
        <v>2046</v>
      </c>
    </row>
    <row r="82" spans="1:11" ht="20.25" customHeight="1" x14ac:dyDescent="0.2">
      <c r="A82" s="5" t="s">
        <v>2030</v>
      </c>
      <c r="B82" s="6">
        <v>17</v>
      </c>
      <c r="C82" s="6">
        <v>3</v>
      </c>
      <c r="D82" s="6">
        <f>SUM(B82:C82)</f>
        <v>20</v>
      </c>
      <c r="E82" s="6">
        <v>0</v>
      </c>
      <c r="F82" s="6">
        <v>0</v>
      </c>
      <c r="G82" s="6">
        <f>SUM(E82:F82)</f>
        <v>0</v>
      </c>
      <c r="H82" s="6">
        <f>SUM(E82,B82)</f>
        <v>17</v>
      </c>
      <c r="I82" s="6">
        <f>SUM(F82,C82)</f>
        <v>3</v>
      </c>
      <c r="J82" s="6">
        <f>SUM(G82,D82)</f>
        <v>20</v>
      </c>
      <c r="K82" s="7" t="s">
        <v>1635</v>
      </c>
    </row>
    <row r="83" spans="1:11" ht="20.25" customHeight="1" x14ac:dyDescent="0.2">
      <c r="A83" s="5" t="s">
        <v>379</v>
      </c>
      <c r="B83" s="6">
        <v>25</v>
      </c>
      <c r="C83" s="6">
        <v>5</v>
      </c>
      <c r="D83" s="6">
        <f>SUM(B83:C83)</f>
        <v>30</v>
      </c>
      <c r="E83" s="6">
        <v>0</v>
      </c>
      <c r="F83" s="6">
        <v>0</v>
      </c>
      <c r="G83" s="6">
        <f>SUM(E83:F83)</f>
        <v>0</v>
      </c>
      <c r="H83" s="6">
        <f t="shared" ref="H83:J85" si="21">SUM(E83,B83)</f>
        <v>25</v>
      </c>
      <c r="I83" s="6">
        <f>SUM(F83,C83)</f>
        <v>5</v>
      </c>
      <c r="J83" s="6">
        <f>SUM(G83,D83)</f>
        <v>30</v>
      </c>
      <c r="K83" s="7" t="s">
        <v>300</v>
      </c>
    </row>
    <row r="84" spans="1:11" ht="20.25" customHeight="1" x14ac:dyDescent="0.2">
      <c r="A84" s="5" t="s">
        <v>301</v>
      </c>
      <c r="B84" s="6">
        <v>5</v>
      </c>
      <c r="C84" s="6">
        <v>1</v>
      </c>
      <c r="D84" s="6">
        <f>SUM(B84:C84)</f>
        <v>6</v>
      </c>
      <c r="E84" s="6">
        <v>0</v>
      </c>
      <c r="F84" s="6">
        <v>0</v>
      </c>
      <c r="G84" s="6">
        <f>SUM(E84:F84)</f>
        <v>0</v>
      </c>
      <c r="H84" s="6">
        <f t="shared" si="21"/>
        <v>5</v>
      </c>
      <c r="I84" s="6">
        <f>SUM(F84,C84)</f>
        <v>1</v>
      </c>
      <c r="J84" s="6">
        <f>SUM(G84,D84)</f>
        <v>6</v>
      </c>
      <c r="K84" s="7" t="s">
        <v>302</v>
      </c>
    </row>
    <row r="85" spans="1:11" ht="20.25" customHeight="1" x14ac:dyDescent="0.2">
      <c r="A85" s="5" t="s">
        <v>2033</v>
      </c>
      <c r="B85" s="6">
        <f>SUM(B82:B84)</f>
        <v>47</v>
      </c>
      <c r="C85" s="6">
        <f>SUM(C82:C84)</f>
        <v>9</v>
      </c>
      <c r="D85" s="6">
        <f>SUM(B85:C85)</f>
        <v>56</v>
      </c>
      <c r="E85" s="6">
        <v>0</v>
      </c>
      <c r="F85" s="6">
        <v>0</v>
      </c>
      <c r="G85" s="6">
        <f>SUM(E85:F85)</f>
        <v>0</v>
      </c>
      <c r="H85" s="6">
        <f t="shared" si="21"/>
        <v>47</v>
      </c>
      <c r="I85" s="6">
        <f t="shared" si="21"/>
        <v>9</v>
      </c>
      <c r="J85" s="6">
        <f t="shared" si="21"/>
        <v>56</v>
      </c>
      <c r="K85" s="7" t="s">
        <v>2034</v>
      </c>
    </row>
    <row r="86" spans="1:11" ht="20.25" customHeight="1" x14ac:dyDescent="0.2">
      <c r="A86" s="5" t="s">
        <v>2047</v>
      </c>
      <c r="B86" s="6"/>
      <c r="C86" s="6"/>
      <c r="D86" s="6"/>
      <c r="E86" s="6"/>
      <c r="F86" s="6"/>
      <c r="G86" s="6"/>
      <c r="H86" s="6"/>
      <c r="I86" s="6"/>
      <c r="J86" s="6"/>
      <c r="K86" s="7" t="s">
        <v>2048</v>
      </c>
    </row>
    <row r="87" spans="1:11" ht="20.25" customHeight="1" x14ac:dyDescent="0.2">
      <c r="A87" s="5" t="s">
        <v>2030</v>
      </c>
      <c r="B87" s="6">
        <v>107</v>
      </c>
      <c r="C87" s="6">
        <v>2</v>
      </c>
      <c r="D87" s="6">
        <f>SUM(B87:C87)</f>
        <v>109</v>
      </c>
      <c r="E87" s="6">
        <v>0</v>
      </c>
      <c r="F87" s="6">
        <v>0</v>
      </c>
      <c r="G87" s="6">
        <f>SUM(E87:F87)</f>
        <v>0</v>
      </c>
      <c r="H87" s="6">
        <f t="shared" ref="H87:J90" si="22">SUM(E87,B87)</f>
        <v>107</v>
      </c>
      <c r="I87" s="6">
        <f t="shared" si="22"/>
        <v>2</v>
      </c>
      <c r="J87" s="6">
        <f t="shared" si="22"/>
        <v>109</v>
      </c>
      <c r="K87" s="7" t="s">
        <v>1635</v>
      </c>
    </row>
    <row r="88" spans="1:11" ht="20.25" customHeight="1" x14ac:dyDescent="0.2">
      <c r="A88" s="5" t="s">
        <v>379</v>
      </c>
      <c r="B88" s="6">
        <v>134</v>
      </c>
      <c r="C88" s="6">
        <v>29</v>
      </c>
      <c r="D88" s="6">
        <f>SUM(B88:C88)</f>
        <v>163</v>
      </c>
      <c r="E88" s="6">
        <v>0</v>
      </c>
      <c r="F88" s="6">
        <v>0</v>
      </c>
      <c r="G88" s="6">
        <f>SUM(E88:F88)</f>
        <v>0</v>
      </c>
      <c r="H88" s="6">
        <f t="shared" si="22"/>
        <v>134</v>
      </c>
      <c r="I88" s="6">
        <f t="shared" si="22"/>
        <v>29</v>
      </c>
      <c r="J88" s="6">
        <f t="shared" si="22"/>
        <v>163</v>
      </c>
      <c r="K88" s="7" t="s">
        <v>300</v>
      </c>
    </row>
    <row r="89" spans="1:11" ht="20.25" customHeight="1" x14ac:dyDescent="0.2">
      <c r="A89" s="5" t="s">
        <v>301</v>
      </c>
      <c r="B89" s="6">
        <v>24</v>
      </c>
      <c r="C89" s="6">
        <v>2</v>
      </c>
      <c r="D89" s="6">
        <f>SUM(B89:C89)</f>
        <v>26</v>
      </c>
      <c r="E89" s="6">
        <v>0</v>
      </c>
      <c r="F89" s="6">
        <v>0</v>
      </c>
      <c r="G89" s="6">
        <f>SUM(E89:F89)</f>
        <v>0</v>
      </c>
      <c r="H89" s="6">
        <f t="shared" si="22"/>
        <v>24</v>
      </c>
      <c r="I89" s="6">
        <f t="shared" si="22"/>
        <v>2</v>
      </c>
      <c r="J89" s="6">
        <f t="shared" si="22"/>
        <v>26</v>
      </c>
      <c r="K89" s="7" t="s">
        <v>302</v>
      </c>
    </row>
    <row r="90" spans="1:11" ht="20.25" customHeight="1" x14ac:dyDescent="0.2">
      <c r="A90" s="5" t="s">
        <v>2031</v>
      </c>
      <c r="B90" s="6">
        <v>84</v>
      </c>
      <c r="C90" s="6">
        <v>16</v>
      </c>
      <c r="D90" s="6">
        <f>SUM(B90:C90)</f>
        <v>100</v>
      </c>
      <c r="E90" s="6">
        <v>0</v>
      </c>
      <c r="F90" s="6">
        <v>0</v>
      </c>
      <c r="G90" s="6">
        <f>SUM(E90:F90)</f>
        <v>0</v>
      </c>
      <c r="H90" s="6">
        <f t="shared" si="22"/>
        <v>84</v>
      </c>
      <c r="I90" s="6">
        <f t="shared" si="22"/>
        <v>16</v>
      </c>
      <c r="J90" s="6">
        <f t="shared" si="22"/>
        <v>100</v>
      </c>
      <c r="K90" s="7" t="s">
        <v>2032</v>
      </c>
    </row>
    <row r="91" spans="1:11" ht="20.25" customHeight="1" x14ac:dyDescent="0.2">
      <c r="A91" s="5" t="s">
        <v>2033</v>
      </c>
      <c r="B91" s="6">
        <f>SUM(B87:B90)</f>
        <v>349</v>
      </c>
      <c r="C91" s="6">
        <f t="shared" ref="C91:J91" si="23">SUM(C87:C90)</f>
        <v>49</v>
      </c>
      <c r="D91" s="6">
        <f t="shared" si="23"/>
        <v>398</v>
      </c>
      <c r="E91" s="6">
        <f t="shared" si="23"/>
        <v>0</v>
      </c>
      <c r="F91" s="6">
        <f t="shared" si="23"/>
        <v>0</v>
      </c>
      <c r="G91" s="6">
        <f t="shared" si="23"/>
        <v>0</v>
      </c>
      <c r="H91" s="6">
        <f t="shared" si="23"/>
        <v>349</v>
      </c>
      <c r="I91" s="6">
        <f t="shared" si="23"/>
        <v>49</v>
      </c>
      <c r="J91" s="6">
        <f t="shared" si="23"/>
        <v>398</v>
      </c>
      <c r="K91" s="7" t="s">
        <v>2034</v>
      </c>
    </row>
    <row r="92" spans="1:11" ht="20.25" customHeight="1" x14ac:dyDescent="0.2">
      <c r="A92" s="119" t="s">
        <v>2049</v>
      </c>
      <c r="B92" s="6"/>
      <c r="C92" s="6"/>
      <c r="D92" s="6"/>
      <c r="E92" s="6"/>
      <c r="F92" s="6"/>
      <c r="G92" s="6"/>
      <c r="H92" s="6"/>
      <c r="I92" s="6"/>
      <c r="J92" s="6"/>
      <c r="K92" s="7" t="s">
        <v>2050</v>
      </c>
    </row>
    <row r="93" spans="1:11" ht="20.25" customHeight="1" x14ac:dyDescent="0.2">
      <c r="A93" s="5" t="s">
        <v>2030</v>
      </c>
      <c r="B93" s="6">
        <v>9</v>
      </c>
      <c r="C93" s="6">
        <v>9</v>
      </c>
      <c r="D93" s="6">
        <f>SUM(B93:C93)</f>
        <v>18</v>
      </c>
      <c r="E93" s="6">
        <v>0</v>
      </c>
      <c r="F93" s="6">
        <v>0</v>
      </c>
      <c r="G93" s="6">
        <f>SUM(E93:F93)</f>
        <v>0</v>
      </c>
      <c r="H93" s="6">
        <f>SUM(E93,B93)</f>
        <v>9</v>
      </c>
      <c r="I93" s="6">
        <f>SUM(F93,C93)</f>
        <v>9</v>
      </c>
      <c r="J93" s="6">
        <f>SUM(G93,D93)</f>
        <v>18</v>
      </c>
      <c r="K93" s="7" t="s">
        <v>1635</v>
      </c>
    </row>
    <row r="94" spans="1:11" ht="20.25" customHeight="1" x14ac:dyDescent="0.2">
      <c r="A94" s="5" t="s">
        <v>379</v>
      </c>
      <c r="B94" s="6">
        <v>139</v>
      </c>
      <c r="C94" s="6">
        <v>158</v>
      </c>
      <c r="D94" s="6">
        <f>SUM(B94:C94)</f>
        <v>297</v>
      </c>
      <c r="E94" s="6">
        <v>0</v>
      </c>
      <c r="F94" s="6">
        <v>0</v>
      </c>
      <c r="G94" s="6">
        <f>SUM(E94:F94)</f>
        <v>0</v>
      </c>
      <c r="H94" s="6">
        <f t="shared" ref="H94:J96" si="24">SUM(E94,B94)</f>
        <v>139</v>
      </c>
      <c r="I94" s="6">
        <f>SUM(F94,C94)</f>
        <v>158</v>
      </c>
      <c r="J94" s="6">
        <f>SUM(G94,D94)</f>
        <v>297</v>
      </c>
      <c r="K94" s="7" t="s">
        <v>300</v>
      </c>
    </row>
    <row r="95" spans="1:11" ht="20.25" customHeight="1" x14ac:dyDescent="0.2">
      <c r="A95" s="5" t="s">
        <v>301</v>
      </c>
      <c r="B95" s="6">
        <v>74</v>
      </c>
      <c r="C95" s="6">
        <v>23</v>
      </c>
      <c r="D95" s="6">
        <f>SUM(B95:C95)</f>
        <v>97</v>
      </c>
      <c r="E95" s="6">
        <v>0</v>
      </c>
      <c r="F95" s="6">
        <v>0</v>
      </c>
      <c r="G95" s="6">
        <f>SUM(E95:F95)</f>
        <v>0</v>
      </c>
      <c r="H95" s="6">
        <f t="shared" si="24"/>
        <v>74</v>
      </c>
      <c r="I95" s="6">
        <f>SUM(F95,C95)</f>
        <v>23</v>
      </c>
      <c r="J95" s="6">
        <f>SUM(G95,D95)</f>
        <v>97</v>
      </c>
      <c r="K95" s="7" t="s">
        <v>302</v>
      </c>
    </row>
    <row r="96" spans="1:11" ht="20.25" customHeight="1" x14ac:dyDescent="0.2">
      <c r="A96" s="5" t="s">
        <v>2033</v>
      </c>
      <c r="B96" s="6">
        <f>SUM(B93:B95)</f>
        <v>222</v>
      </c>
      <c r="C96" s="6">
        <f>SUM(C93:C95)</f>
        <v>190</v>
      </c>
      <c r="D96" s="6">
        <f>SUM(B96:C96)</f>
        <v>412</v>
      </c>
      <c r="E96" s="6">
        <v>0</v>
      </c>
      <c r="F96" s="6">
        <v>0</v>
      </c>
      <c r="G96" s="6">
        <f>SUM(E96:F96)</f>
        <v>0</v>
      </c>
      <c r="H96" s="6">
        <f t="shared" si="24"/>
        <v>222</v>
      </c>
      <c r="I96" s="6">
        <f t="shared" si="24"/>
        <v>190</v>
      </c>
      <c r="J96" s="6">
        <f t="shared" si="24"/>
        <v>412</v>
      </c>
      <c r="K96" s="7" t="s">
        <v>2034</v>
      </c>
    </row>
    <row r="97" spans="1:11" ht="20.25" customHeight="1" x14ac:dyDescent="0.2">
      <c r="A97" s="5" t="s">
        <v>2051</v>
      </c>
      <c r="B97" s="6"/>
      <c r="C97" s="6"/>
      <c r="D97" s="6"/>
      <c r="E97" s="6"/>
      <c r="F97" s="6"/>
      <c r="G97" s="6"/>
      <c r="H97" s="6"/>
      <c r="I97" s="6"/>
      <c r="J97" s="6"/>
      <c r="K97" s="7" t="s">
        <v>2052</v>
      </c>
    </row>
    <row r="98" spans="1:11" ht="20.25" customHeight="1" x14ac:dyDescent="0.2">
      <c r="A98" s="5" t="s">
        <v>2030</v>
      </c>
      <c r="B98" s="6">
        <f>SUM(B93,B87,B82,B68,B62,B47)</f>
        <v>272</v>
      </c>
      <c r="C98" s="6">
        <f>SUM(C93,C87,C82,C68,C62,C47)</f>
        <v>39</v>
      </c>
      <c r="D98" s="6">
        <f>SUM(B98:C98)</f>
        <v>311</v>
      </c>
      <c r="E98" s="6">
        <v>0</v>
      </c>
      <c r="F98" s="6">
        <v>0</v>
      </c>
      <c r="G98" s="6">
        <f>SUM(E98:F98)</f>
        <v>0</v>
      </c>
      <c r="H98" s="6">
        <f t="shared" ref="H98:J101" si="25">SUM(E98,B98)</f>
        <v>272</v>
      </c>
      <c r="I98" s="6">
        <f t="shared" si="25"/>
        <v>39</v>
      </c>
      <c r="J98" s="6">
        <f t="shared" si="25"/>
        <v>311</v>
      </c>
      <c r="K98" s="7" t="s">
        <v>1635</v>
      </c>
    </row>
    <row r="99" spans="1:11" ht="20.25" customHeight="1" x14ac:dyDescent="0.2">
      <c r="A99" s="5" t="s">
        <v>379</v>
      </c>
      <c r="B99" s="6">
        <f>SUM(B94,B88,B83,B69,B63,B57,B53,B48)</f>
        <v>612</v>
      </c>
      <c r="C99" s="6">
        <f>SUM(C94,C88,C83,C69,C63,C57,C53,C48)</f>
        <v>468</v>
      </c>
      <c r="D99" s="6">
        <f>SUM(B99:C99)</f>
        <v>1080</v>
      </c>
      <c r="E99" s="6">
        <v>0</v>
      </c>
      <c r="F99" s="6">
        <v>0</v>
      </c>
      <c r="G99" s="6">
        <f>SUM(E99:F99)</f>
        <v>0</v>
      </c>
      <c r="H99" s="6">
        <f t="shared" si="25"/>
        <v>612</v>
      </c>
      <c r="I99" s="6">
        <f t="shared" si="25"/>
        <v>468</v>
      </c>
      <c r="J99" s="6">
        <f t="shared" si="25"/>
        <v>1080</v>
      </c>
      <c r="K99" s="7" t="s">
        <v>300</v>
      </c>
    </row>
    <row r="100" spans="1:11" ht="20.25" customHeight="1" x14ac:dyDescent="0.2">
      <c r="A100" s="5" t="s">
        <v>301</v>
      </c>
      <c r="B100" s="6">
        <f>SUM(B95,B89,B84,B70,B64,B58,B54,B49)</f>
        <v>266</v>
      </c>
      <c r="C100" s="6">
        <f>SUM(C95,C89,C84,C70,C64,C58,C54,C49)</f>
        <v>160</v>
      </c>
      <c r="D100" s="6">
        <f>SUM(B100:C100)</f>
        <v>426</v>
      </c>
      <c r="E100" s="6">
        <v>0</v>
      </c>
      <c r="F100" s="6">
        <v>0</v>
      </c>
      <c r="G100" s="6">
        <f>SUM(E100:F100)</f>
        <v>0</v>
      </c>
      <c r="H100" s="6">
        <f t="shared" si="25"/>
        <v>266</v>
      </c>
      <c r="I100" s="6">
        <f t="shared" si="25"/>
        <v>160</v>
      </c>
      <c r="J100" s="6">
        <f t="shared" si="25"/>
        <v>426</v>
      </c>
      <c r="K100" s="7" t="s">
        <v>302</v>
      </c>
    </row>
    <row r="101" spans="1:11" ht="20.25" customHeight="1" x14ac:dyDescent="0.2">
      <c r="A101" s="5" t="s">
        <v>2031</v>
      </c>
      <c r="B101" s="6">
        <f>SUM(B90,B71,B65,B59,B50)</f>
        <v>349</v>
      </c>
      <c r="C101" s="6">
        <f>SUM(C90,C71,C65,C59,C50)</f>
        <v>110</v>
      </c>
      <c r="D101" s="6">
        <f>SUM(B101:C101)</f>
        <v>459</v>
      </c>
      <c r="E101" s="6">
        <v>0</v>
      </c>
      <c r="F101" s="6">
        <v>0</v>
      </c>
      <c r="G101" s="6">
        <f>SUM(E101:F101)</f>
        <v>0</v>
      </c>
      <c r="H101" s="6">
        <f t="shared" si="25"/>
        <v>349</v>
      </c>
      <c r="I101" s="6">
        <f t="shared" si="25"/>
        <v>110</v>
      </c>
      <c r="J101" s="6">
        <f t="shared" si="25"/>
        <v>459</v>
      </c>
      <c r="K101" s="7" t="s">
        <v>2032</v>
      </c>
    </row>
    <row r="102" spans="1:11" ht="20.25" customHeight="1" x14ac:dyDescent="0.2">
      <c r="A102" s="161" t="s">
        <v>2033</v>
      </c>
      <c r="B102" s="68">
        <f>SUM(B98:B101)</f>
        <v>1499</v>
      </c>
      <c r="C102" s="68">
        <f t="shared" ref="C102:J102" si="26">SUM(C98:C101)</f>
        <v>777</v>
      </c>
      <c r="D102" s="68">
        <f t="shared" si="26"/>
        <v>2276</v>
      </c>
      <c r="E102" s="68">
        <f t="shared" si="26"/>
        <v>0</v>
      </c>
      <c r="F102" s="68">
        <f t="shared" si="26"/>
        <v>0</v>
      </c>
      <c r="G102" s="68">
        <f t="shared" si="26"/>
        <v>0</v>
      </c>
      <c r="H102" s="68">
        <f t="shared" si="26"/>
        <v>1499</v>
      </c>
      <c r="I102" s="68">
        <f t="shared" si="26"/>
        <v>777</v>
      </c>
      <c r="J102" s="68">
        <f t="shared" si="26"/>
        <v>2276</v>
      </c>
      <c r="K102" s="304" t="s">
        <v>2034</v>
      </c>
    </row>
    <row r="103" spans="1:11" ht="20.25" customHeight="1" x14ac:dyDescent="0.2">
      <c r="A103" s="5" t="s">
        <v>2053</v>
      </c>
      <c r="B103" s="6">
        <v>392</v>
      </c>
      <c r="C103" s="6">
        <v>478</v>
      </c>
      <c r="D103" s="6">
        <f>SUM(B103:C103)</f>
        <v>870</v>
      </c>
      <c r="E103" s="6">
        <v>0</v>
      </c>
      <c r="F103" s="6">
        <v>0</v>
      </c>
      <c r="G103" s="6">
        <f t="shared" ref="G103:G109" si="27">SUM(E103:F103)</f>
        <v>0</v>
      </c>
      <c r="H103" s="6">
        <f t="shared" ref="H103:J109" si="28">SUM(E103,B103)</f>
        <v>392</v>
      </c>
      <c r="I103" s="6">
        <f t="shared" si="28"/>
        <v>478</v>
      </c>
      <c r="J103" s="6">
        <f t="shared" si="28"/>
        <v>870</v>
      </c>
      <c r="K103" s="7" t="s">
        <v>2054</v>
      </c>
    </row>
    <row r="104" spans="1:11" ht="18.75" customHeight="1" x14ac:dyDescent="0.2">
      <c r="A104" s="5" t="s">
        <v>2055</v>
      </c>
      <c r="B104" s="6">
        <v>81</v>
      </c>
      <c r="C104" s="6">
        <v>37</v>
      </c>
      <c r="D104" s="6">
        <f t="shared" ref="D104:D109" si="29">SUM(B104:C104)</f>
        <v>118</v>
      </c>
      <c r="E104" s="6">
        <v>0</v>
      </c>
      <c r="F104" s="6">
        <v>0</v>
      </c>
      <c r="G104" s="6">
        <f t="shared" si="27"/>
        <v>0</v>
      </c>
      <c r="H104" s="6">
        <f t="shared" si="28"/>
        <v>81</v>
      </c>
      <c r="I104" s="6">
        <f t="shared" si="28"/>
        <v>37</v>
      </c>
      <c r="J104" s="6">
        <f t="shared" si="28"/>
        <v>118</v>
      </c>
      <c r="K104" s="7" t="s">
        <v>2056</v>
      </c>
    </row>
    <row r="105" spans="1:11" ht="18.75" customHeight="1" x14ac:dyDescent="0.2">
      <c r="A105" s="5" t="s">
        <v>2057</v>
      </c>
      <c r="B105" s="6">
        <v>58</v>
      </c>
      <c r="C105" s="6">
        <v>72</v>
      </c>
      <c r="D105" s="6">
        <f t="shared" si="29"/>
        <v>130</v>
      </c>
      <c r="E105" s="6">
        <v>0</v>
      </c>
      <c r="F105" s="6">
        <v>0</v>
      </c>
      <c r="G105" s="6">
        <f t="shared" si="27"/>
        <v>0</v>
      </c>
      <c r="H105" s="6">
        <f t="shared" si="28"/>
        <v>58</v>
      </c>
      <c r="I105" s="6">
        <f t="shared" si="28"/>
        <v>72</v>
      </c>
      <c r="J105" s="6">
        <f t="shared" si="28"/>
        <v>130</v>
      </c>
      <c r="K105" s="7" t="s">
        <v>2058</v>
      </c>
    </row>
    <row r="106" spans="1:11" ht="18.75" customHeight="1" x14ac:dyDescent="0.2">
      <c r="A106" s="5" t="s">
        <v>2059</v>
      </c>
      <c r="B106" s="6">
        <v>140</v>
      </c>
      <c r="C106" s="6">
        <v>63</v>
      </c>
      <c r="D106" s="6">
        <f t="shared" si="29"/>
        <v>203</v>
      </c>
      <c r="E106" s="6">
        <v>0</v>
      </c>
      <c r="F106" s="6">
        <v>0</v>
      </c>
      <c r="G106" s="6">
        <f t="shared" si="27"/>
        <v>0</v>
      </c>
      <c r="H106" s="6">
        <f t="shared" si="28"/>
        <v>140</v>
      </c>
      <c r="I106" s="6">
        <f t="shared" si="28"/>
        <v>63</v>
      </c>
      <c r="J106" s="6">
        <f t="shared" si="28"/>
        <v>203</v>
      </c>
      <c r="K106" s="7" t="s">
        <v>2060</v>
      </c>
    </row>
    <row r="107" spans="1:11" ht="18.75" customHeight="1" x14ac:dyDescent="0.2">
      <c r="A107" s="5" t="s">
        <v>2061</v>
      </c>
      <c r="B107" s="6">
        <v>102</v>
      </c>
      <c r="C107" s="6">
        <v>51</v>
      </c>
      <c r="D107" s="6">
        <f t="shared" si="29"/>
        <v>153</v>
      </c>
      <c r="E107" s="6">
        <v>0</v>
      </c>
      <c r="F107" s="6">
        <v>0</v>
      </c>
      <c r="G107" s="6">
        <f t="shared" si="27"/>
        <v>0</v>
      </c>
      <c r="H107" s="6">
        <f t="shared" si="28"/>
        <v>102</v>
      </c>
      <c r="I107" s="6">
        <f t="shared" si="28"/>
        <v>51</v>
      </c>
      <c r="J107" s="6">
        <f t="shared" si="28"/>
        <v>153</v>
      </c>
      <c r="K107" s="7" t="s">
        <v>2062</v>
      </c>
    </row>
    <row r="108" spans="1:11" ht="18.75" customHeight="1" x14ac:dyDescent="0.2">
      <c r="A108" s="5" t="s">
        <v>2063</v>
      </c>
      <c r="B108" s="6">
        <v>28</v>
      </c>
      <c r="C108" s="6">
        <v>34</v>
      </c>
      <c r="D108" s="6">
        <f t="shared" si="29"/>
        <v>62</v>
      </c>
      <c r="E108" s="6">
        <v>0</v>
      </c>
      <c r="F108" s="6">
        <v>0</v>
      </c>
      <c r="G108" s="6">
        <f t="shared" si="27"/>
        <v>0</v>
      </c>
      <c r="H108" s="6">
        <f t="shared" si="28"/>
        <v>28</v>
      </c>
      <c r="I108" s="6">
        <f t="shared" si="28"/>
        <v>34</v>
      </c>
      <c r="J108" s="6">
        <f t="shared" si="28"/>
        <v>62</v>
      </c>
      <c r="K108" s="7" t="s">
        <v>2064</v>
      </c>
    </row>
    <row r="109" spans="1:11" ht="18.75" customHeight="1" thickBot="1" x14ac:dyDescent="0.25">
      <c r="A109" s="14" t="s">
        <v>2065</v>
      </c>
      <c r="B109" s="15">
        <v>1056</v>
      </c>
      <c r="C109" s="15">
        <v>551</v>
      </c>
      <c r="D109" s="15">
        <f t="shared" si="29"/>
        <v>1607</v>
      </c>
      <c r="E109" s="15">
        <v>0</v>
      </c>
      <c r="F109" s="15">
        <v>0</v>
      </c>
      <c r="G109" s="15">
        <f t="shared" si="27"/>
        <v>0</v>
      </c>
      <c r="H109" s="15">
        <f t="shared" si="28"/>
        <v>1056</v>
      </c>
      <c r="I109" s="15">
        <f t="shared" si="28"/>
        <v>551</v>
      </c>
      <c r="J109" s="15">
        <f t="shared" si="28"/>
        <v>1607</v>
      </c>
      <c r="K109" s="16" t="s">
        <v>2066</v>
      </c>
    </row>
    <row r="110" spans="1:11" ht="17.25" thickTop="1" thickBot="1" x14ac:dyDescent="0.25">
      <c r="A110" s="1" t="s">
        <v>2026</v>
      </c>
      <c r="K110" s="345" t="s">
        <v>2027</v>
      </c>
    </row>
    <row r="111" spans="1:11" ht="16.5" thickTop="1" x14ac:dyDescent="0.25">
      <c r="A111" s="409" t="s">
        <v>118</v>
      </c>
      <c r="B111" s="412" t="s">
        <v>2</v>
      </c>
      <c r="C111" s="412"/>
      <c r="D111" s="412"/>
      <c r="E111" s="412" t="s">
        <v>3</v>
      </c>
      <c r="F111" s="412"/>
      <c r="G111" s="412"/>
      <c r="H111" s="412" t="s">
        <v>4</v>
      </c>
      <c r="I111" s="412"/>
      <c r="J111" s="412"/>
      <c r="K111" s="409" t="s">
        <v>278</v>
      </c>
    </row>
    <row r="112" spans="1:11" ht="15.75" x14ac:dyDescent="0.25">
      <c r="A112" s="410"/>
      <c r="B112" s="413" t="s">
        <v>6</v>
      </c>
      <c r="C112" s="413"/>
      <c r="D112" s="413"/>
      <c r="E112" s="413" t="s">
        <v>7</v>
      </c>
      <c r="F112" s="413"/>
      <c r="G112" s="413"/>
      <c r="H112" s="413" t="s">
        <v>8</v>
      </c>
      <c r="I112" s="413"/>
      <c r="J112" s="413"/>
      <c r="K112" s="410"/>
    </row>
    <row r="113" spans="1:11" ht="15.75" x14ac:dyDescent="0.25">
      <c r="A113" s="410"/>
      <c r="B113" s="372" t="s">
        <v>9</v>
      </c>
      <c r="C113" s="372" t="s">
        <v>10</v>
      </c>
      <c r="D113" s="372" t="s">
        <v>11</v>
      </c>
      <c r="E113" s="372" t="s">
        <v>9</v>
      </c>
      <c r="F113" s="372" t="s">
        <v>10</v>
      </c>
      <c r="G113" s="372" t="s">
        <v>11</v>
      </c>
      <c r="H113" s="372" t="s">
        <v>9</v>
      </c>
      <c r="I113" s="372" t="s">
        <v>10</v>
      </c>
      <c r="J113" s="372" t="s">
        <v>11</v>
      </c>
      <c r="K113" s="410"/>
    </row>
    <row r="114" spans="1:11" ht="16.5" thickBot="1" x14ac:dyDescent="0.3">
      <c r="A114" s="411"/>
      <c r="B114" s="4" t="s">
        <v>12</v>
      </c>
      <c r="C114" s="4" t="s">
        <v>13</v>
      </c>
      <c r="D114" s="4" t="s">
        <v>8</v>
      </c>
      <c r="E114" s="4" t="s">
        <v>12</v>
      </c>
      <c r="F114" s="4" t="s">
        <v>13</v>
      </c>
      <c r="G114" s="4" t="s">
        <v>8</v>
      </c>
      <c r="H114" s="4" t="s">
        <v>12</v>
      </c>
      <c r="I114" s="4" t="s">
        <v>13</v>
      </c>
      <c r="J114" s="4" t="s">
        <v>8</v>
      </c>
      <c r="K114" s="411"/>
    </row>
    <row r="115" spans="1:11" ht="15.75" customHeight="1" x14ac:dyDescent="0.2">
      <c r="A115" s="119" t="s">
        <v>140</v>
      </c>
      <c r="B115" s="6">
        <v>0</v>
      </c>
      <c r="C115" s="6">
        <v>0</v>
      </c>
      <c r="D115" s="80">
        <f t="shared" ref="D115:D134" si="30">SUM(B115:C115)</f>
        <v>0</v>
      </c>
      <c r="E115" s="80">
        <v>0</v>
      </c>
      <c r="F115" s="80">
        <v>0</v>
      </c>
      <c r="G115" s="80">
        <f t="shared" ref="G115:G128" si="31">SUM(E115:F115)</f>
        <v>0</v>
      </c>
      <c r="H115" s="80">
        <f t="shared" ref="H115:J116" si="32">SUM(E115,B115)</f>
        <v>0</v>
      </c>
      <c r="I115" s="80">
        <f t="shared" si="32"/>
        <v>0</v>
      </c>
      <c r="J115" s="80">
        <f t="shared" si="32"/>
        <v>0</v>
      </c>
      <c r="K115" s="7" t="s">
        <v>2067</v>
      </c>
    </row>
    <row r="116" spans="1:11" ht="18" customHeight="1" x14ac:dyDescent="0.2">
      <c r="A116" s="346" t="s">
        <v>2068</v>
      </c>
      <c r="B116" s="80">
        <v>636</v>
      </c>
      <c r="C116" s="80">
        <v>306</v>
      </c>
      <c r="D116" s="80">
        <f t="shared" si="30"/>
        <v>942</v>
      </c>
      <c r="E116" s="80">
        <v>0</v>
      </c>
      <c r="F116" s="80">
        <v>0</v>
      </c>
      <c r="G116" s="80">
        <f t="shared" si="31"/>
        <v>0</v>
      </c>
      <c r="H116" s="80">
        <f t="shared" si="32"/>
        <v>636</v>
      </c>
      <c r="I116" s="80">
        <f t="shared" si="32"/>
        <v>306</v>
      </c>
      <c r="J116" s="80">
        <f t="shared" si="32"/>
        <v>942</v>
      </c>
      <c r="K116" s="7" t="s">
        <v>2069</v>
      </c>
    </row>
    <row r="117" spans="1:11" ht="18" customHeight="1" x14ac:dyDescent="0.2">
      <c r="A117" s="79" t="s">
        <v>2070</v>
      </c>
      <c r="B117" s="80">
        <v>424</v>
      </c>
      <c r="C117" s="80">
        <v>439</v>
      </c>
      <c r="D117" s="80">
        <f t="shared" si="30"/>
        <v>863</v>
      </c>
      <c r="E117" s="80">
        <v>0</v>
      </c>
      <c r="F117" s="80">
        <v>0</v>
      </c>
      <c r="G117" s="80">
        <f t="shared" si="31"/>
        <v>0</v>
      </c>
      <c r="H117" s="80">
        <f t="shared" ref="H117:J121" si="33">SUM(E117,B117)</f>
        <v>424</v>
      </c>
      <c r="I117" s="80">
        <f t="shared" si="33"/>
        <v>439</v>
      </c>
      <c r="J117" s="80">
        <f t="shared" si="33"/>
        <v>863</v>
      </c>
      <c r="K117" s="81" t="s">
        <v>2071</v>
      </c>
    </row>
    <row r="118" spans="1:11" ht="15" customHeight="1" x14ac:dyDescent="0.2">
      <c r="A118" s="5" t="s">
        <v>2072</v>
      </c>
      <c r="B118" s="6">
        <v>1989</v>
      </c>
      <c r="C118" s="6">
        <v>1284</v>
      </c>
      <c r="D118" s="6">
        <f t="shared" si="30"/>
        <v>3273</v>
      </c>
      <c r="E118" s="6">
        <v>0</v>
      </c>
      <c r="F118" s="6">
        <v>2</v>
      </c>
      <c r="G118" s="6">
        <f t="shared" si="31"/>
        <v>2</v>
      </c>
      <c r="H118" s="6">
        <f t="shared" si="33"/>
        <v>1989</v>
      </c>
      <c r="I118" s="6">
        <f t="shared" si="33"/>
        <v>1286</v>
      </c>
      <c r="J118" s="6">
        <f t="shared" si="33"/>
        <v>3275</v>
      </c>
      <c r="K118" s="7" t="s">
        <v>2073</v>
      </c>
    </row>
    <row r="119" spans="1:11" ht="18" customHeight="1" x14ac:dyDescent="0.2">
      <c r="A119" s="5" t="s">
        <v>2074</v>
      </c>
      <c r="B119" s="6">
        <v>405</v>
      </c>
      <c r="C119" s="6">
        <v>260</v>
      </c>
      <c r="D119" s="6">
        <f t="shared" si="30"/>
        <v>665</v>
      </c>
      <c r="E119" s="6">
        <v>0</v>
      </c>
      <c r="F119" s="6">
        <v>0</v>
      </c>
      <c r="G119" s="6">
        <f t="shared" si="31"/>
        <v>0</v>
      </c>
      <c r="H119" s="6">
        <f t="shared" si="33"/>
        <v>405</v>
      </c>
      <c r="I119" s="6">
        <f t="shared" si="33"/>
        <v>260</v>
      </c>
      <c r="J119" s="6">
        <f t="shared" si="33"/>
        <v>665</v>
      </c>
      <c r="K119" s="7" t="s">
        <v>2075</v>
      </c>
    </row>
    <row r="120" spans="1:11" ht="18" customHeight="1" x14ac:dyDescent="0.2">
      <c r="A120" s="5" t="s">
        <v>2076</v>
      </c>
      <c r="B120" s="6">
        <v>584</v>
      </c>
      <c r="C120" s="6">
        <v>356</v>
      </c>
      <c r="D120" s="6">
        <f t="shared" si="30"/>
        <v>940</v>
      </c>
      <c r="E120" s="6">
        <v>0</v>
      </c>
      <c r="F120" s="6">
        <v>0</v>
      </c>
      <c r="G120" s="6">
        <f t="shared" si="31"/>
        <v>0</v>
      </c>
      <c r="H120" s="6">
        <f t="shared" si="33"/>
        <v>584</v>
      </c>
      <c r="I120" s="6">
        <f t="shared" si="33"/>
        <v>356</v>
      </c>
      <c r="J120" s="6">
        <f t="shared" si="33"/>
        <v>940</v>
      </c>
      <c r="K120" s="7" t="s">
        <v>2077</v>
      </c>
    </row>
    <row r="121" spans="1:11" ht="18" customHeight="1" x14ac:dyDescent="0.2">
      <c r="A121" s="5" t="s">
        <v>2078</v>
      </c>
      <c r="B121" s="6">
        <v>294</v>
      </c>
      <c r="C121" s="6">
        <v>163</v>
      </c>
      <c r="D121" s="6">
        <f t="shared" si="30"/>
        <v>457</v>
      </c>
      <c r="E121" s="6">
        <v>0</v>
      </c>
      <c r="F121" s="6">
        <v>0</v>
      </c>
      <c r="G121" s="6">
        <f t="shared" si="31"/>
        <v>0</v>
      </c>
      <c r="H121" s="6">
        <f t="shared" si="33"/>
        <v>294</v>
      </c>
      <c r="I121" s="6">
        <f t="shared" si="33"/>
        <v>163</v>
      </c>
      <c r="J121" s="6">
        <f t="shared" si="33"/>
        <v>457</v>
      </c>
      <c r="K121" s="7" t="s">
        <v>2079</v>
      </c>
    </row>
    <row r="122" spans="1:11" ht="18" customHeight="1" x14ac:dyDescent="0.2">
      <c r="A122" s="5" t="s">
        <v>2080</v>
      </c>
      <c r="B122" s="6">
        <v>242</v>
      </c>
      <c r="C122" s="6">
        <v>228</v>
      </c>
      <c r="D122" s="6">
        <f t="shared" si="30"/>
        <v>470</v>
      </c>
      <c r="E122" s="6">
        <v>0</v>
      </c>
      <c r="F122" s="6">
        <v>0</v>
      </c>
      <c r="G122" s="6">
        <f t="shared" si="31"/>
        <v>0</v>
      </c>
      <c r="H122" s="6">
        <f t="shared" ref="H122:J127" si="34">SUM(E122,B122)</f>
        <v>242</v>
      </c>
      <c r="I122" s="6">
        <f t="shared" si="34"/>
        <v>228</v>
      </c>
      <c r="J122" s="6">
        <f t="shared" si="34"/>
        <v>470</v>
      </c>
      <c r="K122" s="7" t="s">
        <v>2081</v>
      </c>
    </row>
    <row r="123" spans="1:11" ht="18" customHeight="1" x14ac:dyDescent="0.2">
      <c r="A123" s="5" t="s">
        <v>2082</v>
      </c>
      <c r="B123" s="6">
        <v>445</v>
      </c>
      <c r="C123" s="6">
        <v>330</v>
      </c>
      <c r="D123" s="6">
        <f t="shared" si="30"/>
        <v>775</v>
      </c>
      <c r="E123" s="6">
        <v>0</v>
      </c>
      <c r="F123" s="6">
        <v>0</v>
      </c>
      <c r="G123" s="6">
        <f t="shared" si="31"/>
        <v>0</v>
      </c>
      <c r="H123" s="6">
        <f t="shared" si="34"/>
        <v>445</v>
      </c>
      <c r="I123" s="6">
        <f t="shared" si="34"/>
        <v>330</v>
      </c>
      <c r="J123" s="6">
        <f t="shared" si="34"/>
        <v>775</v>
      </c>
      <c r="K123" s="7" t="s">
        <v>2083</v>
      </c>
    </row>
    <row r="124" spans="1:11" ht="18" customHeight="1" x14ac:dyDescent="0.2">
      <c r="A124" s="5" t="s">
        <v>2084</v>
      </c>
      <c r="B124" s="6">
        <v>301</v>
      </c>
      <c r="C124" s="6">
        <v>185</v>
      </c>
      <c r="D124" s="6">
        <f t="shared" si="30"/>
        <v>486</v>
      </c>
      <c r="E124" s="6">
        <v>0</v>
      </c>
      <c r="F124" s="6">
        <v>0</v>
      </c>
      <c r="G124" s="6">
        <f t="shared" si="31"/>
        <v>0</v>
      </c>
      <c r="H124" s="6">
        <f t="shared" si="34"/>
        <v>301</v>
      </c>
      <c r="I124" s="6">
        <f t="shared" si="34"/>
        <v>185</v>
      </c>
      <c r="J124" s="6">
        <f t="shared" si="34"/>
        <v>486</v>
      </c>
      <c r="K124" s="7" t="s">
        <v>2085</v>
      </c>
    </row>
    <row r="125" spans="1:11" ht="18" customHeight="1" x14ac:dyDescent="0.2">
      <c r="A125" s="5" t="s">
        <v>2086</v>
      </c>
      <c r="B125" s="6">
        <v>916</v>
      </c>
      <c r="C125" s="6">
        <v>694</v>
      </c>
      <c r="D125" s="6">
        <f t="shared" si="30"/>
        <v>1610</v>
      </c>
      <c r="E125" s="6">
        <v>0</v>
      </c>
      <c r="F125" s="6">
        <v>1</v>
      </c>
      <c r="G125" s="6">
        <f t="shared" si="31"/>
        <v>1</v>
      </c>
      <c r="H125" s="6">
        <f t="shared" si="34"/>
        <v>916</v>
      </c>
      <c r="I125" s="6">
        <f t="shared" si="34"/>
        <v>695</v>
      </c>
      <c r="J125" s="6">
        <f t="shared" si="34"/>
        <v>1611</v>
      </c>
      <c r="K125" s="7" t="s">
        <v>2087</v>
      </c>
    </row>
    <row r="126" spans="1:11" ht="18" customHeight="1" x14ac:dyDescent="0.2">
      <c r="A126" s="11" t="s">
        <v>2088</v>
      </c>
      <c r="B126" s="12">
        <v>275</v>
      </c>
      <c r="C126" s="12">
        <v>184</v>
      </c>
      <c r="D126" s="12">
        <f t="shared" si="30"/>
        <v>459</v>
      </c>
      <c r="E126" s="12">
        <v>0</v>
      </c>
      <c r="F126" s="12">
        <v>0</v>
      </c>
      <c r="G126" s="12">
        <f t="shared" si="31"/>
        <v>0</v>
      </c>
      <c r="H126" s="12">
        <f t="shared" si="34"/>
        <v>275</v>
      </c>
      <c r="I126" s="12">
        <f t="shared" si="34"/>
        <v>184</v>
      </c>
      <c r="J126" s="12">
        <f t="shared" si="34"/>
        <v>459</v>
      </c>
      <c r="K126" s="13" t="s">
        <v>2089</v>
      </c>
    </row>
    <row r="127" spans="1:11" ht="18" customHeight="1" x14ac:dyDescent="0.2">
      <c r="A127" s="11" t="s">
        <v>2090</v>
      </c>
      <c r="B127" s="12">
        <v>492</v>
      </c>
      <c r="C127" s="12">
        <v>269</v>
      </c>
      <c r="D127" s="12">
        <f t="shared" si="30"/>
        <v>761</v>
      </c>
      <c r="E127" s="12">
        <v>0</v>
      </c>
      <c r="F127" s="12">
        <v>0</v>
      </c>
      <c r="G127" s="12">
        <f t="shared" si="31"/>
        <v>0</v>
      </c>
      <c r="H127" s="12">
        <f t="shared" si="34"/>
        <v>492</v>
      </c>
      <c r="I127" s="12">
        <f t="shared" si="34"/>
        <v>269</v>
      </c>
      <c r="J127" s="12">
        <f t="shared" si="34"/>
        <v>761</v>
      </c>
      <c r="K127" s="13" t="s">
        <v>2091</v>
      </c>
    </row>
    <row r="128" spans="1:11" ht="18" customHeight="1" x14ac:dyDescent="0.2">
      <c r="A128" s="11" t="s">
        <v>2092</v>
      </c>
      <c r="B128" s="12">
        <v>54</v>
      </c>
      <c r="C128" s="12">
        <v>44</v>
      </c>
      <c r="D128" s="12">
        <f t="shared" si="30"/>
        <v>98</v>
      </c>
      <c r="E128" s="12">
        <v>0</v>
      </c>
      <c r="F128" s="12">
        <v>0</v>
      </c>
      <c r="G128" s="12">
        <f t="shared" si="31"/>
        <v>0</v>
      </c>
      <c r="H128" s="12">
        <f>SUM(E128,B128)</f>
        <v>54</v>
      </c>
      <c r="I128" s="12">
        <f>SUM(F128,C128)</f>
        <v>44</v>
      </c>
      <c r="J128" s="12">
        <f>SUM(H128:I128)</f>
        <v>98</v>
      </c>
      <c r="K128" s="13" t="s">
        <v>2093</v>
      </c>
    </row>
    <row r="129" spans="1:11" ht="18" customHeight="1" x14ac:dyDescent="0.2">
      <c r="A129" s="5" t="s">
        <v>2094</v>
      </c>
      <c r="B129" s="6">
        <v>35</v>
      </c>
      <c r="C129" s="6">
        <v>8</v>
      </c>
      <c r="D129" s="6">
        <f t="shared" si="30"/>
        <v>43</v>
      </c>
      <c r="E129" s="6">
        <v>0</v>
      </c>
      <c r="F129" s="6">
        <v>0</v>
      </c>
      <c r="G129" s="6">
        <f t="shared" ref="G129:G134" si="35">SUM(E129:F129)</f>
        <v>0</v>
      </c>
      <c r="H129" s="6">
        <f t="shared" ref="H129:J134" si="36">SUM(E129,B129)</f>
        <v>35</v>
      </c>
      <c r="I129" s="6">
        <f t="shared" si="36"/>
        <v>8</v>
      </c>
      <c r="J129" s="6">
        <f t="shared" si="36"/>
        <v>43</v>
      </c>
      <c r="K129" s="7" t="s">
        <v>2095</v>
      </c>
    </row>
    <row r="130" spans="1:11" ht="18" customHeight="1" x14ac:dyDescent="0.2">
      <c r="A130" s="5" t="s">
        <v>2096</v>
      </c>
      <c r="B130" s="6">
        <v>316</v>
      </c>
      <c r="C130" s="6">
        <v>384</v>
      </c>
      <c r="D130" s="6">
        <f t="shared" si="30"/>
        <v>700</v>
      </c>
      <c r="E130" s="6">
        <v>0</v>
      </c>
      <c r="F130" s="6">
        <v>0</v>
      </c>
      <c r="G130" s="6">
        <f t="shared" si="35"/>
        <v>0</v>
      </c>
      <c r="H130" s="6">
        <f t="shared" si="36"/>
        <v>316</v>
      </c>
      <c r="I130" s="6">
        <f t="shared" si="36"/>
        <v>384</v>
      </c>
      <c r="J130" s="6">
        <f t="shared" si="36"/>
        <v>700</v>
      </c>
      <c r="K130" s="7" t="s">
        <v>2097</v>
      </c>
    </row>
    <row r="131" spans="1:11" ht="18" customHeight="1" x14ac:dyDescent="0.2">
      <c r="A131" s="5" t="s">
        <v>2098</v>
      </c>
      <c r="B131" s="6">
        <v>115</v>
      </c>
      <c r="C131" s="6">
        <v>10</v>
      </c>
      <c r="D131" s="6">
        <f t="shared" si="30"/>
        <v>125</v>
      </c>
      <c r="E131" s="6">
        <v>0</v>
      </c>
      <c r="F131" s="6">
        <v>0</v>
      </c>
      <c r="G131" s="6">
        <f t="shared" si="35"/>
        <v>0</v>
      </c>
      <c r="H131" s="6">
        <f t="shared" si="36"/>
        <v>115</v>
      </c>
      <c r="I131" s="6">
        <f t="shared" si="36"/>
        <v>10</v>
      </c>
      <c r="J131" s="6">
        <f t="shared" si="36"/>
        <v>125</v>
      </c>
      <c r="K131" s="7" t="s">
        <v>2099</v>
      </c>
    </row>
    <row r="132" spans="1:11" ht="15.75" customHeight="1" x14ac:dyDescent="0.2">
      <c r="A132" s="5" t="s">
        <v>2100</v>
      </c>
      <c r="B132" s="6">
        <v>300</v>
      </c>
      <c r="C132" s="6">
        <v>190</v>
      </c>
      <c r="D132" s="6">
        <f t="shared" si="30"/>
        <v>490</v>
      </c>
      <c r="E132" s="6">
        <v>0</v>
      </c>
      <c r="F132" s="6">
        <v>0</v>
      </c>
      <c r="G132" s="6">
        <f t="shared" si="35"/>
        <v>0</v>
      </c>
      <c r="H132" s="6">
        <f t="shared" si="36"/>
        <v>300</v>
      </c>
      <c r="I132" s="6">
        <f t="shared" si="36"/>
        <v>190</v>
      </c>
      <c r="J132" s="6">
        <f t="shared" si="36"/>
        <v>490</v>
      </c>
      <c r="K132" s="7" t="s">
        <v>2101</v>
      </c>
    </row>
    <row r="133" spans="1:11" ht="15.75" customHeight="1" x14ac:dyDescent="0.2">
      <c r="A133" s="5" t="s">
        <v>142</v>
      </c>
      <c r="B133" s="68">
        <v>0</v>
      </c>
      <c r="C133" s="68">
        <v>0</v>
      </c>
      <c r="D133" s="6">
        <f t="shared" si="30"/>
        <v>0</v>
      </c>
      <c r="E133" s="6">
        <v>0</v>
      </c>
      <c r="F133" s="6">
        <v>0</v>
      </c>
      <c r="G133" s="6">
        <f t="shared" si="35"/>
        <v>0</v>
      </c>
      <c r="H133" s="6">
        <f t="shared" si="36"/>
        <v>0</v>
      </c>
      <c r="I133" s="6">
        <f t="shared" si="36"/>
        <v>0</v>
      </c>
      <c r="J133" s="6">
        <f t="shared" si="36"/>
        <v>0</v>
      </c>
      <c r="K133" s="7" t="s">
        <v>2102</v>
      </c>
    </row>
    <row r="134" spans="1:11" ht="17.25" customHeight="1" x14ac:dyDescent="0.2">
      <c r="A134" s="5" t="s">
        <v>2103</v>
      </c>
      <c r="B134" s="6">
        <v>514</v>
      </c>
      <c r="C134" s="6">
        <v>282</v>
      </c>
      <c r="D134" s="6">
        <f t="shared" si="30"/>
        <v>796</v>
      </c>
      <c r="E134" s="6">
        <v>0</v>
      </c>
      <c r="F134" s="6">
        <v>0</v>
      </c>
      <c r="G134" s="6">
        <f t="shared" si="35"/>
        <v>0</v>
      </c>
      <c r="H134" s="6">
        <f t="shared" si="36"/>
        <v>514</v>
      </c>
      <c r="I134" s="6">
        <f t="shared" si="36"/>
        <v>282</v>
      </c>
      <c r="J134" s="6">
        <f t="shared" si="36"/>
        <v>796</v>
      </c>
      <c r="K134" s="7" t="s">
        <v>2104</v>
      </c>
    </row>
    <row r="135" spans="1:11" ht="30" customHeight="1" x14ac:dyDescent="0.2">
      <c r="A135" s="5" t="s">
        <v>2105</v>
      </c>
      <c r="B135" s="6"/>
      <c r="C135" s="6"/>
      <c r="D135" s="6"/>
      <c r="E135" s="6"/>
      <c r="F135" s="6"/>
      <c r="G135" s="6"/>
      <c r="H135" s="6"/>
      <c r="I135" s="6"/>
      <c r="J135" s="6"/>
      <c r="K135" s="18" t="s">
        <v>2106</v>
      </c>
    </row>
    <row r="136" spans="1:11" ht="12.75" customHeight="1" x14ac:dyDescent="0.2">
      <c r="A136" s="5" t="s">
        <v>131</v>
      </c>
      <c r="B136" s="6">
        <v>0</v>
      </c>
      <c r="C136" s="6">
        <v>0</v>
      </c>
      <c r="D136" s="6">
        <f t="shared" ref="D136:D141" si="37">SUM(B136:C136)</f>
        <v>0</v>
      </c>
      <c r="E136" s="6">
        <v>0</v>
      </c>
      <c r="F136" s="6">
        <v>0</v>
      </c>
      <c r="G136" s="6">
        <f>SUM(E136:F136)</f>
        <v>0</v>
      </c>
      <c r="H136" s="6">
        <f t="shared" ref="H136:I140" si="38">SUM(E136,B136)</f>
        <v>0</v>
      </c>
      <c r="I136" s="6">
        <f t="shared" si="38"/>
        <v>0</v>
      </c>
      <c r="J136" s="6">
        <f>SUM(H136:I136)</f>
        <v>0</v>
      </c>
      <c r="K136" s="7" t="s">
        <v>282</v>
      </c>
    </row>
    <row r="137" spans="1:11" ht="14.25" customHeight="1" x14ac:dyDescent="0.2">
      <c r="A137" s="5" t="s">
        <v>125</v>
      </c>
      <c r="B137" s="6">
        <v>0</v>
      </c>
      <c r="C137" s="6">
        <v>0</v>
      </c>
      <c r="D137" s="6">
        <f t="shared" si="37"/>
        <v>0</v>
      </c>
      <c r="E137" s="6">
        <v>0</v>
      </c>
      <c r="F137" s="6">
        <v>0</v>
      </c>
      <c r="G137" s="6">
        <f>SUM(E137:F137)</f>
        <v>0</v>
      </c>
      <c r="H137" s="6">
        <f t="shared" si="38"/>
        <v>0</v>
      </c>
      <c r="I137" s="6">
        <f t="shared" si="38"/>
        <v>0</v>
      </c>
      <c r="J137" s="6">
        <f>SUM(H137:I137)</f>
        <v>0</v>
      </c>
      <c r="K137" s="7" t="s">
        <v>762</v>
      </c>
    </row>
    <row r="138" spans="1:11" ht="14.25" customHeight="1" x14ac:dyDescent="0.2">
      <c r="A138" s="5" t="s">
        <v>132</v>
      </c>
      <c r="B138" s="6">
        <v>11</v>
      </c>
      <c r="C138" s="6">
        <v>6</v>
      </c>
      <c r="D138" s="6">
        <f t="shared" si="37"/>
        <v>17</v>
      </c>
      <c r="E138" s="6">
        <v>0</v>
      </c>
      <c r="F138" s="6">
        <v>0</v>
      </c>
      <c r="G138" s="6">
        <f>SUM(E138:F138)</f>
        <v>0</v>
      </c>
      <c r="H138" s="6">
        <f t="shared" si="38"/>
        <v>11</v>
      </c>
      <c r="I138" s="6">
        <f t="shared" si="38"/>
        <v>6</v>
      </c>
      <c r="J138" s="6">
        <f>SUM(H138:I138)</f>
        <v>17</v>
      </c>
      <c r="K138" s="7" t="s">
        <v>349</v>
      </c>
    </row>
    <row r="139" spans="1:11" ht="30" customHeight="1" x14ac:dyDescent="0.2">
      <c r="A139" s="347" t="s">
        <v>133</v>
      </c>
      <c r="B139" s="68">
        <f>SUM(B136:B138)</f>
        <v>11</v>
      </c>
      <c r="C139" s="68">
        <f>SUM(C136:C138)</f>
        <v>6</v>
      </c>
      <c r="D139" s="68">
        <f t="shared" si="37"/>
        <v>17</v>
      </c>
      <c r="E139" s="68">
        <v>0</v>
      </c>
      <c r="F139" s="68">
        <v>0</v>
      </c>
      <c r="G139" s="68">
        <f>SUM(E139:F139)</f>
        <v>0</v>
      </c>
      <c r="H139" s="68">
        <f t="shared" si="38"/>
        <v>11</v>
      </c>
      <c r="I139" s="68">
        <f t="shared" si="38"/>
        <v>6</v>
      </c>
      <c r="J139" s="68">
        <f>SUM(G139,D139)</f>
        <v>17</v>
      </c>
      <c r="K139" s="304" t="s">
        <v>2097</v>
      </c>
    </row>
    <row r="140" spans="1:11" ht="18" customHeight="1" x14ac:dyDescent="0.2">
      <c r="A140" s="161" t="s">
        <v>134</v>
      </c>
      <c r="B140" s="68">
        <v>50</v>
      </c>
      <c r="C140" s="68">
        <v>40</v>
      </c>
      <c r="D140" s="68">
        <f t="shared" si="37"/>
        <v>90</v>
      </c>
      <c r="E140" s="68">
        <v>0</v>
      </c>
      <c r="F140" s="68">
        <v>0</v>
      </c>
      <c r="G140" s="68">
        <f>SUM(E140:F140)</f>
        <v>0</v>
      </c>
      <c r="H140" s="68">
        <f t="shared" si="38"/>
        <v>50</v>
      </c>
      <c r="I140" s="68">
        <f t="shared" si="38"/>
        <v>40</v>
      </c>
      <c r="J140" s="68">
        <f>SUM(G140,D140)</f>
        <v>90</v>
      </c>
      <c r="K140" s="304" t="s">
        <v>2107</v>
      </c>
    </row>
    <row r="141" spans="1:11" ht="18" customHeight="1" x14ac:dyDescent="0.2">
      <c r="A141" s="348" t="s">
        <v>2108</v>
      </c>
      <c r="B141" s="68">
        <v>132</v>
      </c>
      <c r="C141" s="68">
        <v>59</v>
      </c>
      <c r="D141" s="68">
        <f t="shared" si="37"/>
        <v>191</v>
      </c>
      <c r="E141" s="68">
        <f>SUM(E137:E140)</f>
        <v>0</v>
      </c>
      <c r="F141" s="68">
        <f>SUM(F137:F140)</f>
        <v>0</v>
      </c>
      <c r="G141" s="68">
        <f>SUM(G137:G140)</f>
        <v>0</v>
      </c>
      <c r="H141" s="68">
        <f>SUM(B141,E141)</f>
        <v>132</v>
      </c>
      <c r="I141" s="68">
        <f>SUM(C141,F141)</f>
        <v>59</v>
      </c>
      <c r="J141" s="68">
        <f>SUM(D141,G141)</f>
        <v>191</v>
      </c>
      <c r="K141" s="304" t="s">
        <v>2109</v>
      </c>
    </row>
    <row r="142" spans="1:11" ht="15" customHeight="1" x14ac:dyDescent="0.2">
      <c r="A142" s="161" t="s">
        <v>123</v>
      </c>
      <c r="B142" s="68"/>
      <c r="C142" s="68"/>
      <c r="D142" s="68"/>
      <c r="E142" s="68"/>
      <c r="F142" s="68"/>
      <c r="G142" s="68"/>
      <c r="H142" s="68"/>
      <c r="I142" s="68"/>
      <c r="J142" s="68"/>
      <c r="K142" s="304" t="s">
        <v>2110</v>
      </c>
    </row>
    <row r="143" spans="1:11" ht="17.25" customHeight="1" x14ac:dyDescent="0.2">
      <c r="A143" s="161" t="s">
        <v>124</v>
      </c>
      <c r="B143" s="68">
        <v>80</v>
      </c>
      <c r="C143" s="68">
        <v>102</v>
      </c>
      <c r="D143" s="68">
        <f t="shared" ref="D143:D148" si="39">SUM(B143:C143)</f>
        <v>182</v>
      </c>
      <c r="E143" s="68">
        <v>0</v>
      </c>
      <c r="F143" s="68">
        <v>0</v>
      </c>
      <c r="G143" s="68">
        <f t="shared" ref="G143:G148" si="40">SUM(E143:F143)</f>
        <v>0</v>
      </c>
      <c r="H143" s="68">
        <f t="shared" ref="H143:J148" si="41">SUM(E143,B143)</f>
        <v>80</v>
      </c>
      <c r="I143" s="68">
        <f t="shared" si="41"/>
        <v>102</v>
      </c>
      <c r="J143" s="68">
        <f t="shared" si="41"/>
        <v>182</v>
      </c>
      <c r="K143" s="304" t="s">
        <v>282</v>
      </c>
    </row>
    <row r="144" spans="1:11" ht="15" customHeight="1" x14ac:dyDescent="0.2">
      <c r="A144" s="161" t="s">
        <v>125</v>
      </c>
      <c r="B144" s="68">
        <v>79</v>
      </c>
      <c r="C144" s="68">
        <v>125</v>
      </c>
      <c r="D144" s="68">
        <f t="shared" si="39"/>
        <v>204</v>
      </c>
      <c r="E144" s="68">
        <v>0</v>
      </c>
      <c r="F144" s="68">
        <v>0</v>
      </c>
      <c r="G144" s="68">
        <f t="shared" si="40"/>
        <v>0</v>
      </c>
      <c r="H144" s="68">
        <f t="shared" si="41"/>
        <v>79</v>
      </c>
      <c r="I144" s="68">
        <f t="shared" si="41"/>
        <v>125</v>
      </c>
      <c r="J144" s="68">
        <f t="shared" si="41"/>
        <v>204</v>
      </c>
      <c r="K144" s="304" t="s">
        <v>762</v>
      </c>
    </row>
    <row r="145" spans="1:11" ht="14.25" customHeight="1" x14ac:dyDescent="0.2">
      <c r="A145" s="161" t="s">
        <v>126</v>
      </c>
      <c r="B145" s="68">
        <v>32</v>
      </c>
      <c r="C145" s="68">
        <v>14</v>
      </c>
      <c r="D145" s="68">
        <f t="shared" si="39"/>
        <v>46</v>
      </c>
      <c r="E145" s="68">
        <v>0</v>
      </c>
      <c r="F145" s="68">
        <v>0</v>
      </c>
      <c r="G145" s="68">
        <f t="shared" si="40"/>
        <v>0</v>
      </c>
      <c r="H145" s="68">
        <f t="shared" si="41"/>
        <v>32</v>
      </c>
      <c r="I145" s="68">
        <f t="shared" si="41"/>
        <v>14</v>
      </c>
      <c r="J145" s="68">
        <f t="shared" si="41"/>
        <v>46</v>
      </c>
      <c r="K145" s="304" t="s">
        <v>286</v>
      </c>
    </row>
    <row r="146" spans="1:11" ht="15" customHeight="1" x14ac:dyDescent="0.2">
      <c r="A146" s="161" t="s">
        <v>127</v>
      </c>
      <c r="B146" s="68">
        <v>141</v>
      </c>
      <c r="C146" s="68">
        <v>59</v>
      </c>
      <c r="D146" s="68">
        <f t="shared" si="39"/>
        <v>200</v>
      </c>
      <c r="E146" s="68">
        <v>0</v>
      </c>
      <c r="F146" s="68">
        <v>0</v>
      </c>
      <c r="G146" s="68">
        <f t="shared" si="40"/>
        <v>0</v>
      </c>
      <c r="H146" s="68">
        <f t="shared" si="41"/>
        <v>141</v>
      </c>
      <c r="I146" s="68">
        <f t="shared" si="41"/>
        <v>59</v>
      </c>
      <c r="J146" s="68">
        <f t="shared" si="41"/>
        <v>200</v>
      </c>
      <c r="K146" s="304" t="s">
        <v>302</v>
      </c>
    </row>
    <row r="147" spans="1:11" ht="15" customHeight="1" x14ac:dyDescent="0.2">
      <c r="A147" s="161" t="s">
        <v>2111</v>
      </c>
      <c r="B147" s="68">
        <v>132</v>
      </c>
      <c r="C147" s="68">
        <v>166</v>
      </c>
      <c r="D147" s="68">
        <f t="shared" si="39"/>
        <v>298</v>
      </c>
      <c r="E147" s="68">
        <v>0</v>
      </c>
      <c r="F147" s="68">
        <v>0</v>
      </c>
      <c r="G147" s="68">
        <f t="shared" si="40"/>
        <v>0</v>
      </c>
      <c r="H147" s="68">
        <f t="shared" si="41"/>
        <v>132</v>
      </c>
      <c r="I147" s="68">
        <f t="shared" si="41"/>
        <v>166</v>
      </c>
      <c r="J147" s="68">
        <f t="shared" si="41"/>
        <v>298</v>
      </c>
      <c r="K147" s="304" t="s">
        <v>2112</v>
      </c>
    </row>
    <row r="148" spans="1:11" ht="15" customHeight="1" thickBot="1" x14ac:dyDescent="0.25">
      <c r="A148" s="165" t="s">
        <v>414</v>
      </c>
      <c r="B148" s="355">
        <v>80</v>
      </c>
      <c r="C148" s="355">
        <v>61</v>
      </c>
      <c r="D148" s="355">
        <f t="shared" si="39"/>
        <v>141</v>
      </c>
      <c r="E148" s="355">
        <v>0</v>
      </c>
      <c r="F148" s="355">
        <v>0</v>
      </c>
      <c r="G148" s="355">
        <f t="shared" si="40"/>
        <v>0</v>
      </c>
      <c r="H148" s="355">
        <f t="shared" si="41"/>
        <v>80</v>
      </c>
      <c r="I148" s="355">
        <f t="shared" si="41"/>
        <v>61</v>
      </c>
      <c r="J148" s="355">
        <f t="shared" si="41"/>
        <v>141</v>
      </c>
      <c r="K148" s="349" t="s">
        <v>2113</v>
      </c>
    </row>
    <row r="149" spans="1:11" ht="18" customHeight="1" thickBot="1" x14ac:dyDescent="0.25">
      <c r="A149" s="157" t="s">
        <v>128</v>
      </c>
      <c r="B149" s="70">
        <f>SUM(B143:B148)</f>
        <v>544</v>
      </c>
      <c r="C149" s="70">
        <f t="shared" ref="C149:J149" si="42">SUM(C143:C148)</f>
        <v>527</v>
      </c>
      <c r="D149" s="70">
        <f t="shared" si="42"/>
        <v>1071</v>
      </c>
      <c r="E149" s="70">
        <f t="shared" si="42"/>
        <v>0</v>
      </c>
      <c r="F149" s="70">
        <f t="shared" si="42"/>
        <v>0</v>
      </c>
      <c r="G149" s="70">
        <f t="shared" si="42"/>
        <v>0</v>
      </c>
      <c r="H149" s="70">
        <f t="shared" si="42"/>
        <v>544</v>
      </c>
      <c r="I149" s="70">
        <f t="shared" si="42"/>
        <v>527</v>
      </c>
      <c r="J149" s="70">
        <f t="shared" si="42"/>
        <v>1071</v>
      </c>
      <c r="K149" s="115" t="s">
        <v>2114</v>
      </c>
    </row>
    <row r="150" spans="1:11" ht="18" customHeight="1" thickTop="1" thickBot="1" x14ac:dyDescent="0.25">
      <c r="A150" s="1" t="s">
        <v>2026</v>
      </c>
      <c r="B150" s="391"/>
      <c r="C150" s="391"/>
      <c r="D150" s="391"/>
      <c r="E150" s="391"/>
      <c r="F150" s="391"/>
      <c r="G150" s="391"/>
      <c r="H150" s="391"/>
      <c r="I150" s="391"/>
      <c r="J150" s="391"/>
      <c r="K150" s="345" t="s">
        <v>2027</v>
      </c>
    </row>
    <row r="151" spans="1:11" ht="18" customHeight="1" thickTop="1" x14ac:dyDescent="0.25">
      <c r="A151" s="409" t="s">
        <v>118</v>
      </c>
      <c r="B151" s="412" t="s">
        <v>2</v>
      </c>
      <c r="C151" s="412"/>
      <c r="D151" s="412"/>
      <c r="E151" s="412" t="s">
        <v>3</v>
      </c>
      <c r="F151" s="412"/>
      <c r="G151" s="412"/>
      <c r="H151" s="412" t="s">
        <v>4</v>
      </c>
      <c r="I151" s="412"/>
      <c r="J151" s="412"/>
      <c r="K151" s="409" t="s">
        <v>278</v>
      </c>
    </row>
    <row r="152" spans="1:11" ht="18" customHeight="1" x14ac:dyDescent="0.25">
      <c r="A152" s="410"/>
      <c r="B152" s="413" t="s">
        <v>6</v>
      </c>
      <c r="C152" s="413"/>
      <c r="D152" s="413"/>
      <c r="E152" s="413" t="s">
        <v>7</v>
      </c>
      <c r="F152" s="413"/>
      <c r="G152" s="413"/>
      <c r="H152" s="413" t="s">
        <v>8</v>
      </c>
      <c r="I152" s="413"/>
      <c r="J152" s="413"/>
      <c r="K152" s="410"/>
    </row>
    <row r="153" spans="1:11" ht="18" customHeight="1" x14ac:dyDescent="0.25">
      <c r="A153" s="410"/>
      <c r="B153" s="372" t="s">
        <v>9</v>
      </c>
      <c r="C153" s="372" t="s">
        <v>10</v>
      </c>
      <c r="D153" s="372" t="s">
        <v>11</v>
      </c>
      <c r="E153" s="372" t="s">
        <v>9</v>
      </c>
      <c r="F153" s="372" t="s">
        <v>10</v>
      </c>
      <c r="G153" s="372" t="s">
        <v>11</v>
      </c>
      <c r="H153" s="372" t="s">
        <v>9</v>
      </c>
      <c r="I153" s="372" t="s">
        <v>10</v>
      </c>
      <c r="J153" s="372" t="s">
        <v>11</v>
      </c>
      <c r="K153" s="410"/>
    </row>
    <row r="154" spans="1:11" ht="18" customHeight="1" thickBot="1" x14ac:dyDescent="0.3">
      <c r="A154" s="411"/>
      <c r="B154" s="4" t="s">
        <v>12</v>
      </c>
      <c r="C154" s="4" t="s">
        <v>13</v>
      </c>
      <c r="D154" s="4" t="s">
        <v>8</v>
      </c>
      <c r="E154" s="4" t="s">
        <v>12</v>
      </c>
      <c r="F154" s="4" t="s">
        <v>13</v>
      </c>
      <c r="G154" s="4" t="s">
        <v>8</v>
      </c>
      <c r="H154" s="4" t="s">
        <v>12</v>
      </c>
      <c r="I154" s="4" t="s">
        <v>13</v>
      </c>
      <c r="J154" s="4" t="s">
        <v>8</v>
      </c>
      <c r="K154" s="411"/>
    </row>
    <row r="155" spans="1:11" ht="18" customHeight="1" x14ac:dyDescent="0.2">
      <c r="A155" s="158" t="s">
        <v>144</v>
      </c>
      <c r="B155" s="68">
        <v>142</v>
      </c>
      <c r="C155" s="68">
        <v>109</v>
      </c>
      <c r="D155" s="68">
        <f>SUM(B155:C155)</f>
        <v>251</v>
      </c>
      <c r="E155" s="68">
        <v>0</v>
      </c>
      <c r="F155" s="68">
        <v>0</v>
      </c>
      <c r="G155" s="68">
        <f>SUM(E155:F155)</f>
        <v>0</v>
      </c>
      <c r="H155" s="68">
        <f>SUM(E155,B155)</f>
        <v>142</v>
      </c>
      <c r="I155" s="68">
        <f>SUM(F155,C155)</f>
        <v>109</v>
      </c>
      <c r="J155" s="68">
        <f>SUM(G155,D155)</f>
        <v>251</v>
      </c>
      <c r="K155" s="304" t="s">
        <v>2115</v>
      </c>
    </row>
    <row r="156" spans="1:11" ht="18" customHeight="1" x14ac:dyDescent="0.2">
      <c r="A156" s="161" t="s">
        <v>135</v>
      </c>
      <c r="B156" s="68"/>
      <c r="C156" s="68"/>
      <c r="D156" s="68"/>
      <c r="E156" s="68"/>
      <c r="F156" s="68"/>
      <c r="G156" s="68"/>
      <c r="H156" s="68"/>
      <c r="I156" s="68"/>
      <c r="J156" s="68"/>
      <c r="K156" s="304" t="s">
        <v>2116</v>
      </c>
    </row>
    <row r="157" spans="1:11" ht="18" customHeight="1" x14ac:dyDescent="0.2">
      <c r="A157" s="161" t="s">
        <v>124</v>
      </c>
      <c r="B157" s="68">
        <v>58</v>
      </c>
      <c r="C157" s="68">
        <v>60</v>
      </c>
      <c r="D157" s="68">
        <f t="shared" ref="D157:D162" si="43">SUM(B157:C157)</f>
        <v>118</v>
      </c>
      <c r="E157" s="68">
        <v>0</v>
      </c>
      <c r="F157" s="68">
        <v>0</v>
      </c>
      <c r="G157" s="68">
        <f t="shared" ref="G157:G162" si="44">SUM(E157:F157)</f>
        <v>0</v>
      </c>
      <c r="H157" s="68">
        <f t="shared" ref="H157:J162" si="45">SUM(E157,B157)</f>
        <v>58</v>
      </c>
      <c r="I157" s="68">
        <f t="shared" si="45"/>
        <v>60</v>
      </c>
      <c r="J157" s="68">
        <f t="shared" si="45"/>
        <v>118</v>
      </c>
      <c r="K157" s="304" t="s">
        <v>282</v>
      </c>
    </row>
    <row r="158" spans="1:11" ht="18" customHeight="1" x14ac:dyDescent="0.2">
      <c r="A158" s="161" t="s">
        <v>125</v>
      </c>
      <c r="B158" s="68">
        <v>81</v>
      </c>
      <c r="C158" s="68">
        <v>105</v>
      </c>
      <c r="D158" s="68">
        <f t="shared" si="43"/>
        <v>186</v>
      </c>
      <c r="E158" s="68">
        <v>0</v>
      </c>
      <c r="F158" s="68">
        <v>0</v>
      </c>
      <c r="G158" s="68">
        <f t="shared" si="44"/>
        <v>0</v>
      </c>
      <c r="H158" s="68">
        <f t="shared" si="45"/>
        <v>81</v>
      </c>
      <c r="I158" s="68">
        <f t="shared" si="45"/>
        <v>105</v>
      </c>
      <c r="J158" s="68">
        <f t="shared" si="45"/>
        <v>186</v>
      </c>
      <c r="K158" s="304" t="s">
        <v>762</v>
      </c>
    </row>
    <row r="159" spans="1:11" ht="18" customHeight="1" x14ac:dyDescent="0.2">
      <c r="A159" s="161" t="s">
        <v>132</v>
      </c>
      <c r="B159" s="68">
        <v>123</v>
      </c>
      <c r="C159" s="68">
        <v>66</v>
      </c>
      <c r="D159" s="68">
        <f t="shared" si="43"/>
        <v>189</v>
      </c>
      <c r="E159" s="68">
        <v>0</v>
      </c>
      <c r="F159" s="68">
        <v>0</v>
      </c>
      <c r="G159" s="68">
        <f t="shared" si="44"/>
        <v>0</v>
      </c>
      <c r="H159" s="68">
        <f t="shared" si="45"/>
        <v>123</v>
      </c>
      <c r="I159" s="68">
        <f t="shared" si="45"/>
        <v>66</v>
      </c>
      <c r="J159" s="68">
        <f t="shared" si="45"/>
        <v>189</v>
      </c>
      <c r="K159" s="304" t="s">
        <v>349</v>
      </c>
    </row>
    <row r="160" spans="1:11" ht="18" customHeight="1" x14ac:dyDescent="0.2">
      <c r="A160" s="161" t="s">
        <v>136</v>
      </c>
      <c r="B160" s="68">
        <v>96</v>
      </c>
      <c r="C160" s="68">
        <v>117</v>
      </c>
      <c r="D160" s="68">
        <f t="shared" si="43"/>
        <v>213</v>
      </c>
      <c r="E160" s="68">
        <v>0</v>
      </c>
      <c r="F160" s="68">
        <v>0</v>
      </c>
      <c r="G160" s="68">
        <f t="shared" si="44"/>
        <v>0</v>
      </c>
      <c r="H160" s="68">
        <f>SUM(E160,B160)</f>
        <v>96</v>
      </c>
      <c r="I160" s="68">
        <f>SUM(F160,C160)</f>
        <v>117</v>
      </c>
      <c r="J160" s="68">
        <f>SUM(G160,D160)</f>
        <v>213</v>
      </c>
      <c r="K160" s="304" t="s">
        <v>2117</v>
      </c>
    </row>
    <row r="161" spans="1:11" ht="18" customHeight="1" x14ac:dyDescent="0.2">
      <c r="A161" s="161" t="s">
        <v>127</v>
      </c>
      <c r="B161" s="68">
        <v>108</v>
      </c>
      <c r="C161" s="68">
        <v>64</v>
      </c>
      <c r="D161" s="68">
        <f t="shared" si="43"/>
        <v>172</v>
      </c>
      <c r="E161" s="68">
        <v>0</v>
      </c>
      <c r="F161" s="68">
        <v>0</v>
      </c>
      <c r="G161" s="68">
        <f t="shared" si="44"/>
        <v>0</v>
      </c>
      <c r="H161" s="68">
        <f t="shared" si="45"/>
        <v>108</v>
      </c>
      <c r="I161" s="68">
        <f t="shared" si="45"/>
        <v>64</v>
      </c>
      <c r="J161" s="68">
        <f t="shared" si="45"/>
        <v>172</v>
      </c>
      <c r="K161" s="304" t="s">
        <v>302</v>
      </c>
    </row>
    <row r="162" spans="1:11" ht="15.75" x14ac:dyDescent="0.2">
      <c r="A162" s="161" t="s">
        <v>137</v>
      </c>
      <c r="B162" s="68">
        <v>97</v>
      </c>
      <c r="C162" s="68">
        <v>66</v>
      </c>
      <c r="D162" s="68">
        <f t="shared" si="43"/>
        <v>163</v>
      </c>
      <c r="E162" s="68">
        <v>0</v>
      </c>
      <c r="F162" s="68">
        <v>0</v>
      </c>
      <c r="G162" s="68">
        <f t="shared" si="44"/>
        <v>0</v>
      </c>
      <c r="H162" s="68">
        <f t="shared" si="45"/>
        <v>97</v>
      </c>
      <c r="I162" s="68">
        <f t="shared" si="45"/>
        <v>66</v>
      </c>
      <c r="J162" s="68">
        <f t="shared" si="45"/>
        <v>163</v>
      </c>
      <c r="K162" s="304" t="s">
        <v>2118</v>
      </c>
    </row>
    <row r="163" spans="1:11" ht="15.75" x14ac:dyDescent="0.2">
      <c r="A163" s="161" t="s">
        <v>138</v>
      </c>
      <c r="B163" s="68">
        <f>SUM(B157:B162)</f>
        <v>563</v>
      </c>
      <c r="C163" s="68">
        <f t="shared" ref="C163:J163" si="46">SUM(C157:C162)</f>
        <v>478</v>
      </c>
      <c r="D163" s="68">
        <f t="shared" si="46"/>
        <v>1041</v>
      </c>
      <c r="E163" s="68">
        <f t="shared" si="46"/>
        <v>0</v>
      </c>
      <c r="F163" s="68">
        <f t="shared" si="46"/>
        <v>0</v>
      </c>
      <c r="G163" s="68">
        <f t="shared" si="46"/>
        <v>0</v>
      </c>
      <c r="H163" s="68">
        <f t="shared" si="46"/>
        <v>563</v>
      </c>
      <c r="I163" s="68">
        <f t="shared" si="46"/>
        <v>478</v>
      </c>
      <c r="J163" s="68">
        <f t="shared" si="46"/>
        <v>1041</v>
      </c>
      <c r="K163" s="304" t="s">
        <v>2119</v>
      </c>
    </row>
    <row r="164" spans="1:11" ht="15.75" x14ac:dyDescent="0.2">
      <c r="A164" s="5" t="s">
        <v>2120</v>
      </c>
      <c r="B164" s="6"/>
      <c r="C164" s="6"/>
      <c r="D164" s="6"/>
      <c r="E164" s="6"/>
      <c r="F164" s="6"/>
      <c r="G164" s="6"/>
      <c r="H164" s="6"/>
      <c r="I164" s="6"/>
      <c r="J164" s="6"/>
      <c r="K164" s="7" t="s">
        <v>2121</v>
      </c>
    </row>
    <row r="165" spans="1:11" ht="15.75" x14ac:dyDescent="0.2">
      <c r="A165" s="5" t="s">
        <v>132</v>
      </c>
      <c r="B165" s="6">
        <v>114</v>
      </c>
      <c r="C165" s="6">
        <v>47</v>
      </c>
      <c r="D165" s="6">
        <f>SUM(B165:C165)</f>
        <v>161</v>
      </c>
      <c r="E165" s="6">
        <v>0</v>
      </c>
      <c r="F165" s="6">
        <v>0</v>
      </c>
      <c r="G165" s="6">
        <f>SUM(E165:F165)</f>
        <v>0</v>
      </c>
      <c r="H165" s="6">
        <f t="shared" ref="H165:J168" si="47">SUM(E165,B165)</f>
        <v>114</v>
      </c>
      <c r="I165" s="6">
        <f t="shared" si="47"/>
        <v>47</v>
      </c>
      <c r="J165" s="6">
        <f t="shared" si="47"/>
        <v>161</v>
      </c>
      <c r="K165" s="7" t="s">
        <v>349</v>
      </c>
    </row>
    <row r="166" spans="1:11" ht="15.75" x14ac:dyDescent="0.2">
      <c r="A166" s="5" t="s">
        <v>126</v>
      </c>
      <c r="B166" s="6">
        <v>137</v>
      </c>
      <c r="C166" s="6">
        <v>72</v>
      </c>
      <c r="D166" s="6">
        <f>SUM(B166:C166)</f>
        <v>209</v>
      </c>
      <c r="E166" s="6">
        <v>0</v>
      </c>
      <c r="F166" s="6">
        <v>0</v>
      </c>
      <c r="G166" s="6">
        <f>SUM(E166:F166)</f>
        <v>0</v>
      </c>
      <c r="H166" s="6">
        <f t="shared" si="47"/>
        <v>137</v>
      </c>
      <c r="I166" s="6">
        <f t="shared" si="47"/>
        <v>72</v>
      </c>
      <c r="J166" s="6">
        <f t="shared" si="47"/>
        <v>209</v>
      </c>
      <c r="K166" s="7" t="s">
        <v>286</v>
      </c>
    </row>
    <row r="167" spans="1:11" ht="15.75" x14ac:dyDescent="0.2">
      <c r="A167" s="5" t="s">
        <v>414</v>
      </c>
      <c r="B167" s="6">
        <v>182</v>
      </c>
      <c r="C167" s="6">
        <v>103</v>
      </c>
      <c r="D167" s="6">
        <f>SUM(B167:C167)</f>
        <v>285</v>
      </c>
      <c r="E167" s="6">
        <v>0</v>
      </c>
      <c r="F167" s="6">
        <v>0</v>
      </c>
      <c r="G167" s="6">
        <f>SUM(E167:F167)</f>
        <v>0</v>
      </c>
      <c r="H167" s="6">
        <f t="shared" si="47"/>
        <v>182</v>
      </c>
      <c r="I167" s="6">
        <f t="shared" si="47"/>
        <v>103</v>
      </c>
      <c r="J167" s="6">
        <f t="shared" si="47"/>
        <v>285</v>
      </c>
      <c r="K167" s="7" t="s">
        <v>2113</v>
      </c>
    </row>
    <row r="168" spans="1:11" ht="15.75" x14ac:dyDescent="0.2">
      <c r="A168" s="5" t="s">
        <v>127</v>
      </c>
      <c r="B168" s="6">
        <v>147</v>
      </c>
      <c r="C168" s="6">
        <v>43</v>
      </c>
      <c r="D168" s="6">
        <f>SUM(B168:C168)</f>
        <v>190</v>
      </c>
      <c r="E168" s="6">
        <v>0</v>
      </c>
      <c r="F168" s="6">
        <v>0</v>
      </c>
      <c r="G168" s="6">
        <f>SUM(E168:F168)</f>
        <v>0</v>
      </c>
      <c r="H168" s="6">
        <f t="shared" si="47"/>
        <v>147</v>
      </c>
      <c r="I168" s="6">
        <f t="shared" si="47"/>
        <v>43</v>
      </c>
      <c r="J168" s="6">
        <f t="shared" si="47"/>
        <v>190</v>
      </c>
      <c r="K168" s="7" t="s">
        <v>302</v>
      </c>
    </row>
    <row r="169" spans="1:11" ht="15.75" x14ac:dyDescent="0.2">
      <c r="A169" s="5" t="s">
        <v>2122</v>
      </c>
      <c r="B169" s="6">
        <f>SUM(B165:B168)</f>
        <v>580</v>
      </c>
      <c r="C169" s="6">
        <f t="shared" ref="C169:J169" si="48">SUM(C165:C168)</f>
        <v>265</v>
      </c>
      <c r="D169" s="6">
        <f t="shared" si="48"/>
        <v>845</v>
      </c>
      <c r="E169" s="6">
        <f t="shared" si="48"/>
        <v>0</v>
      </c>
      <c r="F169" s="6">
        <f t="shared" si="48"/>
        <v>0</v>
      </c>
      <c r="G169" s="6">
        <f t="shared" si="48"/>
        <v>0</v>
      </c>
      <c r="H169" s="6">
        <f t="shared" si="48"/>
        <v>580</v>
      </c>
      <c r="I169" s="6">
        <f t="shared" si="48"/>
        <v>265</v>
      </c>
      <c r="J169" s="6">
        <f t="shared" si="48"/>
        <v>845</v>
      </c>
      <c r="K169" s="7" t="s">
        <v>2123</v>
      </c>
    </row>
    <row r="170" spans="1:11" ht="15.75" x14ac:dyDescent="0.2">
      <c r="A170" s="5" t="s">
        <v>2124</v>
      </c>
      <c r="B170" s="6"/>
      <c r="C170" s="6"/>
      <c r="D170" s="6"/>
      <c r="E170" s="6"/>
      <c r="F170" s="6"/>
      <c r="G170" s="6"/>
      <c r="H170" s="6"/>
      <c r="I170" s="6"/>
      <c r="J170" s="6"/>
      <c r="K170" s="7" t="s">
        <v>2125</v>
      </c>
    </row>
    <row r="171" spans="1:11" ht="15.75" x14ac:dyDescent="0.2">
      <c r="A171" s="5" t="s">
        <v>379</v>
      </c>
      <c r="B171" s="6">
        <v>4</v>
      </c>
      <c r="C171" s="6">
        <v>7</v>
      </c>
      <c r="D171" s="6">
        <f>SUM(B171:C171)</f>
        <v>11</v>
      </c>
      <c r="E171" s="6">
        <v>0</v>
      </c>
      <c r="F171" s="6">
        <v>0</v>
      </c>
      <c r="G171" s="6">
        <f>SUM(E171:F171)</f>
        <v>0</v>
      </c>
      <c r="H171" s="6">
        <f t="shared" ref="H171:J173" si="49">SUM(E171,B171)</f>
        <v>4</v>
      </c>
      <c r="I171" s="6">
        <f t="shared" si="49"/>
        <v>7</v>
      </c>
      <c r="J171" s="6">
        <f t="shared" si="49"/>
        <v>11</v>
      </c>
      <c r="K171" s="7" t="s">
        <v>300</v>
      </c>
    </row>
    <row r="172" spans="1:11" ht="15.75" x14ac:dyDescent="0.2">
      <c r="A172" s="5" t="s">
        <v>301</v>
      </c>
      <c r="B172" s="6">
        <v>4</v>
      </c>
      <c r="C172" s="6">
        <v>28</v>
      </c>
      <c r="D172" s="6">
        <f>SUM(B172:C172)</f>
        <v>32</v>
      </c>
      <c r="E172" s="6">
        <v>0</v>
      </c>
      <c r="F172" s="6">
        <v>0</v>
      </c>
      <c r="G172" s="6">
        <f>SUM(E172:F172)</f>
        <v>0</v>
      </c>
      <c r="H172" s="6">
        <f t="shared" si="49"/>
        <v>4</v>
      </c>
      <c r="I172" s="6">
        <f t="shared" si="49"/>
        <v>28</v>
      </c>
      <c r="J172" s="6">
        <f t="shared" si="49"/>
        <v>32</v>
      </c>
      <c r="K172" s="7" t="s">
        <v>302</v>
      </c>
    </row>
    <row r="173" spans="1:11" ht="15.75" x14ac:dyDescent="0.2">
      <c r="A173" s="5" t="s">
        <v>1196</v>
      </c>
      <c r="B173" s="6">
        <v>15</v>
      </c>
      <c r="C173" s="6">
        <v>52</v>
      </c>
      <c r="D173" s="6">
        <f>SUM(B173:C173)</f>
        <v>67</v>
      </c>
      <c r="E173" s="6">
        <v>0</v>
      </c>
      <c r="F173" s="6">
        <v>0</v>
      </c>
      <c r="G173" s="6">
        <f>SUM(E173:F173)</f>
        <v>0</v>
      </c>
      <c r="H173" s="6">
        <f t="shared" si="49"/>
        <v>15</v>
      </c>
      <c r="I173" s="6">
        <f t="shared" si="49"/>
        <v>52</v>
      </c>
      <c r="J173" s="6">
        <f t="shared" si="49"/>
        <v>67</v>
      </c>
      <c r="K173" s="7" t="s">
        <v>2126</v>
      </c>
    </row>
    <row r="174" spans="1:11" ht="19.5" customHeight="1" x14ac:dyDescent="0.2">
      <c r="A174" s="5" t="s">
        <v>2127</v>
      </c>
      <c r="B174" s="6">
        <f>SUM(B171:B173)</f>
        <v>23</v>
      </c>
      <c r="C174" s="6">
        <f t="shared" ref="C174:J174" si="50">SUM(C171:C173)</f>
        <v>87</v>
      </c>
      <c r="D174" s="6">
        <f t="shared" si="50"/>
        <v>110</v>
      </c>
      <c r="E174" s="6">
        <f t="shared" si="50"/>
        <v>0</v>
      </c>
      <c r="F174" s="6">
        <f t="shared" si="50"/>
        <v>0</v>
      </c>
      <c r="G174" s="6">
        <f t="shared" si="50"/>
        <v>0</v>
      </c>
      <c r="H174" s="6">
        <f t="shared" si="50"/>
        <v>23</v>
      </c>
      <c r="I174" s="6">
        <f t="shared" si="50"/>
        <v>87</v>
      </c>
      <c r="J174" s="6">
        <f t="shared" si="50"/>
        <v>110</v>
      </c>
      <c r="K174" s="7" t="s">
        <v>2128</v>
      </c>
    </row>
    <row r="175" spans="1:11" ht="18" customHeight="1" x14ac:dyDescent="0.2">
      <c r="A175" s="5" t="s">
        <v>2129</v>
      </c>
      <c r="B175" s="6">
        <v>62</v>
      </c>
      <c r="C175" s="6">
        <v>132</v>
      </c>
      <c r="D175" s="6">
        <f>SUM(B175:C175)</f>
        <v>194</v>
      </c>
      <c r="E175" s="6">
        <v>0</v>
      </c>
      <c r="F175" s="6">
        <v>0</v>
      </c>
      <c r="G175" s="6">
        <f>SUM(E175:F175)</f>
        <v>0</v>
      </c>
      <c r="H175" s="6">
        <f>SUM(E175,B175)</f>
        <v>62</v>
      </c>
      <c r="I175" s="6">
        <f>SUM(F175,C175)</f>
        <v>132</v>
      </c>
      <c r="J175" s="6">
        <f>SUM(G175,D175)</f>
        <v>194</v>
      </c>
      <c r="K175" s="7" t="s">
        <v>2130</v>
      </c>
    </row>
    <row r="176" spans="1:11" ht="20.25" customHeight="1" x14ac:dyDescent="0.2">
      <c r="A176" s="5" t="s">
        <v>2131</v>
      </c>
      <c r="B176" s="6"/>
      <c r="C176" s="6"/>
      <c r="D176" s="6"/>
      <c r="E176" s="6"/>
      <c r="F176" s="6"/>
      <c r="G176" s="6"/>
      <c r="H176" s="6"/>
      <c r="I176" s="6"/>
      <c r="J176" s="6"/>
      <c r="K176" s="7" t="s">
        <v>2132</v>
      </c>
    </row>
    <row r="177" spans="1:11" ht="18" customHeight="1" x14ac:dyDescent="0.2">
      <c r="A177" s="5" t="s">
        <v>904</v>
      </c>
      <c r="B177" s="6">
        <v>85</v>
      </c>
      <c r="C177" s="6">
        <v>69</v>
      </c>
      <c r="D177" s="6">
        <f>SUM(B177:C177)</f>
        <v>154</v>
      </c>
      <c r="E177" s="6">
        <v>0</v>
      </c>
      <c r="F177" s="6">
        <v>0</v>
      </c>
      <c r="G177" s="6">
        <f>SUM(E177:F177)</f>
        <v>0</v>
      </c>
      <c r="H177" s="6">
        <f t="shared" ref="H177:J179" si="51">SUM(E177,B177)</f>
        <v>85</v>
      </c>
      <c r="I177" s="6">
        <f t="shared" si="51"/>
        <v>69</v>
      </c>
      <c r="J177" s="6">
        <f t="shared" si="51"/>
        <v>154</v>
      </c>
      <c r="K177" s="7" t="s">
        <v>281</v>
      </c>
    </row>
    <row r="178" spans="1:11" ht="18.75" customHeight="1" x14ac:dyDescent="0.2">
      <c r="A178" s="5" t="s">
        <v>124</v>
      </c>
      <c r="B178" s="6">
        <v>75</v>
      </c>
      <c r="C178" s="6">
        <v>130</v>
      </c>
      <c r="D178" s="6">
        <f>SUM(B178:C178)</f>
        <v>205</v>
      </c>
      <c r="E178" s="6">
        <v>0</v>
      </c>
      <c r="F178" s="6">
        <v>0</v>
      </c>
      <c r="G178" s="6">
        <f>SUM(E178:F178)</f>
        <v>0</v>
      </c>
      <c r="H178" s="6">
        <f t="shared" si="51"/>
        <v>75</v>
      </c>
      <c r="I178" s="6">
        <f t="shared" si="51"/>
        <v>130</v>
      </c>
      <c r="J178" s="6">
        <f t="shared" si="51"/>
        <v>205</v>
      </c>
      <c r="K178" s="7" t="s">
        <v>282</v>
      </c>
    </row>
    <row r="179" spans="1:11" ht="16.5" customHeight="1" x14ac:dyDescent="0.2">
      <c r="A179" s="5" t="s">
        <v>132</v>
      </c>
      <c r="B179" s="6">
        <v>137</v>
      </c>
      <c r="C179" s="6">
        <v>29</v>
      </c>
      <c r="D179" s="6">
        <f>SUM(B179:C179)</f>
        <v>166</v>
      </c>
      <c r="E179" s="6">
        <v>0</v>
      </c>
      <c r="F179" s="6">
        <v>0</v>
      </c>
      <c r="G179" s="6">
        <f>SUM(E179:F179)</f>
        <v>0</v>
      </c>
      <c r="H179" s="6">
        <f t="shared" si="51"/>
        <v>137</v>
      </c>
      <c r="I179" s="6">
        <f t="shared" si="51"/>
        <v>29</v>
      </c>
      <c r="J179" s="6">
        <f t="shared" si="51"/>
        <v>166</v>
      </c>
      <c r="K179" s="7" t="s">
        <v>349</v>
      </c>
    </row>
    <row r="180" spans="1:11" ht="18.75" customHeight="1" x14ac:dyDescent="0.2">
      <c r="A180" s="5" t="s">
        <v>2133</v>
      </c>
      <c r="B180" s="6">
        <f>SUM(B177:B179)</f>
        <v>297</v>
      </c>
      <c r="C180" s="6">
        <f t="shared" ref="C180:J181" si="52">SUM(C177:C179)</f>
        <v>228</v>
      </c>
      <c r="D180" s="6">
        <f t="shared" si="52"/>
        <v>525</v>
      </c>
      <c r="E180" s="6">
        <f t="shared" si="52"/>
        <v>0</v>
      </c>
      <c r="F180" s="6">
        <f t="shared" si="52"/>
        <v>0</v>
      </c>
      <c r="G180" s="6">
        <f t="shared" si="52"/>
        <v>0</v>
      </c>
      <c r="H180" s="6">
        <f t="shared" si="52"/>
        <v>297</v>
      </c>
      <c r="I180" s="6">
        <f t="shared" si="52"/>
        <v>228</v>
      </c>
      <c r="J180" s="6">
        <f t="shared" si="52"/>
        <v>525</v>
      </c>
      <c r="K180" s="7" t="s">
        <v>2134</v>
      </c>
    </row>
    <row r="181" spans="1:11" ht="18.75" customHeight="1" x14ac:dyDescent="0.2">
      <c r="A181" s="5" t="s">
        <v>2135</v>
      </c>
      <c r="B181" s="6">
        <v>286</v>
      </c>
      <c r="C181" s="6">
        <v>339</v>
      </c>
      <c r="D181" s="6">
        <f>SUM(B181:C181)</f>
        <v>625</v>
      </c>
      <c r="E181" s="6">
        <f t="shared" si="52"/>
        <v>0</v>
      </c>
      <c r="F181" s="6">
        <f t="shared" si="52"/>
        <v>0</v>
      </c>
      <c r="G181" s="6">
        <f t="shared" si="52"/>
        <v>0</v>
      </c>
      <c r="H181" s="6">
        <f>SUM(E181,B181)</f>
        <v>286</v>
      </c>
      <c r="I181" s="6">
        <f>SUM(F181,C181)</f>
        <v>339</v>
      </c>
      <c r="J181" s="6">
        <f>SUM(G181,D181)</f>
        <v>625</v>
      </c>
      <c r="K181" s="7" t="s">
        <v>2136</v>
      </c>
    </row>
    <row r="182" spans="1:11" ht="18.75" customHeight="1" x14ac:dyDescent="0.2">
      <c r="A182" s="5" t="s">
        <v>2137</v>
      </c>
      <c r="B182" s="6"/>
      <c r="C182" s="6"/>
      <c r="D182" s="6"/>
      <c r="E182" s="6"/>
      <c r="F182" s="6"/>
      <c r="G182" s="6"/>
      <c r="H182" s="6"/>
      <c r="I182" s="6"/>
      <c r="J182" s="6"/>
      <c r="K182" s="7" t="s">
        <v>2138</v>
      </c>
    </row>
    <row r="183" spans="1:11" ht="18.75" customHeight="1" x14ac:dyDescent="0.2">
      <c r="A183" s="5" t="s">
        <v>124</v>
      </c>
      <c r="B183" s="6">
        <v>72</v>
      </c>
      <c r="C183" s="6">
        <v>96</v>
      </c>
      <c r="D183" s="6">
        <f>SUM(B183:C183)</f>
        <v>168</v>
      </c>
      <c r="E183" s="6">
        <v>0</v>
      </c>
      <c r="F183" s="6">
        <v>0</v>
      </c>
      <c r="G183" s="6">
        <f>SUM(E183:F183)</f>
        <v>0</v>
      </c>
      <c r="H183" s="6">
        <f t="shared" ref="H183:J185" si="53">SUM(E183,B183)</f>
        <v>72</v>
      </c>
      <c r="I183" s="6">
        <f t="shared" si="53"/>
        <v>96</v>
      </c>
      <c r="J183" s="6">
        <f t="shared" si="53"/>
        <v>168</v>
      </c>
      <c r="K183" s="7" t="s">
        <v>282</v>
      </c>
    </row>
    <row r="184" spans="1:11" ht="18.75" customHeight="1" x14ac:dyDescent="0.2">
      <c r="A184" s="5" t="s">
        <v>125</v>
      </c>
      <c r="B184" s="6">
        <v>50</v>
      </c>
      <c r="C184" s="6">
        <v>104</v>
      </c>
      <c r="D184" s="6">
        <f>SUM(B184:C184)</f>
        <v>154</v>
      </c>
      <c r="E184" s="6">
        <v>0</v>
      </c>
      <c r="F184" s="6">
        <v>0</v>
      </c>
      <c r="G184" s="6">
        <f>SUM(E184:F184)</f>
        <v>0</v>
      </c>
      <c r="H184" s="6">
        <f t="shared" si="53"/>
        <v>50</v>
      </c>
      <c r="I184" s="6">
        <f t="shared" si="53"/>
        <v>104</v>
      </c>
      <c r="J184" s="6">
        <f t="shared" si="53"/>
        <v>154</v>
      </c>
      <c r="K184" s="7" t="s">
        <v>762</v>
      </c>
    </row>
    <row r="185" spans="1:11" ht="18.75" customHeight="1" x14ac:dyDescent="0.2">
      <c r="A185" s="5" t="s">
        <v>2139</v>
      </c>
      <c r="B185" s="6">
        <v>28</v>
      </c>
      <c r="C185" s="6">
        <v>8</v>
      </c>
      <c r="D185" s="6">
        <f>SUM(B185:C185)</f>
        <v>36</v>
      </c>
      <c r="E185" s="6">
        <v>0</v>
      </c>
      <c r="F185" s="6">
        <v>0</v>
      </c>
      <c r="G185" s="6">
        <f>SUM(E185:F185)</f>
        <v>0</v>
      </c>
      <c r="H185" s="6">
        <f t="shared" si="53"/>
        <v>28</v>
      </c>
      <c r="I185" s="6">
        <f t="shared" si="53"/>
        <v>8</v>
      </c>
      <c r="J185" s="6">
        <f t="shared" si="53"/>
        <v>36</v>
      </c>
      <c r="K185" s="7" t="s">
        <v>2140</v>
      </c>
    </row>
    <row r="186" spans="1:11" ht="18.75" customHeight="1" x14ac:dyDescent="0.2">
      <c r="A186" s="5" t="s">
        <v>2141</v>
      </c>
      <c r="B186" s="6">
        <f>SUM(B183:B185)</f>
        <v>150</v>
      </c>
      <c r="C186" s="6">
        <f t="shared" ref="C186:J186" si="54">SUM(C183:C185)</f>
        <v>208</v>
      </c>
      <c r="D186" s="6">
        <f t="shared" si="54"/>
        <v>358</v>
      </c>
      <c r="E186" s="6">
        <f t="shared" si="54"/>
        <v>0</v>
      </c>
      <c r="F186" s="6">
        <f t="shared" si="54"/>
        <v>0</v>
      </c>
      <c r="G186" s="6">
        <f t="shared" si="54"/>
        <v>0</v>
      </c>
      <c r="H186" s="6">
        <f t="shared" si="54"/>
        <v>150</v>
      </c>
      <c r="I186" s="6">
        <f t="shared" si="54"/>
        <v>208</v>
      </c>
      <c r="J186" s="6">
        <f t="shared" si="54"/>
        <v>358</v>
      </c>
      <c r="K186" s="7" t="s">
        <v>2142</v>
      </c>
    </row>
    <row r="187" spans="1:11" ht="22.5" customHeight="1" thickBot="1" x14ac:dyDescent="0.25">
      <c r="A187" s="11" t="s">
        <v>2143</v>
      </c>
      <c r="B187" s="12">
        <v>22</v>
      </c>
      <c r="C187" s="12">
        <v>7</v>
      </c>
      <c r="D187" s="12">
        <f>SUM(B187:C187)</f>
        <v>29</v>
      </c>
      <c r="E187" s="12">
        <v>0</v>
      </c>
      <c r="F187" s="12">
        <v>0</v>
      </c>
      <c r="G187" s="12">
        <f>SUM(E187:F187)</f>
        <v>0</v>
      </c>
      <c r="H187" s="12">
        <f>SUM(E187,B187)</f>
        <v>22</v>
      </c>
      <c r="I187" s="12">
        <f>SUM(F187,C187)</f>
        <v>7</v>
      </c>
      <c r="J187" s="12">
        <f>SUM(G187,D187)</f>
        <v>29</v>
      </c>
      <c r="K187" s="13" t="s">
        <v>2144</v>
      </c>
    </row>
    <row r="188" spans="1:11" ht="22.5" customHeight="1" thickBot="1" x14ac:dyDescent="0.25">
      <c r="A188" s="8" t="s">
        <v>38</v>
      </c>
      <c r="B188" s="9">
        <f t="shared" ref="B188:J188" si="55">SUM(B187,B186,B181,B180,B175,B174,B169,B163,B149,B141,B140,B139,B116:B134,B103:B109,B102,B39,B38,B27:B30,B9:B19,B155)</f>
        <v>21840</v>
      </c>
      <c r="C188" s="9">
        <f t="shared" si="55"/>
        <v>14764</v>
      </c>
      <c r="D188" s="9">
        <f t="shared" si="55"/>
        <v>36604</v>
      </c>
      <c r="E188" s="9">
        <f t="shared" si="55"/>
        <v>4</v>
      </c>
      <c r="F188" s="9">
        <f t="shared" si="55"/>
        <v>9</v>
      </c>
      <c r="G188" s="9">
        <f t="shared" si="55"/>
        <v>13</v>
      </c>
      <c r="H188" s="9">
        <f t="shared" si="55"/>
        <v>21844</v>
      </c>
      <c r="I188" s="9">
        <f t="shared" si="55"/>
        <v>14773</v>
      </c>
      <c r="J188" s="9">
        <f t="shared" si="55"/>
        <v>36617</v>
      </c>
      <c r="K188" s="374" t="s">
        <v>39</v>
      </c>
    </row>
    <row r="189" spans="1:11" ht="22.5" customHeight="1" thickTop="1" thickBot="1" x14ac:dyDescent="0.25">
      <c r="A189" s="1" t="s">
        <v>2026</v>
      </c>
      <c r="K189" s="345" t="s">
        <v>2027</v>
      </c>
    </row>
    <row r="190" spans="1:11" ht="18" customHeight="1" thickTop="1" x14ac:dyDescent="0.25">
      <c r="A190" s="409" t="s">
        <v>118</v>
      </c>
      <c r="B190" s="412" t="s">
        <v>2</v>
      </c>
      <c r="C190" s="412"/>
      <c r="D190" s="412"/>
      <c r="E190" s="412" t="s">
        <v>3</v>
      </c>
      <c r="F190" s="412"/>
      <c r="G190" s="412"/>
      <c r="H190" s="412" t="s">
        <v>4</v>
      </c>
      <c r="I190" s="412"/>
      <c r="J190" s="412"/>
      <c r="K190" s="409" t="s">
        <v>278</v>
      </c>
    </row>
    <row r="191" spans="1:11" ht="14.25" customHeight="1" x14ac:dyDescent="0.25">
      <c r="A191" s="410"/>
      <c r="B191" s="413" t="s">
        <v>6</v>
      </c>
      <c r="C191" s="413"/>
      <c r="D191" s="413"/>
      <c r="E191" s="413" t="s">
        <v>7</v>
      </c>
      <c r="F191" s="413"/>
      <c r="G191" s="413"/>
      <c r="H191" s="413" t="s">
        <v>8</v>
      </c>
      <c r="I191" s="413"/>
      <c r="J191" s="413"/>
      <c r="K191" s="410"/>
    </row>
    <row r="192" spans="1:11" ht="15.75" customHeight="1" x14ac:dyDescent="0.25">
      <c r="A192" s="410"/>
      <c r="B192" s="372" t="s">
        <v>9</v>
      </c>
      <c r="C192" s="372" t="s">
        <v>10</v>
      </c>
      <c r="D192" s="372" t="s">
        <v>11</v>
      </c>
      <c r="E192" s="372" t="s">
        <v>9</v>
      </c>
      <c r="F192" s="372" t="s">
        <v>10</v>
      </c>
      <c r="G192" s="372" t="s">
        <v>11</v>
      </c>
      <c r="H192" s="372" t="s">
        <v>9</v>
      </c>
      <c r="I192" s="372" t="s">
        <v>10</v>
      </c>
      <c r="J192" s="372" t="s">
        <v>11</v>
      </c>
      <c r="K192" s="410"/>
    </row>
    <row r="193" spans="1:11" ht="18" customHeight="1" thickBot="1" x14ac:dyDescent="0.3">
      <c r="A193" s="411"/>
      <c r="B193" s="4" t="s">
        <v>12</v>
      </c>
      <c r="C193" s="4" t="s">
        <v>13</v>
      </c>
      <c r="D193" s="4" t="s">
        <v>8</v>
      </c>
      <c r="E193" s="4" t="s">
        <v>12</v>
      </c>
      <c r="F193" s="4" t="s">
        <v>13</v>
      </c>
      <c r="G193" s="4" t="s">
        <v>8</v>
      </c>
      <c r="H193" s="4" t="s">
        <v>12</v>
      </c>
      <c r="I193" s="4" t="s">
        <v>13</v>
      </c>
      <c r="J193" s="4" t="s">
        <v>8</v>
      </c>
      <c r="K193" s="411"/>
    </row>
    <row r="194" spans="1:11" ht="18.75" customHeight="1" x14ac:dyDescent="0.2">
      <c r="A194" s="5" t="s">
        <v>62</v>
      </c>
      <c r="B194" s="6"/>
      <c r="C194" s="6"/>
      <c r="D194" s="6"/>
      <c r="E194" s="6"/>
      <c r="F194" s="6"/>
      <c r="G194" s="6"/>
      <c r="H194" s="6"/>
      <c r="I194" s="6"/>
      <c r="J194" s="6"/>
      <c r="K194" s="7" t="s">
        <v>41</v>
      </c>
    </row>
    <row r="195" spans="1:11" ht="22.5" customHeight="1" x14ac:dyDescent="0.2">
      <c r="A195" s="5" t="s">
        <v>1965</v>
      </c>
      <c r="B195" s="6">
        <v>0</v>
      </c>
      <c r="C195" s="6">
        <v>0</v>
      </c>
      <c r="D195" s="6">
        <f>SUM(B195:C195)</f>
        <v>0</v>
      </c>
      <c r="E195" s="6">
        <v>0</v>
      </c>
      <c r="F195" s="6">
        <v>0</v>
      </c>
      <c r="G195" s="6">
        <f>SUM(E195:F195)</f>
        <v>0</v>
      </c>
      <c r="H195" s="6">
        <f>SUM(B195,E195)</f>
        <v>0</v>
      </c>
      <c r="I195" s="6">
        <f t="shared" ref="I195:J205" si="56">SUM(C195,F195)</f>
        <v>0</v>
      </c>
      <c r="J195" s="6">
        <f t="shared" si="56"/>
        <v>0</v>
      </c>
      <c r="K195" s="7" t="s">
        <v>1966</v>
      </c>
    </row>
    <row r="196" spans="1:11" ht="22.5" customHeight="1" x14ac:dyDescent="0.2">
      <c r="A196" s="5" t="s">
        <v>1967</v>
      </c>
      <c r="B196" s="6">
        <v>317</v>
      </c>
      <c r="C196" s="6">
        <v>114</v>
      </c>
      <c r="D196" s="6">
        <f t="shared" ref="D196:D205" si="57">SUM(B196:C196)</f>
        <v>431</v>
      </c>
      <c r="E196" s="6">
        <v>2</v>
      </c>
      <c r="F196" s="6">
        <v>0</v>
      </c>
      <c r="G196" s="6">
        <f t="shared" ref="G196:G204" si="58">SUM(E196:F196)</f>
        <v>2</v>
      </c>
      <c r="H196" s="6">
        <f t="shared" ref="H196:H205" si="59">SUM(B196,E196)</f>
        <v>319</v>
      </c>
      <c r="I196" s="6">
        <f t="shared" si="56"/>
        <v>114</v>
      </c>
      <c r="J196" s="6">
        <f t="shared" si="56"/>
        <v>433</v>
      </c>
      <c r="K196" s="7" t="s">
        <v>1968</v>
      </c>
    </row>
    <row r="197" spans="1:11" ht="22.5" customHeight="1" x14ac:dyDescent="0.2">
      <c r="A197" s="5" t="s">
        <v>1969</v>
      </c>
      <c r="B197" s="6">
        <v>287</v>
      </c>
      <c r="C197" s="6">
        <v>90</v>
      </c>
      <c r="D197" s="6">
        <f t="shared" si="57"/>
        <v>377</v>
      </c>
      <c r="E197" s="6">
        <v>0</v>
      </c>
      <c r="F197" s="6">
        <v>2</v>
      </c>
      <c r="G197" s="6">
        <f t="shared" si="58"/>
        <v>2</v>
      </c>
      <c r="H197" s="6">
        <f t="shared" si="59"/>
        <v>287</v>
      </c>
      <c r="I197" s="6">
        <f t="shared" si="56"/>
        <v>92</v>
      </c>
      <c r="J197" s="6">
        <f t="shared" si="56"/>
        <v>379</v>
      </c>
      <c r="K197" s="7" t="s">
        <v>1970</v>
      </c>
    </row>
    <row r="198" spans="1:11" ht="22.5" customHeight="1" x14ac:dyDescent="0.2">
      <c r="A198" s="5" t="s">
        <v>1971</v>
      </c>
      <c r="B198" s="6">
        <v>234</v>
      </c>
      <c r="C198" s="6">
        <v>104</v>
      </c>
      <c r="D198" s="6">
        <f t="shared" si="57"/>
        <v>338</v>
      </c>
      <c r="E198" s="6">
        <v>0</v>
      </c>
      <c r="F198" s="6">
        <v>0</v>
      </c>
      <c r="G198" s="6">
        <f t="shared" si="58"/>
        <v>0</v>
      </c>
      <c r="H198" s="6">
        <f t="shared" si="59"/>
        <v>234</v>
      </c>
      <c r="I198" s="6">
        <f t="shared" si="56"/>
        <v>104</v>
      </c>
      <c r="J198" s="6">
        <f t="shared" si="56"/>
        <v>338</v>
      </c>
      <c r="K198" s="7" t="s">
        <v>1972</v>
      </c>
    </row>
    <row r="199" spans="1:11" ht="22.5" customHeight="1" x14ac:dyDescent="0.2">
      <c r="A199" s="5" t="s">
        <v>1973</v>
      </c>
      <c r="B199" s="6">
        <v>210</v>
      </c>
      <c r="C199" s="6">
        <v>99</v>
      </c>
      <c r="D199" s="6">
        <f t="shared" si="57"/>
        <v>309</v>
      </c>
      <c r="E199" s="6">
        <v>2</v>
      </c>
      <c r="F199" s="6">
        <v>0</v>
      </c>
      <c r="G199" s="6">
        <f t="shared" si="58"/>
        <v>2</v>
      </c>
      <c r="H199" s="6">
        <f t="shared" si="59"/>
        <v>212</v>
      </c>
      <c r="I199" s="6">
        <f t="shared" si="56"/>
        <v>99</v>
      </c>
      <c r="J199" s="6">
        <f t="shared" si="56"/>
        <v>311</v>
      </c>
      <c r="K199" s="7" t="s">
        <v>1974</v>
      </c>
    </row>
    <row r="200" spans="1:11" ht="22.5" customHeight="1" x14ac:dyDescent="0.2">
      <c r="A200" s="5" t="s">
        <v>1975</v>
      </c>
      <c r="B200" s="6">
        <v>0</v>
      </c>
      <c r="C200" s="6">
        <v>0</v>
      </c>
      <c r="D200" s="6">
        <f t="shared" si="57"/>
        <v>0</v>
      </c>
      <c r="E200" s="6">
        <v>0</v>
      </c>
      <c r="F200" s="6">
        <v>0</v>
      </c>
      <c r="G200" s="6">
        <f t="shared" si="58"/>
        <v>0</v>
      </c>
      <c r="H200" s="6">
        <f t="shared" si="59"/>
        <v>0</v>
      </c>
      <c r="I200" s="6">
        <f t="shared" si="56"/>
        <v>0</v>
      </c>
      <c r="J200" s="6">
        <f t="shared" si="56"/>
        <v>0</v>
      </c>
      <c r="K200" s="7" t="s">
        <v>1976</v>
      </c>
    </row>
    <row r="201" spans="1:11" ht="22.5" customHeight="1" x14ac:dyDescent="0.2">
      <c r="A201" s="5" t="s">
        <v>1977</v>
      </c>
      <c r="B201" s="6">
        <v>145</v>
      </c>
      <c r="C201" s="6">
        <v>11</v>
      </c>
      <c r="D201" s="6">
        <f t="shared" si="57"/>
        <v>156</v>
      </c>
      <c r="E201" s="6">
        <v>0</v>
      </c>
      <c r="F201" s="6">
        <v>0</v>
      </c>
      <c r="G201" s="6">
        <f t="shared" si="58"/>
        <v>0</v>
      </c>
      <c r="H201" s="6">
        <f t="shared" si="59"/>
        <v>145</v>
      </c>
      <c r="I201" s="6">
        <f t="shared" si="56"/>
        <v>11</v>
      </c>
      <c r="J201" s="6">
        <f t="shared" si="56"/>
        <v>156</v>
      </c>
      <c r="K201" s="7" t="s">
        <v>1978</v>
      </c>
    </row>
    <row r="202" spans="1:11" ht="22.5" customHeight="1" x14ac:dyDescent="0.2">
      <c r="A202" s="5" t="s">
        <v>1979</v>
      </c>
      <c r="B202" s="6">
        <v>243</v>
      </c>
      <c r="C202" s="6">
        <v>59</v>
      </c>
      <c r="D202" s="6">
        <f t="shared" si="57"/>
        <v>302</v>
      </c>
      <c r="E202" s="6">
        <v>0</v>
      </c>
      <c r="F202" s="6">
        <v>0</v>
      </c>
      <c r="G202" s="6">
        <f t="shared" si="58"/>
        <v>0</v>
      </c>
      <c r="H202" s="6">
        <f t="shared" si="59"/>
        <v>243</v>
      </c>
      <c r="I202" s="6">
        <f t="shared" si="56"/>
        <v>59</v>
      </c>
      <c r="J202" s="6">
        <f t="shared" si="56"/>
        <v>302</v>
      </c>
      <c r="K202" s="7" t="s">
        <v>1980</v>
      </c>
    </row>
    <row r="203" spans="1:11" ht="22.5" customHeight="1" x14ac:dyDescent="0.2">
      <c r="A203" s="5" t="s">
        <v>1981</v>
      </c>
      <c r="B203" s="6">
        <v>71</v>
      </c>
      <c r="C203" s="6">
        <v>10</v>
      </c>
      <c r="D203" s="6">
        <f t="shared" si="57"/>
        <v>81</v>
      </c>
      <c r="E203" s="6">
        <v>0</v>
      </c>
      <c r="F203" s="6">
        <v>0</v>
      </c>
      <c r="G203" s="6">
        <f t="shared" si="58"/>
        <v>0</v>
      </c>
      <c r="H203" s="6">
        <f t="shared" si="59"/>
        <v>71</v>
      </c>
      <c r="I203" s="6">
        <f t="shared" si="56"/>
        <v>10</v>
      </c>
      <c r="J203" s="6">
        <f t="shared" si="56"/>
        <v>81</v>
      </c>
      <c r="K203" s="7" t="s">
        <v>1982</v>
      </c>
    </row>
    <row r="204" spans="1:11" ht="22.5" customHeight="1" x14ac:dyDescent="0.2">
      <c r="A204" s="5" t="s">
        <v>1983</v>
      </c>
      <c r="B204" s="6">
        <v>482</v>
      </c>
      <c r="C204" s="6">
        <v>68</v>
      </c>
      <c r="D204" s="6">
        <f t="shared" si="57"/>
        <v>550</v>
      </c>
      <c r="E204" s="6">
        <v>0</v>
      </c>
      <c r="F204" s="6">
        <v>0</v>
      </c>
      <c r="G204" s="6">
        <f t="shared" si="58"/>
        <v>0</v>
      </c>
      <c r="H204" s="6">
        <f t="shared" si="59"/>
        <v>482</v>
      </c>
      <c r="I204" s="6">
        <f t="shared" si="56"/>
        <v>68</v>
      </c>
      <c r="J204" s="6">
        <f t="shared" si="56"/>
        <v>550</v>
      </c>
      <c r="K204" s="7" t="s">
        <v>1984</v>
      </c>
    </row>
    <row r="205" spans="1:11" ht="22.5" customHeight="1" x14ac:dyDescent="0.2">
      <c r="A205" s="5" t="s">
        <v>1985</v>
      </c>
      <c r="B205" s="6">
        <v>228</v>
      </c>
      <c r="C205" s="6">
        <v>58</v>
      </c>
      <c r="D205" s="6">
        <f t="shared" si="57"/>
        <v>286</v>
      </c>
      <c r="E205" s="6">
        <v>0</v>
      </c>
      <c r="F205" s="6"/>
      <c r="G205" s="6">
        <f>SUM(E205:F205)</f>
        <v>0</v>
      </c>
      <c r="H205" s="6">
        <f t="shared" si="59"/>
        <v>228</v>
      </c>
      <c r="I205" s="6">
        <f t="shared" si="56"/>
        <v>58</v>
      </c>
      <c r="J205" s="6">
        <f t="shared" si="56"/>
        <v>286</v>
      </c>
      <c r="K205" s="7" t="s">
        <v>1986</v>
      </c>
    </row>
    <row r="206" spans="1:11" ht="15.75" customHeight="1" x14ac:dyDescent="0.2">
      <c r="A206" s="161" t="s">
        <v>1987</v>
      </c>
      <c r="B206" s="68"/>
      <c r="C206" s="68"/>
      <c r="D206" s="68"/>
      <c r="E206" s="68"/>
      <c r="F206" s="68"/>
      <c r="G206" s="68"/>
      <c r="H206" s="68"/>
      <c r="I206" s="68"/>
      <c r="J206" s="68"/>
      <c r="K206" s="304" t="s">
        <v>1988</v>
      </c>
    </row>
    <row r="207" spans="1:11" ht="15.75" customHeight="1" x14ac:dyDescent="0.2">
      <c r="A207" s="5" t="s">
        <v>1989</v>
      </c>
      <c r="B207" s="6">
        <v>35</v>
      </c>
      <c r="C207" s="6">
        <v>25</v>
      </c>
      <c r="D207" s="6">
        <f t="shared" ref="D207:D212" si="60">SUM(B207:C207)</f>
        <v>60</v>
      </c>
      <c r="E207" s="6">
        <v>0</v>
      </c>
      <c r="F207" s="6">
        <v>0</v>
      </c>
      <c r="G207" s="6">
        <f t="shared" ref="G207:G212" si="61">SUM(E207:F207)</f>
        <v>0</v>
      </c>
      <c r="H207" s="6">
        <f t="shared" ref="H207:J212" si="62">SUM(B207,E207)</f>
        <v>35</v>
      </c>
      <c r="I207" s="6">
        <f t="shared" si="62"/>
        <v>25</v>
      </c>
      <c r="J207" s="6">
        <f t="shared" si="62"/>
        <v>60</v>
      </c>
      <c r="K207" s="7" t="s">
        <v>1990</v>
      </c>
    </row>
    <row r="208" spans="1:11" ht="15.75" customHeight="1" x14ac:dyDescent="0.2">
      <c r="A208" s="5" t="s">
        <v>1991</v>
      </c>
      <c r="B208" s="6">
        <v>166</v>
      </c>
      <c r="C208" s="6">
        <v>7</v>
      </c>
      <c r="D208" s="6">
        <f t="shared" si="60"/>
        <v>173</v>
      </c>
      <c r="E208" s="6">
        <v>0</v>
      </c>
      <c r="F208" s="6">
        <v>0</v>
      </c>
      <c r="G208" s="6">
        <f t="shared" si="61"/>
        <v>0</v>
      </c>
      <c r="H208" s="6">
        <f t="shared" si="62"/>
        <v>166</v>
      </c>
      <c r="I208" s="6">
        <f t="shared" si="62"/>
        <v>7</v>
      </c>
      <c r="J208" s="6">
        <f t="shared" si="62"/>
        <v>173</v>
      </c>
      <c r="K208" s="7" t="s">
        <v>1992</v>
      </c>
    </row>
    <row r="209" spans="1:11" ht="15.75" customHeight="1" x14ac:dyDescent="0.2">
      <c r="A209" s="5" t="s">
        <v>1993</v>
      </c>
      <c r="B209" s="6">
        <v>47</v>
      </c>
      <c r="C209" s="6">
        <v>18</v>
      </c>
      <c r="D209" s="6">
        <f t="shared" si="60"/>
        <v>65</v>
      </c>
      <c r="E209" s="6">
        <v>0</v>
      </c>
      <c r="F209" s="6">
        <v>0</v>
      </c>
      <c r="G209" s="6">
        <f t="shared" si="61"/>
        <v>0</v>
      </c>
      <c r="H209" s="6">
        <f t="shared" si="62"/>
        <v>47</v>
      </c>
      <c r="I209" s="6">
        <f t="shared" si="62"/>
        <v>18</v>
      </c>
      <c r="J209" s="6">
        <f t="shared" si="62"/>
        <v>65</v>
      </c>
      <c r="K209" s="7" t="s">
        <v>1994</v>
      </c>
    </row>
    <row r="210" spans="1:11" ht="18" customHeight="1" x14ac:dyDescent="0.2">
      <c r="A210" s="5" t="s">
        <v>1995</v>
      </c>
      <c r="B210" s="6">
        <v>79</v>
      </c>
      <c r="C210" s="6">
        <v>7</v>
      </c>
      <c r="D210" s="6">
        <f t="shared" si="60"/>
        <v>86</v>
      </c>
      <c r="E210" s="6">
        <v>0</v>
      </c>
      <c r="F210" s="6">
        <v>0</v>
      </c>
      <c r="G210" s="6">
        <f t="shared" si="61"/>
        <v>0</v>
      </c>
      <c r="H210" s="6">
        <f t="shared" si="62"/>
        <v>79</v>
      </c>
      <c r="I210" s="6">
        <f t="shared" si="62"/>
        <v>7</v>
      </c>
      <c r="J210" s="6">
        <f t="shared" si="62"/>
        <v>86</v>
      </c>
      <c r="K210" s="7" t="s">
        <v>1996</v>
      </c>
    </row>
    <row r="211" spans="1:11" ht="18" customHeight="1" x14ac:dyDescent="0.2">
      <c r="A211" s="5" t="s">
        <v>1997</v>
      </c>
      <c r="B211" s="6">
        <v>256</v>
      </c>
      <c r="C211" s="6">
        <v>19</v>
      </c>
      <c r="D211" s="6">
        <f t="shared" si="60"/>
        <v>275</v>
      </c>
      <c r="E211" s="6">
        <v>0</v>
      </c>
      <c r="F211" s="6">
        <v>0</v>
      </c>
      <c r="G211" s="6">
        <f t="shared" si="61"/>
        <v>0</v>
      </c>
      <c r="H211" s="6">
        <f t="shared" si="62"/>
        <v>256</v>
      </c>
      <c r="I211" s="6">
        <f t="shared" si="62"/>
        <v>19</v>
      </c>
      <c r="J211" s="6">
        <f t="shared" si="62"/>
        <v>275</v>
      </c>
      <c r="K211" s="7" t="s">
        <v>1998</v>
      </c>
    </row>
    <row r="212" spans="1:11" ht="18" customHeight="1" x14ac:dyDescent="0.2">
      <c r="A212" s="5" t="s">
        <v>1999</v>
      </c>
      <c r="B212" s="6">
        <v>378</v>
      </c>
      <c r="C212" s="6">
        <v>126</v>
      </c>
      <c r="D212" s="6">
        <f t="shared" si="60"/>
        <v>504</v>
      </c>
      <c r="E212" s="6">
        <v>0</v>
      </c>
      <c r="F212" s="6">
        <v>0</v>
      </c>
      <c r="G212" s="6">
        <f t="shared" si="61"/>
        <v>0</v>
      </c>
      <c r="H212" s="6">
        <f t="shared" si="62"/>
        <v>378</v>
      </c>
      <c r="I212" s="6">
        <f t="shared" si="62"/>
        <v>126</v>
      </c>
      <c r="J212" s="6">
        <f t="shared" si="62"/>
        <v>504</v>
      </c>
      <c r="K212" s="7" t="s">
        <v>2000</v>
      </c>
    </row>
    <row r="213" spans="1:11" ht="18" customHeight="1" x14ac:dyDescent="0.2">
      <c r="A213" s="161" t="s">
        <v>2001</v>
      </c>
      <c r="B213" s="68">
        <f>SUM(B207:B212)</f>
        <v>961</v>
      </c>
      <c r="C213" s="68">
        <f t="shared" ref="C213:J213" si="63">SUM(C207:C212)</f>
        <v>202</v>
      </c>
      <c r="D213" s="68">
        <f t="shared" si="63"/>
        <v>1163</v>
      </c>
      <c r="E213" s="68">
        <f t="shared" si="63"/>
        <v>0</v>
      </c>
      <c r="F213" s="68">
        <f t="shared" si="63"/>
        <v>0</v>
      </c>
      <c r="G213" s="68">
        <f t="shared" si="63"/>
        <v>0</v>
      </c>
      <c r="H213" s="68">
        <f t="shared" si="63"/>
        <v>961</v>
      </c>
      <c r="I213" s="68">
        <f t="shared" si="63"/>
        <v>202</v>
      </c>
      <c r="J213" s="68">
        <f t="shared" si="63"/>
        <v>1163</v>
      </c>
      <c r="K213" s="304" t="s">
        <v>1988</v>
      </c>
    </row>
    <row r="214" spans="1:11" ht="18" customHeight="1" x14ac:dyDescent="0.2">
      <c r="A214" s="5" t="s">
        <v>2002</v>
      </c>
      <c r="B214" s="6">
        <v>375</v>
      </c>
      <c r="C214" s="6">
        <v>208</v>
      </c>
      <c r="D214" s="6">
        <f>SUM(B214:C214)</f>
        <v>583</v>
      </c>
      <c r="E214" s="6">
        <v>0</v>
      </c>
      <c r="F214" s="6">
        <v>0</v>
      </c>
      <c r="G214" s="6">
        <f>SUM(E214:F214)</f>
        <v>0</v>
      </c>
      <c r="H214" s="6">
        <f t="shared" ref="H214:J216" si="64">SUM(B214,E214)</f>
        <v>375</v>
      </c>
      <c r="I214" s="6">
        <f t="shared" si="64"/>
        <v>208</v>
      </c>
      <c r="J214" s="6">
        <f t="shared" si="64"/>
        <v>583</v>
      </c>
      <c r="K214" s="7" t="s">
        <v>2003</v>
      </c>
    </row>
    <row r="215" spans="1:11" ht="18" customHeight="1" x14ac:dyDescent="0.2">
      <c r="A215" s="5" t="s">
        <v>2004</v>
      </c>
      <c r="B215" s="6">
        <v>114</v>
      </c>
      <c r="C215" s="6">
        <v>25</v>
      </c>
      <c r="D215" s="6">
        <f>SUM(B215:C215)</f>
        <v>139</v>
      </c>
      <c r="E215" s="6">
        <v>0</v>
      </c>
      <c r="F215" s="6">
        <v>0</v>
      </c>
      <c r="G215" s="6">
        <f>SUM(E215:F215)</f>
        <v>0</v>
      </c>
      <c r="H215" s="6">
        <f t="shared" si="64"/>
        <v>114</v>
      </c>
      <c r="I215" s="6">
        <f t="shared" si="64"/>
        <v>25</v>
      </c>
      <c r="J215" s="6">
        <f t="shared" si="64"/>
        <v>139</v>
      </c>
      <c r="K215" s="7" t="s">
        <v>2005</v>
      </c>
    </row>
    <row r="216" spans="1:11" ht="18" customHeight="1" x14ac:dyDescent="0.2">
      <c r="A216" s="5" t="s">
        <v>2006</v>
      </c>
      <c r="B216" s="6">
        <v>221</v>
      </c>
      <c r="C216" s="6">
        <v>108</v>
      </c>
      <c r="D216" s="6">
        <f>SUM(B216:C216)</f>
        <v>329</v>
      </c>
      <c r="E216" s="6">
        <v>0</v>
      </c>
      <c r="F216" s="6">
        <v>0</v>
      </c>
      <c r="G216" s="6">
        <f>SUM(E216:F216)</f>
        <v>0</v>
      </c>
      <c r="H216" s="6">
        <f t="shared" si="64"/>
        <v>221</v>
      </c>
      <c r="I216" s="6">
        <f t="shared" si="64"/>
        <v>108</v>
      </c>
      <c r="J216" s="6">
        <f t="shared" si="64"/>
        <v>329</v>
      </c>
      <c r="K216" s="7" t="s">
        <v>2007</v>
      </c>
    </row>
    <row r="217" spans="1:11" ht="18" customHeight="1" x14ac:dyDescent="0.2">
      <c r="A217" s="5" t="s">
        <v>2008</v>
      </c>
      <c r="B217" s="6"/>
      <c r="C217" s="6"/>
      <c r="D217" s="6"/>
      <c r="E217" s="6"/>
      <c r="F217" s="6"/>
      <c r="G217" s="6"/>
      <c r="H217" s="6"/>
      <c r="I217" s="6"/>
      <c r="J217" s="6"/>
      <c r="K217" s="7" t="s">
        <v>2009</v>
      </c>
    </row>
    <row r="218" spans="1:11" ht="18" customHeight="1" x14ac:dyDescent="0.2">
      <c r="A218" s="5" t="s">
        <v>2010</v>
      </c>
      <c r="B218" s="6">
        <v>45</v>
      </c>
      <c r="C218" s="6">
        <v>8</v>
      </c>
      <c r="D218" s="6">
        <f t="shared" ref="D218:D223" si="65">SUM(B218:C218)</f>
        <v>53</v>
      </c>
      <c r="E218" s="6">
        <v>0</v>
      </c>
      <c r="F218" s="6">
        <v>0</v>
      </c>
      <c r="G218" s="6">
        <f t="shared" ref="G218:G223" si="66">SUM(E218:F218)</f>
        <v>0</v>
      </c>
      <c r="H218" s="6">
        <f t="shared" ref="H218:J223" si="67">SUM(B218,E218)</f>
        <v>45</v>
      </c>
      <c r="I218" s="6">
        <f t="shared" si="67"/>
        <v>8</v>
      </c>
      <c r="J218" s="6">
        <f t="shared" si="67"/>
        <v>53</v>
      </c>
      <c r="K218" s="7" t="s">
        <v>2011</v>
      </c>
    </row>
    <row r="219" spans="1:11" ht="18" customHeight="1" x14ac:dyDescent="0.2">
      <c r="A219" s="5" t="s">
        <v>2012</v>
      </c>
      <c r="B219" s="6">
        <v>71</v>
      </c>
      <c r="C219" s="6">
        <v>8</v>
      </c>
      <c r="D219" s="6">
        <f t="shared" si="65"/>
        <v>79</v>
      </c>
      <c r="E219" s="6">
        <v>0</v>
      </c>
      <c r="F219" s="6">
        <v>0</v>
      </c>
      <c r="G219" s="6">
        <f t="shared" si="66"/>
        <v>0</v>
      </c>
      <c r="H219" s="6">
        <f t="shared" si="67"/>
        <v>71</v>
      </c>
      <c r="I219" s="6">
        <f t="shared" si="67"/>
        <v>8</v>
      </c>
      <c r="J219" s="6">
        <f t="shared" si="67"/>
        <v>79</v>
      </c>
      <c r="K219" s="7" t="s">
        <v>2013</v>
      </c>
    </row>
    <row r="220" spans="1:11" ht="18" customHeight="1" x14ac:dyDescent="0.2">
      <c r="A220" s="5" t="s">
        <v>2014</v>
      </c>
      <c r="B220" s="6">
        <v>38</v>
      </c>
      <c r="C220" s="6">
        <v>5</v>
      </c>
      <c r="D220" s="6">
        <f t="shared" si="65"/>
        <v>43</v>
      </c>
      <c r="E220" s="6">
        <v>0</v>
      </c>
      <c r="F220" s="6">
        <v>0</v>
      </c>
      <c r="G220" s="6">
        <f t="shared" si="66"/>
        <v>0</v>
      </c>
      <c r="H220" s="6">
        <f t="shared" si="67"/>
        <v>38</v>
      </c>
      <c r="I220" s="6">
        <f t="shared" si="67"/>
        <v>5</v>
      </c>
      <c r="J220" s="6">
        <f t="shared" si="67"/>
        <v>43</v>
      </c>
      <c r="K220" s="7" t="s">
        <v>2015</v>
      </c>
    </row>
    <row r="221" spans="1:11" ht="18" customHeight="1" x14ac:dyDescent="0.2">
      <c r="A221" s="5" t="s">
        <v>2016</v>
      </c>
      <c r="B221" s="6">
        <v>0</v>
      </c>
      <c r="C221" s="6">
        <v>0</v>
      </c>
      <c r="D221" s="6">
        <f t="shared" si="65"/>
        <v>0</v>
      </c>
      <c r="E221" s="6">
        <v>0</v>
      </c>
      <c r="F221" s="6">
        <v>0</v>
      </c>
      <c r="G221" s="6">
        <f t="shared" si="66"/>
        <v>0</v>
      </c>
      <c r="H221" s="6">
        <f t="shared" si="67"/>
        <v>0</v>
      </c>
      <c r="I221" s="6">
        <f t="shared" si="67"/>
        <v>0</v>
      </c>
      <c r="J221" s="6">
        <f t="shared" si="67"/>
        <v>0</v>
      </c>
      <c r="K221" s="7" t="s">
        <v>2017</v>
      </c>
    </row>
    <row r="222" spans="1:11" ht="18" customHeight="1" x14ac:dyDescent="0.2">
      <c r="A222" s="5" t="s">
        <v>2018</v>
      </c>
      <c r="B222" s="6">
        <v>0</v>
      </c>
      <c r="C222" s="6">
        <v>0</v>
      </c>
      <c r="D222" s="6">
        <f t="shared" si="65"/>
        <v>0</v>
      </c>
      <c r="E222" s="6">
        <v>0</v>
      </c>
      <c r="F222" s="6">
        <v>0</v>
      </c>
      <c r="G222" s="6">
        <f t="shared" si="66"/>
        <v>0</v>
      </c>
      <c r="H222" s="6">
        <f t="shared" si="67"/>
        <v>0</v>
      </c>
      <c r="I222" s="6">
        <f t="shared" si="67"/>
        <v>0</v>
      </c>
      <c r="J222" s="6">
        <f t="shared" si="67"/>
        <v>0</v>
      </c>
      <c r="K222" s="7" t="s">
        <v>2019</v>
      </c>
    </row>
    <row r="223" spans="1:11" ht="18" customHeight="1" x14ac:dyDescent="0.2">
      <c r="A223" s="5" t="s">
        <v>2020</v>
      </c>
      <c r="B223" s="6">
        <v>0</v>
      </c>
      <c r="C223" s="6">
        <v>0</v>
      </c>
      <c r="D223" s="6">
        <f t="shared" si="65"/>
        <v>0</v>
      </c>
      <c r="E223" s="6">
        <v>0</v>
      </c>
      <c r="F223" s="6">
        <v>0</v>
      </c>
      <c r="G223" s="6">
        <f t="shared" si="66"/>
        <v>0</v>
      </c>
      <c r="H223" s="6">
        <f t="shared" si="67"/>
        <v>0</v>
      </c>
      <c r="I223" s="6">
        <f t="shared" si="67"/>
        <v>0</v>
      </c>
      <c r="J223" s="6">
        <f t="shared" si="67"/>
        <v>0</v>
      </c>
      <c r="K223" s="7" t="s">
        <v>2021</v>
      </c>
    </row>
    <row r="224" spans="1:11" ht="18" customHeight="1" x14ac:dyDescent="0.2">
      <c r="A224" s="161" t="s">
        <v>2022</v>
      </c>
      <c r="B224" s="68">
        <f>SUM(B218:B223)</f>
        <v>154</v>
      </c>
      <c r="C224" s="68">
        <f t="shared" ref="C224:J224" si="68">SUM(C218:C223)</f>
        <v>21</v>
      </c>
      <c r="D224" s="68">
        <f t="shared" si="68"/>
        <v>175</v>
      </c>
      <c r="E224" s="68">
        <f t="shared" si="68"/>
        <v>0</v>
      </c>
      <c r="F224" s="68">
        <f t="shared" si="68"/>
        <v>0</v>
      </c>
      <c r="G224" s="68">
        <f t="shared" si="68"/>
        <v>0</v>
      </c>
      <c r="H224" s="68">
        <f t="shared" si="68"/>
        <v>154</v>
      </c>
      <c r="I224" s="68">
        <f t="shared" si="68"/>
        <v>21</v>
      </c>
      <c r="J224" s="68">
        <f t="shared" si="68"/>
        <v>175</v>
      </c>
      <c r="K224" s="304" t="s">
        <v>2023</v>
      </c>
    </row>
    <row r="225" spans="1:11" ht="18" customHeight="1" thickBot="1" x14ac:dyDescent="0.25">
      <c r="A225" s="14" t="s">
        <v>2024</v>
      </c>
      <c r="B225" s="15">
        <v>93</v>
      </c>
      <c r="C225" s="15">
        <v>26</v>
      </c>
      <c r="D225" s="15">
        <f>SUM(B225:C225)</f>
        <v>119</v>
      </c>
      <c r="E225" s="15">
        <v>0</v>
      </c>
      <c r="F225" s="15">
        <v>0</v>
      </c>
      <c r="G225" s="15">
        <f>SUM(E225:F225)</f>
        <v>0</v>
      </c>
      <c r="H225" s="15">
        <f>SUM(B225,E225)</f>
        <v>93</v>
      </c>
      <c r="I225" s="15">
        <f>SUM(C225,F225)</f>
        <v>26</v>
      </c>
      <c r="J225" s="15">
        <f>SUM(D225,G225)</f>
        <v>119</v>
      </c>
      <c r="K225" s="16" t="s">
        <v>2025</v>
      </c>
    </row>
    <row r="226" spans="1:11" ht="18" customHeight="1" thickTop="1" x14ac:dyDescent="0.2"/>
    <row r="227" spans="1:11" ht="18" customHeight="1" thickBot="1" x14ac:dyDescent="0.25">
      <c r="A227" s="1" t="s">
        <v>2026</v>
      </c>
      <c r="K227" s="345" t="s">
        <v>2027</v>
      </c>
    </row>
    <row r="228" spans="1:11" ht="18" customHeight="1" thickTop="1" x14ac:dyDescent="0.25">
      <c r="A228" s="409" t="s">
        <v>118</v>
      </c>
      <c r="B228" s="412" t="s">
        <v>2</v>
      </c>
      <c r="C228" s="412"/>
      <c r="D228" s="412"/>
      <c r="E228" s="412" t="s">
        <v>3</v>
      </c>
      <c r="F228" s="412"/>
      <c r="G228" s="412"/>
      <c r="H228" s="412" t="s">
        <v>4</v>
      </c>
      <c r="I228" s="412"/>
      <c r="J228" s="412"/>
      <c r="K228" s="409" t="s">
        <v>278</v>
      </c>
    </row>
    <row r="229" spans="1:11" ht="18" customHeight="1" x14ac:dyDescent="0.25">
      <c r="A229" s="410"/>
      <c r="B229" s="413" t="s">
        <v>6</v>
      </c>
      <c r="C229" s="413"/>
      <c r="D229" s="413"/>
      <c r="E229" s="413" t="s">
        <v>7</v>
      </c>
      <c r="F229" s="413"/>
      <c r="G229" s="413"/>
      <c r="H229" s="413" t="s">
        <v>8</v>
      </c>
      <c r="I229" s="413"/>
      <c r="J229" s="413"/>
      <c r="K229" s="410"/>
    </row>
    <row r="230" spans="1:11" ht="18" customHeight="1" x14ac:dyDescent="0.25">
      <c r="A230" s="410"/>
      <c r="B230" s="372" t="s">
        <v>9</v>
      </c>
      <c r="C230" s="372" t="s">
        <v>10</v>
      </c>
      <c r="D230" s="372" t="s">
        <v>11</v>
      </c>
      <c r="E230" s="372" t="s">
        <v>9</v>
      </c>
      <c r="F230" s="372" t="s">
        <v>10</v>
      </c>
      <c r="G230" s="372" t="s">
        <v>11</v>
      </c>
      <c r="H230" s="372" t="s">
        <v>9</v>
      </c>
      <c r="I230" s="372" t="s">
        <v>10</v>
      </c>
      <c r="J230" s="372" t="s">
        <v>11</v>
      </c>
      <c r="K230" s="410"/>
    </row>
    <row r="231" spans="1:11" ht="18" customHeight="1" thickBot="1" x14ac:dyDescent="0.3">
      <c r="A231" s="411"/>
      <c r="B231" s="4" t="s">
        <v>12</v>
      </c>
      <c r="C231" s="4" t="s">
        <v>13</v>
      </c>
      <c r="D231" s="4" t="s">
        <v>8</v>
      </c>
      <c r="E231" s="4" t="s">
        <v>12</v>
      </c>
      <c r="F231" s="4" t="s">
        <v>13</v>
      </c>
      <c r="G231" s="4" t="s">
        <v>8</v>
      </c>
      <c r="H231" s="4" t="s">
        <v>12</v>
      </c>
      <c r="I231" s="4" t="s">
        <v>13</v>
      </c>
      <c r="J231" s="4" t="s">
        <v>8</v>
      </c>
      <c r="K231" s="411"/>
    </row>
    <row r="232" spans="1:11" ht="18" customHeight="1" x14ac:dyDescent="0.2">
      <c r="A232" s="5" t="s">
        <v>2028</v>
      </c>
      <c r="B232" s="6"/>
      <c r="C232" s="6"/>
      <c r="D232" s="6"/>
      <c r="E232" s="6"/>
      <c r="F232" s="6"/>
      <c r="G232" s="6"/>
      <c r="H232" s="6"/>
      <c r="I232" s="6"/>
      <c r="J232" s="6"/>
      <c r="K232" s="7" t="s">
        <v>2029</v>
      </c>
    </row>
    <row r="233" spans="1:11" ht="18" customHeight="1" x14ac:dyDescent="0.2">
      <c r="A233" s="5" t="s">
        <v>2030</v>
      </c>
      <c r="B233" s="6">
        <v>90</v>
      </c>
      <c r="C233" s="6">
        <v>4</v>
      </c>
      <c r="D233" s="6">
        <f>SUM(B233:C233)</f>
        <v>94</v>
      </c>
      <c r="E233" s="6">
        <v>0</v>
      </c>
      <c r="F233" s="6">
        <v>0</v>
      </c>
      <c r="G233" s="6">
        <f>SUM(E233:F233)</f>
        <v>0</v>
      </c>
      <c r="H233" s="6">
        <f>SUM(E233,B233)</f>
        <v>90</v>
      </c>
      <c r="I233" s="6">
        <f>SUM(F233,C233)</f>
        <v>4</v>
      </c>
      <c r="J233" s="6">
        <f>SUM(G233,D233)</f>
        <v>94</v>
      </c>
      <c r="K233" s="7" t="s">
        <v>1635</v>
      </c>
    </row>
    <row r="234" spans="1:11" ht="18" customHeight="1" x14ac:dyDescent="0.2">
      <c r="A234" s="5" t="s">
        <v>379</v>
      </c>
      <c r="B234" s="6">
        <v>98</v>
      </c>
      <c r="C234" s="6">
        <v>55</v>
      </c>
      <c r="D234" s="6">
        <f>SUM(B234:C234)</f>
        <v>153</v>
      </c>
      <c r="E234" s="6">
        <v>0</v>
      </c>
      <c r="F234" s="6">
        <v>0</v>
      </c>
      <c r="G234" s="6">
        <f>SUM(E234:F234)</f>
        <v>0</v>
      </c>
      <c r="H234" s="6">
        <f t="shared" ref="H234:J237" si="69">SUM(E234,B234)</f>
        <v>98</v>
      </c>
      <c r="I234" s="6">
        <f>SUM(F234,C234)</f>
        <v>55</v>
      </c>
      <c r="J234" s="6">
        <f>SUM(G234,D234)</f>
        <v>153</v>
      </c>
      <c r="K234" s="7" t="s">
        <v>300</v>
      </c>
    </row>
    <row r="235" spans="1:11" ht="18" customHeight="1" x14ac:dyDescent="0.2">
      <c r="A235" s="5" t="s">
        <v>301</v>
      </c>
      <c r="B235" s="6">
        <v>91</v>
      </c>
      <c r="C235" s="6">
        <v>37</v>
      </c>
      <c r="D235" s="6">
        <f>SUM(B235:C235)</f>
        <v>128</v>
      </c>
      <c r="E235" s="6">
        <v>0</v>
      </c>
      <c r="F235" s="6">
        <v>0</v>
      </c>
      <c r="G235" s="6">
        <f>SUM(E235:F235)</f>
        <v>0</v>
      </c>
      <c r="H235" s="6">
        <f t="shared" si="69"/>
        <v>91</v>
      </c>
      <c r="I235" s="6">
        <f>SUM(F235,C235)</f>
        <v>37</v>
      </c>
      <c r="J235" s="6">
        <f>SUM(G235,D235)</f>
        <v>128</v>
      </c>
      <c r="K235" s="7" t="s">
        <v>302</v>
      </c>
    </row>
    <row r="236" spans="1:11" ht="18" customHeight="1" x14ac:dyDescent="0.2">
      <c r="A236" s="5" t="s">
        <v>2031</v>
      </c>
      <c r="B236" s="6">
        <v>106</v>
      </c>
      <c r="C236" s="6">
        <v>31</v>
      </c>
      <c r="D236" s="6">
        <f>SUM(B236:C236)</f>
        <v>137</v>
      </c>
      <c r="E236" s="6">
        <v>0</v>
      </c>
      <c r="F236" s="6">
        <v>0</v>
      </c>
      <c r="G236" s="6">
        <f>SUM(E236:F236)</f>
        <v>0</v>
      </c>
      <c r="H236" s="6">
        <f t="shared" si="69"/>
        <v>106</v>
      </c>
      <c r="I236" s="6">
        <f t="shared" si="69"/>
        <v>31</v>
      </c>
      <c r="J236" s="6">
        <f t="shared" si="69"/>
        <v>137</v>
      </c>
      <c r="K236" s="7" t="s">
        <v>2032</v>
      </c>
    </row>
    <row r="237" spans="1:11" ht="18" customHeight="1" x14ac:dyDescent="0.2">
      <c r="A237" s="5" t="s">
        <v>2033</v>
      </c>
      <c r="B237" s="6">
        <f>SUM(B233:B236)</f>
        <v>385</v>
      </c>
      <c r="C237" s="6">
        <f>SUM(C233:C236)</f>
        <v>127</v>
      </c>
      <c r="D237" s="6">
        <f>SUM(B237:C237)</f>
        <v>512</v>
      </c>
      <c r="E237" s="6">
        <v>0</v>
      </c>
      <c r="F237" s="6">
        <v>0</v>
      </c>
      <c r="G237" s="6">
        <f>SUM(E237:F237)</f>
        <v>0</v>
      </c>
      <c r="H237" s="6">
        <f t="shared" si="69"/>
        <v>385</v>
      </c>
      <c r="I237" s="6">
        <f t="shared" si="69"/>
        <v>127</v>
      </c>
      <c r="J237" s="6">
        <f t="shared" si="69"/>
        <v>512</v>
      </c>
      <c r="K237" s="7" t="s">
        <v>2034</v>
      </c>
    </row>
    <row r="238" spans="1:11" ht="18" customHeight="1" x14ac:dyDescent="0.2">
      <c r="A238" s="119" t="s">
        <v>2035</v>
      </c>
      <c r="B238" s="6"/>
      <c r="C238" s="6"/>
      <c r="D238" s="6"/>
      <c r="E238" s="6"/>
      <c r="F238" s="6"/>
      <c r="G238" s="6"/>
      <c r="H238" s="6"/>
      <c r="I238" s="6"/>
      <c r="J238" s="6"/>
      <c r="K238" s="7" t="s">
        <v>2036</v>
      </c>
    </row>
    <row r="239" spans="1:11" ht="18" customHeight="1" x14ac:dyDescent="0.2">
      <c r="A239" s="5" t="s">
        <v>379</v>
      </c>
      <c r="B239" s="6">
        <v>71</v>
      </c>
      <c r="C239" s="6">
        <v>24</v>
      </c>
      <c r="D239" s="6">
        <f>SUM(B239:C239)</f>
        <v>95</v>
      </c>
      <c r="E239" s="6">
        <v>0</v>
      </c>
      <c r="F239" s="6">
        <v>0</v>
      </c>
      <c r="G239" s="6">
        <f>SUM(E239:F239)</f>
        <v>0</v>
      </c>
      <c r="H239" s="6">
        <f t="shared" ref="H239:J240" si="70">SUM(E239,B239)</f>
        <v>71</v>
      </c>
      <c r="I239" s="6">
        <f t="shared" si="70"/>
        <v>24</v>
      </c>
      <c r="J239" s="6">
        <f t="shared" si="70"/>
        <v>95</v>
      </c>
      <c r="K239" s="7" t="s">
        <v>300</v>
      </c>
    </row>
    <row r="240" spans="1:11" ht="18" customHeight="1" x14ac:dyDescent="0.2">
      <c r="A240" s="5" t="s">
        <v>301</v>
      </c>
      <c r="B240" s="6">
        <v>39</v>
      </c>
      <c r="C240" s="6">
        <v>6</v>
      </c>
      <c r="D240" s="6">
        <f>SUM(B240:C240)</f>
        <v>45</v>
      </c>
      <c r="E240" s="6">
        <v>0</v>
      </c>
      <c r="F240" s="6">
        <v>0</v>
      </c>
      <c r="G240" s="6">
        <f>SUM(E240:F240)</f>
        <v>0</v>
      </c>
      <c r="H240" s="6">
        <f t="shared" si="70"/>
        <v>39</v>
      </c>
      <c r="I240" s="6">
        <f t="shared" si="70"/>
        <v>6</v>
      </c>
      <c r="J240" s="6">
        <f t="shared" si="70"/>
        <v>45</v>
      </c>
      <c r="K240" s="7" t="s">
        <v>302</v>
      </c>
    </row>
    <row r="241" spans="1:11" ht="21" customHeight="1" x14ac:dyDescent="0.2">
      <c r="A241" s="119" t="s">
        <v>2037</v>
      </c>
      <c r="B241" s="6">
        <f>SUM(B239:B240)</f>
        <v>110</v>
      </c>
      <c r="C241" s="6">
        <f t="shared" ref="C241:J241" si="71">SUM(C239:C240)</f>
        <v>30</v>
      </c>
      <c r="D241" s="6">
        <f t="shared" si="71"/>
        <v>140</v>
      </c>
      <c r="E241" s="6">
        <f t="shared" si="71"/>
        <v>0</v>
      </c>
      <c r="F241" s="6">
        <f t="shared" si="71"/>
        <v>0</v>
      </c>
      <c r="G241" s="6">
        <f t="shared" si="71"/>
        <v>0</v>
      </c>
      <c r="H241" s="6">
        <f t="shared" si="71"/>
        <v>110</v>
      </c>
      <c r="I241" s="6">
        <f t="shared" si="71"/>
        <v>30</v>
      </c>
      <c r="J241" s="6">
        <f t="shared" si="71"/>
        <v>140</v>
      </c>
      <c r="K241" s="7" t="s">
        <v>2034</v>
      </c>
    </row>
    <row r="242" spans="1:11" ht="21" customHeight="1" x14ac:dyDescent="0.2">
      <c r="A242" s="119" t="s">
        <v>2038</v>
      </c>
      <c r="B242" s="6"/>
      <c r="C242" s="6"/>
      <c r="D242" s="6"/>
      <c r="E242" s="6"/>
      <c r="F242" s="6"/>
      <c r="G242" s="6"/>
      <c r="H242" s="6"/>
      <c r="I242" s="6"/>
      <c r="J242" s="6"/>
      <c r="K242" s="7" t="s">
        <v>2039</v>
      </c>
    </row>
    <row r="243" spans="1:11" ht="21" customHeight="1" x14ac:dyDescent="0.2">
      <c r="A243" s="5" t="s">
        <v>379</v>
      </c>
      <c r="B243" s="6">
        <v>106</v>
      </c>
      <c r="C243" s="6">
        <v>36</v>
      </c>
      <c r="D243" s="6">
        <f>SUM(B243:C243)</f>
        <v>142</v>
      </c>
      <c r="E243" s="6">
        <v>0</v>
      </c>
      <c r="F243" s="6">
        <v>0</v>
      </c>
      <c r="G243" s="6">
        <f>SUM(E243:F243)</f>
        <v>0</v>
      </c>
      <c r="H243" s="6">
        <f t="shared" ref="H243:J245" si="72">SUM(E243,B243)</f>
        <v>106</v>
      </c>
      <c r="I243" s="6">
        <f t="shared" si="72"/>
        <v>36</v>
      </c>
      <c r="J243" s="6">
        <f t="shared" si="72"/>
        <v>142</v>
      </c>
      <c r="K243" s="7" t="s">
        <v>300</v>
      </c>
    </row>
    <row r="244" spans="1:11" ht="21" customHeight="1" x14ac:dyDescent="0.2">
      <c r="A244" s="5" t="s">
        <v>301</v>
      </c>
      <c r="B244" s="6">
        <v>95</v>
      </c>
      <c r="C244" s="6">
        <v>7</v>
      </c>
      <c r="D244" s="6">
        <f>SUM(B244:C244)</f>
        <v>102</v>
      </c>
      <c r="E244" s="6">
        <v>0</v>
      </c>
      <c r="F244" s="6">
        <v>0</v>
      </c>
      <c r="G244" s="6">
        <f>SUM(E244:F244)</f>
        <v>0</v>
      </c>
      <c r="H244" s="6">
        <f t="shared" si="72"/>
        <v>95</v>
      </c>
      <c r="I244" s="6">
        <f t="shared" si="72"/>
        <v>7</v>
      </c>
      <c r="J244" s="6">
        <f t="shared" si="72"/>
        <v>102</v>
      </c>
      <c r="K244" s="7" t="s">
        <v>302</v>
      </c>
    </row>
    <row r="245" spans="1:11" ht="21" customHeight="1" x14ac:dyDescent="0.2">
      <c r="A245" s="5" t="s">
        <v>2031</v>
      </c>
      <c r="B245" s="6">
        <v>20</v>
      </c>
      <c r="C245" s="6">
        <v>10</v>
      </c>
      <c r="D245" s="6">
        <f>SUM(B245:C245)</f>
        <v>30</v>
      </c>
      <c r="E245" s="6">
        <v>0</v>
      </c>
      <c r="F245" s="6">
        <v>0</v>
      </c>
      <c r="G245" s="6">
        <f>SUM(E245:F245)</f>
        <v>0</v>
      </c>
      <c r="H245" s="6">
        <f t="shared" si="72"/>
        <v>20</v>
      </c>
      <c r="I245" s="6">
        <f t="shared" si="72"/>
        <v>10</v>
      </c>
      <c r="J245" s="6">
        <f t="shared" si="72"/>
        <v>30</v>
      </c>
      <c r="K245" s="7" t="s">
        <v>2032</v>
      </c>
    </row>
    <row r="246" spans="1:11" ht="24.75" customHeight="1" x14ac:dyDescent="0.2">
      <c r="A246" s="119" t="s">
        <v>2037</v>
      </c>
      <c r="B246" s="6">
        <f>SUM(B243:B245)</f>
        <v>221</v>
      </c>
      <c r="C246" s="6">
        <f t="shared" ref="C246:J246" si="73">SUM(C243:C245)</f>
        <v>53</v>
      </c>
      <c r="D246" s="6">
        <f t="shared" si="73"/>
        <v>274</v>
      </c>
      <c r="E246" s="6">
        <f t="shared" si="73"/>
        <v>0</v>
      </c>
      <c r="F246" s="6">
        <f t="shared" si="73"/>
        <v>0</v>
      </c>
      <c r="G246" s="6">
        <f t="shared" si="73"/>
        <v>0</v>
      </c>
      <c r="H246" s="6">
        <f t="shared" si="73"/>
        <v>221</v>
      </c>
      <c r="I246" s="6">
        <f t="shared" si="73"/>
        <v>53</v>
      </c>
      <c r="J246" s="6">
        <f t="shared" si="73"/>
        <v>274</v>
      </c>
      <c r="K246" s="7" t="s">
        <v>2040</v>
      </c>
    </row>
    <row r="247" spans="1:11" ht="23.25" customHeight="1" x14ac:dyDescent="0.2">
      <c r="A247" s="5" t="s">
        <v>2041</v>
      </c>
      <c r="B247" s="6"/>
      <c r="C247" s="6"/>
      <c r="D247" s="6"/>
      <c r="E247" s="6"/>
      <c r="F247" s="6"/>
      <c r="G247" s="6"/>
      <c r="H247" s="6"/>
      <c r="I247" s="6"/>
      <c r="J247" s="6"/>
      <c r="K247" s="7" t="s">
        <v>2042</v>
      </c>
    </row>
    <row r="248" spans="1:11" ht="24" customHeight="1" x14ac:dyDescent="0.2">
      <c r="A248" s="5" t="s">
        <v>2030</v>
      </c>
      <c r="B248" s="6">
        <v>24</v>
      </c>
      <c r="C248" s="6">
        <v>2</v>
      </c>
      <c r="D248" s="6">
        <f>SUM(B248:C248)</f>
        <v>26</v>
      </c>
      <c r="E248" s="6">
        <v>0</v>
      </c>
      <c r="F248" s="6">
        <v>0</v>
      </c>
      <c r="G248" s="6">
        <f>SUM(E248:F248)</f>
        <v>0</v>
      </c>
      <c r="H248" s="6">
        <f t="shared" ref="H248:J251" si="74">SUM(E248,B248)</f>
        <v>24</v>
      </c>
      <c r="I248" s="6">
        <f t="shared" si="74"/>
        <v>2</v>
      </c>
      <c r="J248" s="6">
        <f t="shared" si="74"/>
        <v>26</v>
      </c>
      <c r="K248" s="7" t="s">
        <v>1635</v>
      </c>
    </row>
    <row r="249" spans="1:11" ht="21" customHeight="1" x14ac:dyDescent="0.2">
      <c r="A249" s="5" t="s">
        <v>379</v>
      </c>
      <c r="B249" s="6">
        <v>2</v>
      </c>
      <c r="C249" s="6">
        <v>2</v>
      </c>
      <c r="D249" s="6">
        <f>SUM(B249:C249)</f>
        <v>4</v>
      </c>
      <c r="E249" s="6">
        <v>0</v>
      </c>
      <c r="F249" s="6">
        <v>0</v>
      </c>
      <c r="G249" s="6">
        <f>SUM(E249:F249)</f>
        <v>0</v>
      </c>
      <c r="H249" s="6">
        <f t="shared" si="74"/>
        <v>2</v>
      </c>
      <c r="I249" s="6">
        <f t="shared" si="74"/>
        <v>2</v>
      </c>
      <c r="J249" s="6">
        <f t="shared" si="74"/>
        <v>4</v>
      </c>
      <c r="K249" s="7" t="s">
        <v>300</v>
      </c>
    </row>
    <row r="250" spans="1:11" ht="21" customHeight="1" x14ac:dyDescent="0.2">
      <c r="A250" s="5" t="s">
        <v>301</v>
      </c>
      <c r="B250" s="6">
        <v>20</v>
      </c>
      <c r="C250" s="6">
        <v>2</v>
      </c>
      <c r="D250" s="6">
        <f>SUM(B250:C250)</f>
        <v>22</v>
      </c>
      <c r="E250" s="6">
        <v>0</v>
      </c>
      <c r="F250" s="6">
        <v>0</v>
      </c>
      <c r="G250" s="6">
        <f>SUM(E250:F250)</f>
        <v>0</v>
      </c>
      <c r="H250" s="6">
        <f t="shared" si="74"/>
        <v>20</v>
      </c>
      <c r="I250" s="6">
        <f t="shared" si="74"/>
        <v>2</v>
      </c>
      <c r="J250" s="6">
        <f t="shared" si="74"/>
        <v>22</v>
      </c>
      <c r="K250" s="7" t="s">
        <v>302</v>
      </c>
    </row>
    <row r="251" spans="1:11" ht="27" customHeight="1" x14ac:dyDescent="0.2">
      <c r="A251" s="5" t="s">
        <v>2031</v>
      </c>
      <c r="B251" s="6">
        <v>4</v>
      </c>
      <c r="C251" s="6">
        <v>0</v>
      </c>
      <c r="D251" s="6">
        <f>SUM(B251:C251)</f>
        <v>4</v>
      </c>
      <c r="E251" s="6">
        <v>0</v>
      </c>
      <c r="F251" s="6">
        <v>0</v>
      </c>
      <c r="G251" s="6">
        <f>SUM(E251:F251)</f>
        <v>0</v>
      </c>
      <c r="H251" s="6">
        <f t="shared" si="74"/>
        <v>4</v>
      </c>
      <c r="I251" s="6">
        <f t="shared" si="74"/>
        <v>0</v>
      </c>
      <c r="J251" s="6">
        <f t="shared" si="74"/>
        <v>4</v>
      </c>
      <c r="K251" s="7" t="s">
        <v>2032</v>
      </c>
    </row>
    <row r="252" spans="1:11" ht="24.75" customHeight="1" x14ac:dyDescent="0.2">
      <c r="A252" s="5" t="s">
        <v>2033</v>
      </c>
      <c r="B252" s="6">
        <f>SUM(B248:B251)</f>
        <v>50</v>
      </c>
      <c r="C252" s="6">
        <f t="shared" ref="C252:J252" si="75">SUM(C248:C251)</f>
        <v>6</v>
      </c>
      <c r="D252" s="6">
        <f t="shared" si="75"/>
        <v>56</v>
      </c>
      <c r="E252" s="6">
        <f t="shared" si="75"/>
        <v>0</v>
      </c>
      <c r="F252" s="6">
        <f t="shared" si="75"/>
        <v>0</v>
      </c>
      <c r="G252" s="6">
        <f t="shared" si="75"/>
        <v>0</v>
      </c>
      <c r="H252" s="6">
        <f t="shared" si="75"/>
        <v>50</v>
      </c>
      <c r="I252" s="6">
        <f t="shared" si="75"/>
        <v>6</v>
      </c>
      <c r="J252" s="6">
        <f t="shared" si="75"/>
        <v>56</v>
      </c>
      <c r="K252" s="7" t="s">
        <v>2034</v>
      </c>
    </row>
    <row r="253" spans="1:11" ht="23.25" customHeight="1" x14ac:dyDescent="0.2">
      <c r="A253" s="5" t="s">
        <v>2043</v>
      </c>
      <c r="B253" s="6"/>
      <c r="C253" s="6"/>
      <c r="D253" s="6"/>
      <c r="E253" s="6"/>
      <c r="F253" s="6"/>
      <c r="G253" s="6"/>
      <c r="H253" s="6"/>
      <c r="I253" s="6"/>
      <c r="J253" s="6"/>
      <c r="K253" s="7" t="s">
        <v>2044</v>
      </c>
    </row>
    <row r="254" spans="1:11" ht="23.25" customHeight="1" x14ac:dyDescent="0.2">
      <c r="A254" s="5" t="s">
        <v>2030</v>
      </c>
      <c r="B254" s="6">
        <v>68</v>
      </c>
      <c r="C254" s="6">
        <v>1</v>
      </c>
      <c r="D254" s="6">
        <f>SUM(B254:C254)</f>
        <v>69</v>
      </c>
      <c r="E254" s="6">
        <v>0</v>
      </c>
      <c r="F254" s="6">
        <v>0</v>
      </c>
      <c r="G254" s="6">
        <f>SUM(E254:F254)</f>
        <v>0</v>
      </c>
      <c r="H254" s="6">
        <f t="shared" ref="H254:J257" si="76">SUM(E254,B254)</f>
        <v>68</v>
      </c>
      <c r="I254" s="6">
        <f t="shared" si="76"/>
        <v>1</v>
      </c>
      <c r="J254" s="6">
        <f t="shared" si="76"/>
        <v>69</v>
      </c>
      <c r="K254" s="7" t="s">
        <v>1635</v>
      </c>
    </row>
    <row r="255" spans="1:11" ht="23.25" customHeight="1" x14ac:dyDescent="0.2">
      <c r="A255" s="5" t="s">
        <v>379</v>
      </c>
      <c r="B255" s="6">
        <v>93</v>
      </c>
      <c r="C255" s="6">
        <v>18</v>
      </c>
      <c r="D255" s="6">
        <f>SUM(B255:C255)</f>
        <v>111</v>
      </c>
      <c r="E255" s="6">
        <v>0</v>
      </c>
      <c r="F255" s="6">
        <v>0</v>
      </c>
      <c r="G255" s="6">
        <f>SUM(E255:F255)</f>
        <v>0</v>
      </c>
      <c r="H255" s="6">
        <f t="shared" si="76"/>
        <v>93</v>
      </c>
      <c r="I255" s="6">
        <f t="shared" si="76"/>
        <v>18</v>
      </c>
      <c r="J255" s="6">
        <f t="shared" si="76"/>
        <v>111</v>
      </c>
      <c r="K255" s="7" t="s">
        <v>300</v>
      </c>
    </row>
    <row r="256" spans="1:11" ht="22.5" customHeight="1" x14ac:dyDescent="0.2">
      <c r="A256" s="5" t="s">
        <v>301</v>
      </c>
      <c r="B256" s="6">
        <v>15</v>
      </c>
      <c r="C256" s="6">
        <v>4</v>
      </c>
      <c r="D256" s="6">
        <f>SUM(B256:C256)</f>
        <v>19</v>
      </c>
      <c r="E256" s="6">
        <v>0</v>
      </c>
      <c r="F256" s="6">
        <v>0</v>
      </c>
      <c r="G256" s="6">
        <f>SUM(E256:F256)</f>
        <v>0</v>
      </c>
      <c r="H256" s="6">
        <f t="shared" si="76"/>
        <v>15</v>
      </c>
      <c r="I256" s="6">
        <f t="shared" si="76"/>
        <v>4</v>
      </c>
      <c r="J256" s="6">
        <f t="shared" si="76"/>
        <v>19</v>
      </c>
      <c r="K256" s="7" t="s">
        <v>302</v>
      </c>
    </row>
    <row r="257" spans="1:11" ht="27" customHeight="1" thickBot="1" x14ac:dyDescent="0.25">
      <c r="A257" s="11" t="s">
        <v>2031</v>
      </c>
      <c r="B257" s="12">
        <v>8</v>
      </c>
      <c r="C257" s="12">
        <v>1</v>
      </c>
      <c r="D257" s="12">
        <f>SUM(B257:C257)</f>
        <v>9</v>
      </c>
      <c r="E257" s="6">
        <v>0</v>
      </c>
      <c r="F257" s="6">
        <v>0</v>
      </c>
      <c r="G257" s="12">
        <f>SUM(E257:F257)</f>
        <v>0</v>
      </c>
      <c r="H257" s="12">
        <f t="shared" si="76"/>
        <v>8</v>
      </c>
      <c r="I257" s="12">
        <f t="shared" si="76"/>
        <v>1</v>
      </c>
      <c r="J257" s="12">
        <f t="shared" si="76"/>
        <v>9</v>
      </c>
      <c r="K257" s="13" t="s">
        <v>2032</v>
      </c>
    </row>
    <row r="258" spans="1:11" ht="21" customHeight="1" thickBot="1" x14ac:dyDescent="0.25">
      <c r="A258" s="8" t="s">
        <v>2033</v>
      </c>
      <c r="B258" s="9">
        <f>SUM(B254:B257)</f>
        <v>184</v>
      </c>
      <c r="C258" s="9">
        <f t="shared" ref="C258:J258" si="77">SUM(C254:C257)</f>
        <v>24</v>
      </c>
      <c r="D258" s="9">
        <f t="shared" si="77"/>
        <v>208</v>
      </c>
      <c r="E258" s="9">
        <f t="shared" si="77"/>
        <v>0</v>
      </c>
      <c r="F258" s="9">
        <f t="shared" si="77"/>
        <v>0</v>
      </c>
      <c r="G258" s="9">
        <f t="shared" si="77"/>
        <v>0</v>
      </c>
      <c r="H258" s="9">
        <f t="shared" si="77"/>
        <v>184</v>
      </c>
      <c r="I258" s="9">
        <f t="shared" si="77"/>
        <v>24</v>
      </c>
      <c r="J258" s="9">
        <f t="shared" si="77"/>
        <v>208</v>
      </c>
      <c r="K258" s="374" t="s">
        <v>2034</v>
      </c>
    </row>
    <row r="259" spans="1:11" ht="21" customHeight="1" thickTop="1" x14ac:dyDescent="0.2">
      <c r="A259" s="171"/>
      <c r="B259" s="371"/>
      <c r="C259" s="371"/>
      <c r="D259" s="371"/>
      <c r="E259" s="371"/>
      <c r="F259" s="371"/>
      <c r="G259" s="371"/>
      <c r="H259" s="371"/>
      <c r="I259" s="371"/>
      <c r="J259" s="371"/>
      <c r="K259" s="375"/>
    </row>
    <row r="260" spans="1:11" ht="21" customHeight="1" thickBot="1" x14ac:dyDescent="0.25">
      <c r="A260" s="1" t="s">
        <v>2026</v>
      </c>
      <c r="K260" s="345" t="s">
        <v>2027</v>
      </c>
    </row>
    <row r="261" spans="1:11" ht="15" customHeight="1" thickTop="1" x14ac:dyDescent="0.25">
      <c r="A261" s="409" t="s">
        <v>118</v>
      </c>
      <c r="B261" s="412" t="s">
        <v>2</v>
      </c>
      <c r="C261" s="412"/>
      <c r="D261" s="412"/>
      <c r="E261" s="412" t="s">
        <v>3</v>
      </c>
      <c r="F261" s="412"/>
      <c r="G261" s="412"/>
      <c r="H261" s="412" t="s">
        <v>4</v>
      </c>
      <c r="I261" s="412"/>
      <c r="J261" s="412"/>
      <c r="K261" s="409" t="s">
        <v>278</v>
      </c>
    </row>
    <row r="262" spans="1:11" ht="15" customHeight="1" x14ac:dyDescent="0.25">
      <c r="A262" s="410"/>
      <c r="B262" s="413" t="s">
        <v>6</v>
      </c>
      <c r="C262" s="413"/>
      <c r="D262" s="413"/>
      <c r="E262" s="413" t="s">
        <v>7</v>
      </c>
      <c r="F262" s="413"/>
      <c r="G262" s="413"/>
      <c r="H262" s="413" t="s">
        <v>8</v>
      </c>
      <c r="I262" s="413"/>
      <c r="J262" s="413"/>
      <c r="K262" s="410"/>
    </row>
    <row r="263" spans="1:11" ht="17.25" customHeight="1" x14ac:dyDescent="0.25">
      <c r="A263" s="410"/>
      <c r="B263" s="372" t="s">
        <v>9</v>
      </c>
      <c r="C263" s="372" t="s">
        <v>10</v>
      </c>
      <c r="D263" s="372" t="s">
        <v>11</v>
      </c>
      <c r="E263" s="372" t="s">
        <v>9</v>
      </c>
      <c r="F263" s="372" t="s">
        <v>10</v>
      </c>
      <c r="G263" s="372" t="s">
        <v>11</v>
      </c>
      <c r="H263" s="372" t="s">
        <v>9</v>
      </c>
      <c r="I263" s="372" t="s">
        <v>10</v>
      </c>
      <c r="J263" s="372" t="s">
        <v>11</v>
      </c>
      <c r="K263" s="410"/>
    </row>
    <row r="264" spans="1:11" ht="17.25" customHeight="1" thickBot="1" x14ac:dyDescent="0.3">
      <c r="A264" s="411"/>
      <c r="B264" s="4" t="s">
        <v>12</v>
      </c>
      <c r="C264" s="4" t="s">
        <v>13</v>
      </c>
      <c r="D264" s="4" t="s">
        <v>8</v>
      </c>
      <c r="E264" s="4" t="s">
        <v>12</v>
      </c>
      <c r="F264" s="4" t="s">
        <v>13</v>
      </c>
      <c r="G264" s="4" t="s">
        <v>8</v>
      </c>
      <c r="H264" s="4" t="s">
        <v>12</v>
      </c>
      <c r="I264" s="4" t="s">
        <v>13</v>
      </c>
      <c r="J264" s="4" t="s">
        <v>8</v>
      </c>
      <c r="K264" s="411"/>
    </row>
    <row r="265" spans="1:11" ht="21" customHeight="1" x14ac:dyDescent="0.2">
      <c r="A265" s="119" t="s">
        <v>2045</v>
      </c>
      <c r="B265" s="6"/>
      <c r="C265" s="6"/>
      <c r="D265" s="6"/>
      <c r="E265" s="6"/>
      <c r="F265" s="6"/>
      <c r="G265" s="6"/>
      <c r="H265" s="6"/>
      <c r="I265" s="6"/>
      <c r="J265" s="6"/>
      <c r="K265" s="7" t="s">
        <v>2046</v>
      </c>
    </row>
    <row r="266" spans="1:11" ht="21" customHeight="1" x14ac:dyDescent="0.2">
      <c r="A266" s="5" t="s">
        <v>2030</v>
      </c>
      <c r="B266" s="6">
        <v>89</v>
      </c>
      <c r="C266" s="6">
        <v>2</v>
      </c>
      <c r="D266" s="6">
        <f>SUM(B266:C266)</f>
        <v>91</v>
      </c>
      <c r="E266" s="6">
        <v>0</v>
      </c>
      <c r="F266" s="6">
        <v>0</v>
      </c>
      <c r="G266" s="6">
        <f>SUM(E266:F266)</f>
        <v>0</v>
      </c>
      <c r="H266" s="6">
        <f>SUM(E266,B266)</f>
        <v>89</v>
      </c>
      <c r="I266" s="6">
        <f>SUM(F266,C266)</f>
        <v>2</v>
      </c>
      <c r="J266" s="6">
        <f>SUM(G266,D266)</f>
        <v>91</v>
      </c>
      <c r="K266" s="7" t="s">
        <v>1635</v>
      </c>
    </row>
    <row r="267" spans="1:11" ht="21" customHeight="1" x14ac:dyDescent="0.2">
      <c r="A267" s="5" t="s">
        <v>379</v>
      </c>
      <c r="B267" s="6">
        <v>35</v>
      </c>
      <c r="C267" s="6">
        <v>6</v>
      </c>
      <c r="D267" s="6">
        <f>SUM(B267:C267)</f>
        <v>41</v>
      </c>
      <c r="E267" s="6">
        <v>0</v>
      </c>
      <c r="F267" s="6">
        <v>0</v>
      </c>
      <c r="G267" s="6">
        <f>SUM(E267:F267)</f>
        <v>0</v>
      </c>
      <c r="H267" s="6">
        <f t="shared" ref="H267:J269" si="78">SUM(E267,B267)</f>
        <v>35</v>
      </c>
      <c r="I267" s="6">
        <f>SUM(F267,C267)</f>
        <v>6</v>
      </c>
      <c r="J267" s="6">
        <f>SUM(G267,D267)</f>
        <v>41</v>
      </c>
      <c r="K267" s="7" t="s">
        <v>300</v>
      </c>
    </row>
    <row r="268" spans="1:11" ht="21" customHeight="1" x14ac:dyDescent="0.2">
      <c r="A268" s="5" t="s">
        <v>301</v>
      </c>
      <c r="B268" s="6">
        <v>21</v>
      </c>
      <c r="C268" s="6">
        <v>5</v>
      </c>
      <c r="D268" s="6">
        <f>SUM(B268:C268)</f>
        <v>26</v>
      </c>
      <c r="E268" s="6">
        <v>0</v>
      </c>
      <c r="F268" s="6">
        <v>0</v>
      </c>
      <c r="G268" s="6">
        <f>SUM(E268:F268)</f>
        <v>0</v>
      </c>
      <c r="H268" s="6">
        <f t="shared" si="78"/>
        <v>21</v>
      </c>
      <c r="I268" s="6">
        <f>SUM(F268,C268)</f>
        <v>5</v>
      </c>
      <c r="J268" s="6">
        <f>SUM(G268,D268)</f>
        <v>26</v>
      </c>
      <c r="K268" s="7" t="s">
        <v>302</v>
      </c>
    </row>
    <row r="269" spans="1:11" ht="21" customHeight="1" x14ac:dyDescent="0.2">
      <c r="A269" s="5" t="s">
        <v>2033</v>
      </c>
      <c r="B269" s="6">
        <f>SUM(B266:B268)</f>
        <v>145</v>
      </c>
      <c r="C269" s="6">
        <f>SUM(C266:C268)</f>
        <v>13</v>
      </c>
      <c r="D269" s="6">
        <f>SUM(B269:C269)</f>
        <v>158</v>
      </c>
      <c r="E269" s="6">
        <v>0</v>
      </c>
      <c r="F269" s="6">
        <v>0</v>
      </c>
      <c r="G269" s="6">
        <f>SUM(E269:F269)</f>
        <v>0</v>
      </c>
      <c r="H269" s="6">
        <f t="shared" si="78"/>
        <v>145</v>
      </c>
      <c r="I269" s="6">
        <f t="shared" si="78"/>
        <v>13</v>
      </c>
      <c r="J269" s="6">
        <f t="shared" si="78"/>
        <v>158</v>
      </c>
      <c r="K269" s="7" t="s">
        <v>2034</v>
      </c>
    </row>
    <row r="270" spans="1:11" ht="21" customHeight="1" x14ac:dyDescent="0.2">
      <c r="A270" s="5" t="s">
        <v>2047</v>
      </c>
      <c r="B270" s="6"/>
      <c r="C270" s="6"/>
      <c r="D270" s="6"/>
      <c r="E270" s="6"/>
      <c r="F270" s="6"/>
      <c r="G270" s="6"/>
      <c r="H270" s="6"/>
      <c r="I270" s="6"/>
      <c r="J270" s="6"/>
      <c r="K270" s="7" t="s">
        <v>2048</v>
      </c>
    </row>
    <row r="271" spans="1:11" ht="21" customHeight="1" x14ac:dyDescent="0.2">
      <c r="A271" s="5" t="s">
        <v>2030</v>
      </c>
      <c r="B271" s="6">
        <v>60</v>
      </c>
      <c r="C271" s="6">
        <v>4</v>
      </c>
      <c r="D271" s="6">
        <f>SUM(B271:C271)</f>
        <v>64</v>
      </c>
      <c r="E271" s="6">
        <v>0</v>
      </c>
      <c r="F271" s="6">
        <v>0</v>
      </c>
      <c r="G271" s="6">
        <f>SUM(E271:F271)</f>
        <v>0</v>
      </c>
      <c r="H271" s="6">
        <f t="shared" ref="H271:J274" si="79">SUM(E271,B271)</f>
        <v>60</v>
      </c>
      <c r="I271" s="6">
        <f t="shared" si="79"/>
        <v>4</v>
      </c>
      <c r="J271" s="6">
        <f t="shared" si="79"/>
        <v>64</v>
      </c>
      <c r="K271" s="7" t="s">
        <v>1635</v>
      </c>
    </row>
    <row r="272" spans="1:11" ht="21" customHeight="1" x14ac:dyDescent="0.2">
      <c r="A272" s="5" t="s">
        <v>379</v>
      </c>
      <c r="B272" s="6">
        <v>110</v>
      </c>
      <c r="C272" s="6">
        <v>67</v>
      </c>
      <c r="D272" s="6">
        <f>SUM(B272:C272)</f>
        <v>177</v>
      </c>
      <c r="E272" s="6">
        <v>0</v>
      </c>
      <c r="F272" s="6">
        <v>0</v>
      </c>
      <c r="G272" s="6">
        <f>SUM(E272:F272)</f>
        <v>0</v>
      </c>
      <c r="H272" s="6">
        <f t="shared" si="79"/>
        <v>110</v>
      </c>
      <c r="I272" s="6">
        <f t="shared" si="79"/>
        <v>67</v>
      </c>
      <c r="J272" s="6">
        <f t="shared" si="79"/>
        <v>177</v>
      </c>
      <c r="K272" s="7" t="s">
        <v>300</v>
      </c>
    </row>
    <row r="273" spans="1:11" ht="21" customHeight="1" x14ac:dyDescent="0.2">
      <c r="A273" s="5" t="s">
        <v>301</v>
      </c>
      <c r="B273" s="6">
        <v>35</v>
      </c>
      <c r="C273" s="6">
        <v>5</v>
      </c>
      <c r="D273" s="6">
        <f>SUM(B273:C273)</f>
        <v>40</v>
      </c>
      <c r="E273" s="6">
        <v>0</v>
      </c>
      <c r="F273" s="6">
        <v>0</v>
      </c>
      <c r="G273" s="6">
        <f>SUM(E273:F273)</f>
        <v>0</v>
      </c>
      <c r="H273" s="6">
        <f t="shared" si="79"/>
        <v>35</v>
      </c>
      <c r="I273" s="6">
        <f t="shared" si="79"/>
        <v>5</v>
      </c>
      <c r="J273" s="6">
        <f t="shared" si="79"/>
        <v>40</v>
      </c>
      <c r="K273" s="7" t="s">
        <v>302</v>
      </c>
    </row>
    <row r="274" spans="1:11" ht="21" customHeight="1" x14ac:dyDescent="0.2">
      <c r="A274" s="5" t="s">
        <v>2031</v>
      </c>
      <c r="B274" s="6">
        <v>122</v>
      </c>
      <c r="C274" s="6">
        <v>15</v>
      </c>
      <c r="D274" s="6">
        <f>SUM(B274:C274)</f>
        <v>137</v>
      </c>
      <c r="E274" s="6">
        <v>0</v>
      </c>
      <c r="F274" s="6">
        <v>0</v>
      </c>
      <c r="G274" s="6">
        <f>SUM(E274:F274)</f>
        <v>0</v>
      </c>
      <c r="H274" s="6">
        <f t="shared" si="79"/>
        <v>122</v>
      </c>
      <c r="I274" s="6">
        <f t="shared" si="79"/>
        <v>15</v>
      </c>
      <c r="J274" s="6">
        <f t="shared" si="79"/>
        <v>137</v>
      </c>
      <c r="K274" s="7" t="s">
        <v>2032</v>
      </c>
    </row>
    <row r="275" spans="1:11" ht="21" customHeight="1" x14ac:dyDescent="0.2">
      <c r="A275" s="5" t="s">
        <v>2033</v>
      </c>
      <c r="B275" s="6">
        <f>SUM(B271:B274)</f>
        <v>327</v>
      </c>
      <c r="C275" s="6">
        <f t="shared" ref="C275:J275" si="80">SUM(C271:C274)</f>
        <v>91</v>
      </c>
      <c r="D275" s="6">
        <f t="shared" si="80"/>
        <v>418</v>
      </c>
      <c r="E275" s="6">
        <f t="shared" si="80"/>
        <v>0</v>
      </c>
      <c r="F275" s="6">
        <f t="shared" si="80"/>
        <v>0</v>
      </c>
      <c r="G275" s="6">
        <f t="shared" si="80"/>
        <v>0</v>
      </c>
      <c r="H275" s="6">
        <f t="shared" si="80"/>
        <v>327</v>
      </c>
      <c r="I275" s="6">
        <f t="shared" si="80"/>
        <v>91</v>
      </c>
      <c r="J275" s="6">
        <f t="shared" si="80"/>
        <v>418</v>
      </c>
      <c r="K275" s="7" t="s">
        <v>2034</v>
      </c>
    </row>
    <row r="276" spans="1:11" ht="21" customHeight="1" x14ac:dyDescent="0.2">
      <c r="A276" s="119" t="s">
        <v>2049</v>
      </c>
      <c r="B276" s="6"/>
      <c r="C276" s="6"/>
      <c r="D276" s="6"/>
      <c r="E276" s="6"/>
      <c r="F276" s="6"/>
      <c r="G276" s="6"/>
      <c r="H276" s="6"/>
      <c r="I276" s="6"/>
      <c r="J276" s="6"/>
      <c r="K276" s="7" t="s">
        <v>2050</v>
      </c>
    </row>
    <row r="277" spans="1:11" ht="21" customHeight="1" x14ac:dyDescent="0.2">
      <c r="A277" s="5" t="s">
        <v>2030</v>
      </c>
      <c r="B277" s="6">
        <v>10</v>
      </c>
      <c r="C277" s="6">
        <v>1</v>
      </c>
      <c r="D277" s="6">
        <f>SUM(B277:C277)</f>
        <v>11</v>
      </c>
      <c r="E277" s="6">
        <v>0</v>
      </c>
      <c r="F277" s="6">
        <v>0</v>
      </c>
      <c r="G277" s="6">
        <f>SUM(E277:F277)</f>
        <v>0</v>
      </c>
      <c r="H277" s="6">
        <f>SUM(E277,B277)</f>
        <v>10</v>
      </c>
      <c r="I277" s="6">
        <f>SUM(F277,C277)</f>
        <v>1</v>
      </c>
      <c r="J277" s="6">
        <f>SUM(G277,D277)</f>
        <v>11</v>
      </c>
      <c r="K277" s="7" t="s">
        <v>1635</v>
      </c>
    </row>
    <row r="278" spans="1:11" ht="18.75" customHeight="1" x14ac:dyDescent="0.2">
      <c r="A278" s="5" t="s">
        <v>379</v>
      </c>
      <c r="B278" s="6">
        <v>140</v>
      </c>
      <c r="C278" s="6">
        <v>36</v>
      </c>
      <c r="D278" s="6">
        <f>SUM(B278:C278)</f>
        <v>176</v>
      </c>
      <c r="E278" s="6">
        <v>0</v>
      </c>
      <c r="F278" s="6">
        <v>0</v>
      </c>
      <c r="G278" s="6">
        <f>SUM(E278:F278)</f>
        <v>0</v>
      </c>
      <c r="H278" s="6">
        <f t="shared" ref="H278:J280" si="81">SUM(E278,B278)</f>
        <v>140</v>
      </c>
      <c r="I278" s="6">
        <f>SUM(F278,C278)</f>
        <v>36</v>
      </c>
      <c r="J278" s="6">
        <f>SUM(G278,D278)</f>
        <v>176</v>
      </c>
      <c r="K278" s="7" t="s">
        <v>300</v>
      </c>
    </row>
    <row r="279" spans="1:11" ht="21" customHeight="1" x14ac:dyDescent="0.2">
      <c r="A279" s="5" t="s">
        <v>301</v>
      </c>
      <c r="B279" s="6">
        <v>38</v>
      </c>
      <c r="C279" s="6">
        <v>2</v>
      </c>
      <c r="D279" s="6">
        <f>SUM(B279:C279)</f>
        <v>40</v>
      </c>
      <c r="E279" s="6">
        <v>0</v>
      </c>
      <c r="F279" s="6">
        <v>0</v>
      </c>
      <c r="G279" s="6">
        <f>SUM(E279:F279)</f>
        <v>0</v>
      </c>
      <c r="H279" s="6">
        <f t="shared" si="81"/>
        <v>38</v>
      </c>
      <c r="I279" s="6">
        <f>SUM(F279,C279)</f>
        <v>2</v>
      </c>
      <c r="J279" s="6">
        <f>SUM(G279,D279)</f>
        <v>40</v>
      </c>
      <c r="K279" s="7" t="s">
        <v>302</v>
      </c>
    </row>
    <row r="280" spans="1:11" ht="21" customHeight="1" x14ac:dyDescent="0.2">
      <c r="A280" s="5" t="s">
        <v>2033</v>
      </c>
      <c r="B280" s="6">
        <f>SUM(B277:B279)</f>
        <v>188</v>
      </c>
      <c r="C280" s="6">
        <f>SUM(C277:C279)</f>
        <v>39</v>
      </c>
      <c r="D280" s="6">
        <f>SUM(B280:C280)</f>
        <v>227</v>
      </c>
      <c r="E280" s="6">
        <v>0</v>
      </c>
      <c r="F280" s="6">
        <v>0</v>
      </c>
      <c r="G280" s="6">
        <f>SUM(E280:F280)</f>
        <v>0</v>
      </c>
      <c r="H280" s="6">
        <f t="shared" si="81"/>
        <v>188</v>
      </c>
      <c r="I280" s="6">
        <f t="shared" si="81"/>
        <v>39</v>
      </c>
      <c r="J280" s="6">
        <f t="shared" si="81"/>
        <v>227</v>
      </c>
      <c r="K280" s="7" t="s">
        <v>2034</v>
      </c>
    </row>
    <row r="281" spans="1:11" ht="21" customHeight="1" x14ac:dyDescent="0.2">
      <c r="A281" s="5" t="s">
        <v>2051</v>
      </c>
      <c r="B281" s="6"/>
      <c r="C281" s="6"/>
      <c r="D281" s="6"/>
      <c r="E281" s="6"/>
      <c r="F281" s="6"/>
      <c r="G281" s="6"/>
      <c r="H281" s="6"/>
      <c r="I281" s="6"/>
      <c r="J281" s="6"/>
      <c r="K281" s="7" t="s">
        <v>2052</v>
      </c>
    </row>
    <row r="282" spans="1:11" ht="21" customHeight="1" x14ac:dyDescent="0.2">
      <c r="A282" s="5" t="s">
        <v>2030</v>
      </c>
      <c r="B282" s="6">
        <f>SUM(B277,B271,B266,B254,B248,B233)</f>
        <v>341</v>
      </c>
      <c r="C282" s="6">
        <f>SUM(C277,C271,C266,C254,C248,C233)</f>
        <v>14</v>
      </c>
      <c r="D282" s="6">
        <f>SUM(B282:C282)</f>
        <v>355</v>
      </c>
      <c r="E282" s="6">
        <v>0</v>
      </c>
      <c r="F282" s="6">
        <v>0</v>
      </c>
      <c r="G282" s="6">
        <f>SUM(E282:F282)</f>
        <v>0</v>
      </c>
      <c r="H282" s="6">
        <f t="shared" ref="H282:J285" si="82">SUM(E282,B282)</f>
        <v>341</v>
      </c>
      <c r="I282" s="6">
        <f t="shared" si="82"/>
        <v>14</v>
      </c>
      <c r="J282" s="6">
        <f t="shared" si="82"/>
        <v>355</v>
      </c>
      <c r="K282" s="7" t="s">
        <v>1635</v>
      </c>
    </row>
    <row r="283" spans="1:11" ht="21" customHeight="1" x14ac:dyDescent="0.2">
      <c r="A283" s="5" t="s">
        <v>379</v>
      </c>
      <c r="B283" s="6">
        <f>SUM(B278,B272,B267,B255,B249,B243,B239,B234)</f>
        <v>655</v>
      </c>
      <c r="C283" s="6">
        <f>SUM(C278,C272,C267,C255,C249,C243,C239,C234)</f>
        <v>244</v>
      </c>
      <c r="D283" s="6">
        <f>SUM(B283:C283)</f>
        <v>899</v>
      </c>
      <c r="E283" s="6">
        <v>0</v>
      </c>
      <c r="F283" s="6">
        <v>0</v>
      </c>
      <c r="G283" s="6">
        <f>SUM(E283:F283)</f>
        <v>0</v>
      </c>
      <c r="H283" s="6">
        <f t="shared" si="82"/>
        <v>655</v>
      </c>
      <c r="I283" s="6">
        <f t="shared" si="82"/>
        <v>244</v>
      </c>
      <c r="J283" s="6">
        <f t="shared" si="82"/>
        <v>899</v>
      </c>
      <c r="K283" s="7" t="s">
        <v>300</v>
      </c>
    </row>
    <row r="284" spans="1:11" ht="21" customHeight="1" x14ac:dyDescent="0.2">
      <c r="A284" s="5" t="s">
        <v>301</v>
      </c>
      <c r="B284" s="6">
        <f>SUM(B279,B273,B268,B256,B250,B244,B240,B235)</f>
        <v>354</v>
      </c>
      <c r="C284" s="6">
        <f>SUM(C279,C273,C268,C256,C250,C244,C240,C235)</f>
        <v>68</v>
      </c>
      <c r="D284" s="6">
        <f>SUM(B284:C284)</f>
        <v>422</v>
      </c>
      <c r="E284" s="6">
        <v>0</v>
      </c>
      <c r="F284" s="6">
        <v>0</v>
      </c>
      <c r="G284" s="6">
        <f>SUM(E284:F284)</f>
        <v>0</v>
      </c>
      <c r="H284" s="6">
        <f t="shared" si="82"/>
        <v>354</v>
      </c>
      <c r="I284" s="6">
        <f t="shared" si="82"/>
        <v>68</v>
      </c>
      <c r="J284" s="6">
        <f t="shared" si="82"/>
        <v>422</v>
      </c>
      <c r="K284" s="7" t="s">
        <v>302</v>
      </c>
    </row>
    <row r="285" spans="1:11" ht="18.75" customHeight="1" x14ac:dyDescent="0.2">
      <c r="A285" s="5" t="s">
        <v>2031</v>
      </c>
      <c r="B285" s="6">
        <f>SUM(B274,B257,B251,B245,B236)</f>
        <v>260</v>
      </c>
      <c r="C285" s="6">
        <f>SUM(C274,C257,C251,C245,C236)</f>
        <v>57</v>
      </c>
      <c r="D285" s="6">
        <f>SUM(B285:C285)</f>
        <v>317</v>
      </c>
      <c r="E285" s="6">
        <v>0</v>
      </c>
      <c r="F285" s="6">
        <v>0</v>
      </c>
      <c r="G285" s="6">
        <f>SUM(E285:F285)</f>
        <v>0</v>
      </c>
      <c r="H285" s="6">
        <f t="shared" si="82"/>
        <v>260</v>
      </c>
      <c r="I285" s="6">
        <f t="shared" si="82"/>
        <v>57</v>
      </c>
      <c r="J285" s="6">
        <f t="shared" si="82"/>
        <v>317</v>
      </c>
      <c r="K285" s="7" t="s">
        <v>2032</v>
      </c>
    </row>
    <row r="286" spans="1:11" ht="21" customHeight="1" x14ac:dyDescent="0.2">
      <c r="A286" s="161" t="s">
        <v>2033</v>
      </c>
      <c r="B286" s="68">
        <f>SUM(B282:B285)</f>
        <v>1610</v>
      </c>
      <c r="C286" s="68">
        <f t="shared" ref="C286:J286" si="83">SUM(C282:C285)</f>
        <v>383</v>
      </c>
      <c r="D286" s="68">
        <f t="shared" si="83"/>
        <v>1993</v>
      </c>
      <c r="E286" s="68">
        <f t="shared" si="83"/>
        <v>0</v>
      </c>
      <c r="F286" s="68">
        <f t="shared" si="83"/>
        <v>0</v>
      </c>
      <c r="G286" s="68">
        <f t="shared" si="83"/>
        <v>0</v>
      </c>
      <c r="H286" s="68">
        <f t="shared" si="83"/>
        <v>1610</v>
      </c>
      <c r="I286" s="68">
        <f t="shared" si="83"/>
        <v>383</v>
      </c>
      <c r="J286" s="68">
        <f t="shared" si="83"/>
        <v>1993</v>
      </c>
      <c r="K286" s="304" t="s">
        <v>2034</v>
      </c>
    </row>
    <row r="287" spans="1:11" ht="21" customHeight="1" x14ac:dyDescent="0.2">
      <c r="A287" s="5" t="s">
        <v>2053</v>
      </c>
      <c r="B287" s="6">
        <v>199</v>
      </c>
      <c r="C287" s="6">
        <v>57</v>
      </c>
      <c r="D287" s="6">
        <f>SUM(B287:C287)</f>
        <v>256</v>
      </c>
      <c r="E287" s="6">
        <v>0</v>
      </c>
      <c r="F287" s="6">
        <v>0</v>
      </c>
      <c r="G287" s="6">
        <f t="shared" ref="G287:G293" si="84">SUM(E287:F287)</f>
        <v>0</v>
      </c>
      <c r="H287" s="6">
        <f t="shared" ref="H287:J293" si="85">SUM(E287,B287)</f>
        <v>199</v>
      </c>
      <c r="I287" s="6">
        <f t="shared" si="85"/>
        <v>57</v>
      </c>
      <c r="J287" s="6">
        <f t="shared" si="85"/>
        <v>256</v>
      </c>
      <c r="K287" s="7" t="s">
        <v>2054</v>
      </c>
    </row>
    <row r="288" spans="1:11" ht="21" customHeight="1" x14ac:dyDescent="0.2">
      <c r="A288" s="5" t="s">
        <v>2055</v>
      </c>
      <c r="B288" s="6">
        <v>53</v>
      </c>
      <c r="C288" s="6">
        <v>7</v>
      </c>
      <c r="D288" s="6">
        <f t="shared" ref="D288:D293" si="86">SUM(B288:C288)</f>
        <v>60</v>
      </c>
      <c r="E288" s="6">
        <v>0</v>
      </c>
      <c r="F288" s="6">
        <v>0</v>
      </c>
      <c r="G288" s="6">
        <f t="shared" si="84"/>
        <v>0</v>
      </c>
      <c r="H288" s="6">
        <f t="shared" si="85"/>
        <v>53</v>
      </c>
      <c r="I288" s="6">
        <f t="shared" si="85"/>
        <v>7</v>
      </c>
      <c r="J288" s="6">
        <f t="shared" si="85"/>
        <v>60</v>
      </c>
      <c r="K288" s="7" t="s">
        <v>2056</v>
      </c>
    </row>
    <row r="289" spans="1:11" ht="18.75" customHeight="1" x14ac:dyDescent="0.2">
      <c r="A289" s="5" t="s">
        <v>2057</v>
      </c>
      <c r="B289" s="6">
        <v>21</v>
      </c>
      <c r="C289" s="6">
        <v>8</v>
      </c>
      <c r="D289" s="6">
        <f t="shared" si="86"/>
        <v>29</v>
      </c>
      <c r="E289" s="6">
        <v>0</v>
      </c>
      <c r="F289" s="6">
        <v>0</v>
      </c>
      <c r="G289" s="6">
        <f t="shared" si="84"/>
        <v>0</v>
      </c>
      <c r="H289" s="6">
        <f t="shared" si="85"/>
        <v>21</v>
      </c>
      <c r="I289" s="6">
        <f t="shared" si="85"/>
        <v>8</v>
      </c>
      <c r="J289" s="6">
        <f t="shared" si="85"/>
        <v>29</v>
      </c>
      <c r="K289" s="7" t="s">
        <v>2058</v>
      </c>
    </row>
    <row r="290" spans="1:11" ht="21" customHeight="1" x14ac:dyDescent="0.2">
      <c r="A290" s="5" t="s">
        <v>2059</v>
      </c>
      <c r="B290" s="6">
        <v>136</v>
      </c>
      <c r="C290" s="6">
        <v>35</v>
      </c>
      <c r="D290" s="6">
        <f t="shared" si="86"/>
        <v>171</v>
      </c>
      <c r="E290" s="6">
        <v>0</v>
      </c>
      <c r="F290" s="6">
        <v>0</v>
      </c>
      <c r="G290" s="6">
        <f t="shared" si="84"/>
        <v>0</v>
      </c>
      <c r="H290" s="6">
        <f t="shared" si="85"/>
        <v>136</v>
      </c>
      <c r="I290" s="6">
        <f t="shared" si="85"/>
        <v>35</v>
      </c>
      <c r="J290" s="6">
        <f t="shared" si="85"/>
        <v>171</v>
      </c>
      <c r="K290" s="7" t="s">
        <v>2060</v>
      </c>
    </row>
    <row r="291" spans="1:11" ht="16.5" customHeight="1" x14ac:dyDescent="0.2">
      <c r="A291" s="5" t="s">
        <v>2061</v>
      </c>
      <c r="B291" s="6">
        <v>17</v>
      </c>
      <c r="C291" s="6">
        <v>4</v>
      </c>
      <c r="D291" s="6">
        <f t="shared" si="86"/>
        <v>21</v>
      </c>
      <c r="E291" s="6">
        <v>0</v>
      </c>
      <c r="F291" s="6">
        <v>0</v>
      </c>
      <c r="G291" s="6">
        <f t="shared" si="84"/>
        <v>0</v>
      </c>
      <c r="H291" s="6">
        <f t="shared" si="85"/>
        <v>17</v>
      </c>
      <c r="I291" s="6">
        <f t="shared" si="85"/>
        <v>4</v>
      </c>
      <c r="J291" s="6">
        <f t="shared" si="85"/>
        <v>21</v>
      </c>
      <c r="K291" s="7" t="s">
        <v>2062</v>
      </c>
    </row>
    <row r="292" spans="1:11" ht="21" customHeight="1" x14ac:dyDescent="0.2">
      <c r="A292" s="5" t="s">
        <v>2063</v>
      </c>
      <c r="B292" s="6">
        <v>99</v>
      </c>
      <c r="C292" s="6">
        <v>32</v>
      </c>
      <c r="D292" s="6">
        <f t="shared" si="86"/>
        <v>131</v>
      </c>
      <c r="E292" s="6">
        <v>0</v>
      </c>
      <c r="F292" s="6">
        <v>0</v>
      </c>
      <c r="G292" s="6">
        <f t="shared" si="84"/>
        <v>0</v>
      </c>
      <c r="H292" s="6">
        <f t="shared" si="85"/>
        <v>99</v>
      </c>
      <c r="I292" s="6">
        <f t="shared" si="85"/>
        <v>32</v>
      </c>
      <c r="J292" s="6">
        <f t="shared" si="85"/>
        <v>131</v>
      </c>
      <c r="K292" s="7" t="s">
        <v>2064</v>
      </c>
    </row>
    <row r="293" spans="1:11" ht="21" customHeight="1" thickBot="1" x14ac:dyDescent="0.25">
      <c r="A293" s="14" t="s">
        <v>2065</v>
      </c>
      <c r="B293" s="15">
        <v>933</v>
      </c>
      <c r="C293" s="15">
        <v>233</v>
      </c>
      <c r="D293" s="15">
        <f t="shared" si="86"/>
        <v>1166</v>
      </c>
      <c r="E293" s="15">
        <v>0</v>
      </c>
      <c r="F293" s="15">
        <v>0</v>
      </c>
      <c r="G293" s="15">
        <f t="shared" si="84"/>
        <v>0</v>
      </c>
      <c r="H293" s="15">
        <f t="shared" si="85"/>
        <v>933</v>
      </c>
      <c r="I293" s="15">
        <f t="shared" si="85"/>
        <v>233</v>
      </c>
      <c r="J293" s="15">
        <f t="shared" si="85"/>
        <v>1166</v>
      </c>
      <c r="K293" s="16" t="s">
        <v>2066</v>
      </c>
    </row>
    <row r="294" spans="1:11" ht="21" customHeight="1" thickTop="1" x14ac:dyDescent="0.2">
      <c r="A294" s="64"/>
      <c r="B294" s="370"/>
      <c r="C294" s="370"/>
      <c r="D294" s="370"/>
      <c r="E294" s="370"/>
      <c r="F294" s="370"/>
      <c r="G294" s="370"/>
      <c r="H294" s="370"/>
      <c r="I294" s="370"/>
      <c r="J294" s="370"/>
      <c r="K294" s="65"/>
    </row>
    <row r="295" spans="1:11" ht="18.75" customHeight="1" thickBot="1" x14ac:dyDescent="0.25">
      <c r="A295" s="1" t="s">
        <v>2026</v>
      </c>
      <c r="K295" s="345" t="s">
        <v>2027</v>
      </c>
    </row>
    <row r="296" spans="1:11" ht="15.75" customHeight="1" thickTop="1" x14ac:dyDescent="0.25">
      <c r="A296" s="409" t="s">
        <v>118</v>
      </c>
      <c r="B296" s="412" t="s">
        <v>2</v>
      </c>
      <c r="C296" s="412"/>
      <c r="D296" s="412"/>
      <c r="E296" s="412" t="s">
        <v>3</v>
      </c>
      <c r="F296" s="412"/>
      <c r="G296" s="412"/>
      <c r="H296" s="412" t="s">
        <v>4</v>
      </c>
      <c r="I296" s="412"/>
      <c r="J296" s="412"/>
      <c r="K296" s="409" t="s">
        <v>278</v>
      </c>
    </row>
    <row r="297" spans="1:11" ht="15.75" customHeight="1" x14ac:dyDescent="0.25">
      <c r="A297" s="410"/>
      <c r="B297" s="413" t="s">
        <v>6</v>
      </c>
      <c r="C297" s="413"/>
      <c r="D297" s="413"/>
      <c r="E297" s="413" t="s">
        <v>7</v>
      </c>
      <c r="F297" s="413"/>
      <c r="G297" s="413"/>
      <c r="H297" s="413" t="s">
        <v>8</v>
      </c>
      <c r="I297" s="413"/>
      <c r="J297" s="413"/>
      <c r="K297" s="410"/>
    </row>
    <row r="298" spans="1:11" ht="15.75" customHeight="1" x14ac:dyDescent="0.25">
      <c r="A298" s="410"/>
      <c r="B298" s="372" t="s">
        <v>9</v>
      </c>
      <c r="C298" s="372" t="s">
        <v>10</v>
      </c>
      <c r="D298" s="372" t="s">
        <v>11</v>
      </c>
      <c r="E298" s="372" t="s">
        <v>9</v>
      </c>
      <c r="F298" s="372" t="s">
        <v>10</v>
      </c>
      <c r="G298" s="372" t="s">
        <v>11</v>
      </c>
      <c r="H298" s="372" t="s">
        <v>9</v>
      </c>
      <c r="I298" s="372" t="s">
        <v>10</v>
      </c>
      <c r="J298" s="372" t="s">
        <v>11</v>
      </c>
      <c r="K298" s="410"/>
    </row>
    <row r="299" spans="1:11" ht="15" customHeight="1" thickBot="1" x14ac:dyDescent="0.3">
      <c r="A299" s="411"/>
      <c r="B299" s="4" t="s">
        <v>12</v>
      </c>
      <c r="C299" s="4" t="s">
        <v>13</v>
      </c>
      <c r="D299" s="4" t="s">
        <v>8</v>
      </c>
      <c r="E299" s="4" t="s">
        <v>12</v>
      </c>
      <c r="F299" s="4" t="s">
        <v>13</v>
      </c>
      <c r="G299" s="4" t="s">
        <v>8</v>
      </c>
      <c r="H299" s="4" t="s">
        <v>12</v>
      </c>
      <c r="I299" s="4" t="s">
        <v>13</v>
      </c>
      <c r="J299" s="4" t="s">
        <v>8</v>
      </c>
      <c r="K299" s="411"/>
    </row>
    <row r="300" spans="1:11" ht="17.25" customHeight="1" x14ac:dyDescent="0.2">
      <c r="A300" s="119" t="s">
        <v>140</v>
      </c>
      <c r="B300" s="6">
        <v>165</v>
      </c>
      <c r="C300" s="6">
        <v>54</v>
      </c>
      <c r="D300" s="80">
        <f t="shared" ref="D300:D313" si="87">SUM(B300:C300)</f>
        <v>219</v>
      </c>
      <c r="E300" s="80">
        <v>0</v>
      </c>
      <c r="F300" s="80">
        <v>0</v>
      </c>
      <c r="G300" s="80">
        <f t="shared" ref="G300:G306" si="88">SUM(E300:F300)</f>
        <v>0</v>
      </c>
      <c r="H300" s="80">
        <f t="shared" ref="H300:J303" si="89">SUM(E300,B300)</f>
        <v>165</v>
      </c>
      <c r="I300" s="80">
        <f t="shared" si="89"/>
        <v>54</v>
      </c>
      <c r="J300" s="80">
        <f t="shared" si="89"/>
        <v>219</v>
      </c>
      <c r="K300" s="7" t="s">
        <v>2067</v>
      </c>
    </row>
    <row r="301" spans="1:11" ht="19.5" customHeight="1" x14ac:dyDescent="0.2">
      <c r="A301" s="346" t="s">
        <v>2068</v>
      </c>
      <c r="B301" s="80">
        <v>421</v>
      </c>
      <c r="C301" s="80">
        <v>100</v>
      </c>
      <c r="D301" s="80">
        <f t="shared" si="87"/>
        <v>521</v>
      </c>
      <c r="E301" s="80">
        <v>0</v>
      </c>
      <c r="F301" s="80">
        <v>0</v>
      </c>
      <c r="G301" s="80">
        <f t="shared" si="88"/>
        <v>0</v>
      </c>
      <c r="H301" s="80">
        <f t="shared" si="89"/>
        <v>421</v>
      </c>
      <c r="I301" s="80">
        <f t="shared" si="89"/>
        <v>100</v>
      </c>
      <c r="J301" s="80">
        <f t="shared" si="89"/>
        <v>521</v>
      </c>
      <c r="K301" s="7" t="s">
        <v>2069</v>
      </c>
    </row>
    <row r="302" spans="1:11" ht="16.5" customHeight="1" x14ac:dyDescent="0.2">
      <c r="A302" s="79" t="s">
        <v>2070</v>
      </c>
      <c r="B302" s="80">
        <v>283</v>
      </c>
      <c r="C302" s="80">
        <v>96</v>
      </c>
      <c r="D302" s="80">
        <f t="shared" si="87"/>
        <v>379</v>
      </c>
      <c r="E302" s="80">
        <v>0</v>
      </c>
      <c r="F302" s="80">
        <v>0</v>
      </c>
      <c r="G302" s="80">
        <f t="shared" si="88"/>
        <v>0</v>
      </c>
      <c r="H302" s="80">
        <f t="shared" si="89"/>
        <v>283</v>
      </c>
      <c r="I302" s="80">
        <f t="shared" si="89"/>
        <v>96</v>
      </c>
      <c r="J302" s="80">
        <f t="shared" si="89"/>
        <v>379</v>
      </c>
      <c r="K302" s="81" t="s">
        <v>2071</v>
      </c>
    </row>
    <row r="303" spans="1:11" ht="15.75" customHeight="1" x14ac:dyDescent="0.2">
      <c r="A303" s="5" t="s">
        <v>2072</v>
      </c>
      <c r="B303" s="6">
        <v>1062</v>
      </c>
      <c r="C303" s="6">
        <v>392</v>
      </c>
      <c r="D303" s="6">
        <f t="shared" si="87"/>
        <v>1454</v>
      </c>
      <c r="E303" s="6">
        <v>0</v>
      </c>
      <c r="F303" s="6">
        <v>0</v>
      </c>
      <c r="G303" s="6">
        <f t="shared" si="88"/>
        <v>0</v>
      </c>
      <c r="H303" s="6">
        <f t="shared" si="89"/>
        <v>1062</v>
      </c>
      <c r="I303" s="6">
        <f t="shared" si="89"/>
        <v>392</v>
      </c>
      <c r="J303" s="6">
        <f t="shared" si="89"/>
        <v>1454</v>
      </c>
      <c r="K303" s="7" t="s">
        <v>2073</v>
      </c>
    </row>
    <row r="304" spans="1:11" ht="19.5" customHeight="1" x14ac:dyDescent="0.2">
      <c r="A304" s="5" t="s">
        <v>2074</v>
      </c>
      <c r="B304" s="6">
        <v>107</v>
      </c>
      <c r="C304" s="6">
        <v>28</v>
      </c>
      <c r="D304" s="6">
        <f t="shared" si="87"/>
        <v>135</v>
      </c>
      <c r="E304" s="6">
        <v>0</v>
      </c>
      <c r="F304" s="6">
        <v>0</v>
      </c>
      <c r="G304" s="6">
        <f t="shared" si="88"/>
        <v>0</v>
      </c>
      <c r="H304" s="6">
        <f t="shared" ref="H304:J306" si="90">SUM(E304,B304)</f>
        <v>107</v>
      </c>
      <c r="I304" s="6">
        <f t="shared" si="90"/>
        <v>28</v>
      </c>
      <c r="J304" s="6">
        <f t="shared" si="90"/>
        <v>135</v>
      </c>
      <c r="K304" s="7" t="s">
        <v>2075</v>
      </c>
    </row>
    <row r="305" spans="1:11" ht="19.5" customHeight="1" x14ac:dyDescent="0.2">
      <c r="A305" s="5" t="s">
        <v>2076</v>
      </c>
      <c r="B305" s="6">
        <v>149</v>
      </c>
      <c r="C305" s="6">
        <v>32</v>
      </c>
      <c r="D305" s="6">
        <f t="shared" si="87"/>
        <v>181</v>
      </c>
      <c r="E305" s="6">
        <v>0</v>
      </c>
      <c r="F305" s="6">
        <v>0</v>
      </c>
      <c r="G305" s="6">
        <f t="shared" si="88"/>
        <v>0</v>
      </c>
      <c r="H305" s="6">
        <f t="shared" si="90"/>
        <v>149</v>
      </c>
      <c r="I305" s="6">
        <f t="shared" si="90"/>
        <v>32</v>
      </c>
      <c r="J305" s="6">
        <f t="shared" si="90"/>
        <v>181</v>
      </c>
      <c r="K305" s="7" t="s">
        <v>2077</v>
      </c>
    </row>
    <row r="306" spans="1:11" ht="19.5" customHeight="1" x14ac:dyDescent="0.2">
      <c r="A306" s="5" t="s">
        <v>2078</v>
      </c>
      <c r="B306" s="6">
        <v>317</v>
      </c>
      <c r="C306" s="6">
        <v>96</v>
      </c>
      <c r="D306" s="6">
        <f t="shared" si="87"/>
        <v>413</v>
      </c>
      <c r="E306" s="6">
        <v>0</v>
      </c>
      <c r="F306" s="6">
        <v>0</v>
      </c>
      <c r="G306" s="6">
        <f t="shared" si="88"/>
        <v>0</v>
      </c>
      <c r="H306" s="6">
        <f t="shared" si="90"/>
        <v>317</v>
      </c>
      <c r="I306" s="6">
        <f t="shared" si="90"/>
        <v>96</v>
      </c>
      <c r="J306" s="6">
        <f t="shared" si="90"/>
        <v>413</v>
      </c>
      <c r="K306" s="7" t="s">
        <v>2079</v>
      </c>
    </row>
    <row r="307" spans="1:11" ht="19.5" customHeight="1" x14ac:dyDescent="0.2">
      <c r="A307" s="5" t="s">
        <v>2080</v>
      </c>
      <c r="B307" s="6">
        <v>177</v>
      </c>
      <c r="C307" s="6">
        <v>51</v>
      </c>
      <c r="D307" s="6">
        <f t="shared" si="87"/>
        <v>228</v>
      </c>
      <c r="E307" s="6">
        <v>0</v>
      </c>
      <c r="F307" s="6">
        <v>0</v>
      </c>
      <c r="G307" s="6">
        <f t="shared" ref="G307:G312" si="91">SUM(E307:F307)</f>
        <v>0</v>
      </c>
      <c r="H307" s="6">
        <f t="shared" ref="H307:J312" si="92">SUM(E307,B307)</f>
        <v>177</v>
      </c>
      <c r="I307" s="6">
        <f t="shared" si="92"/>
        <v>51</v>
      </c>
      <c r="J307" s="6">
        <f t="shared" si="92"/>
        <v>228</v>
      </c>
      <c r="K307" s="7" t="s">
        <v>2081</v>
      </c>
    </row>
    <row r="308" spans="1:11" ht="19.5" customHeight="1" x14ac:dyDescent="0.2">
      <c r="A308" s="5" t="s">
        <v>2082</v>
      </c>
      <c r="B308" s="6">
        <v>267</v>
      </c>
      <c r="C308" s="6">
        <v>72</v>
      </c>
      <c r="D308" s="6">
        <f t="shared" si="87"/>
        <v>339</v>
      </c>
      <c r="E308" s="6">
        <v>0</v>
      </c>
      <c r="F308" s="6">
        <v>0</v>
      </c>
      <c r="G308" s="6">
        <f t="shared" si="91"/>
        <v>0</v>
      </c>
      <c r="H308" s="6">
        <f t="shared" si="92"/>
        <v>267</v>
      </c>
      <c r="I308" s="6">
        <f t="shared" si="92"/>
        <v>72</v>
      </c>
      <c r="J308" s="6">
        <f t="shared" si="92"/>
        <v>339</v>
      </c>
      <c r="K308" s="7" t="s">
        <v>2083</v>
      </c>
    </row>
    <row r="309" spans="1:11" ht="19.5" customHeight="1" x14ac:dyDescent="0.2">
      <c r="A309" s="5" t="s">
        <v>2084</v>
      </c>
      <c r="B309" s="6">
        <v>164</v>
      </c>
      <c r="C309" s="6">
        <v>42</v>
      </c>
      <c r="D309" s="6">
        <f t="shared" si="87"/>
        <v>206</v>
      </c>
      <c r="E309" s="6">
        <v>0</v>
      </c>
      <c r="F309" s="6">
        <v>0</v>
      </c>
      <c r="G309" s="6">
        <f t="shared" si="91"/>
        <v>0</v>
      </c>
      <c r="H309" s="6">
        <f t="shared" si="92"/>
        <v>164</v>
      </c>
      <c r="I309" s="6">
        <f t="shared" si="92"/>
        <v>42</v>
      </c>
      <c r="J309" s="6">
        <f t="shared" si="92"/>
        <v>206</v>
      </c>
      <c r="K309" s="7" t="s">
        <v>2085</v>
      </c>
    </row>
    <row r="310" spans="1:11" ht="19.5" customHeight="1" x14ac:dyDescent="0.2">
      <c r="A310" s="5" t="s">
        <v>2086</v>
      </c>
      <c r="B310" s="6">
        <v>428</v>
      </c>
      <c r="C310" s="6">
        <v>97</v>
      </c>
      <c r="D310" s="6">
        <f t="shared" si="87"/>
        <v>525</v>
      </c>
      <c r="E310" s="6">
        <v>0</v>
      </c>
      <c r="F310" s="6">
        <v>0</v>
      </c>
      <c r="G310" s="6">
        <f t="shared" si="91"/>
        <v>0</v>
      </c>
      <c r="H310" s="6">
        <f t="shared" si="92"/>
        <v>428</v>
      </c>
      <c r="I310" s="6">
        <f t="shared" si="92"/>
        <v>97</v>
      </c>
      <c r="J310" s="6">
        <f t="shared" si="92"/>
        <v>525</v>
      </c>
      <c r="K310" s="7" t="s">
        <v>2087</v>
      </c>
    </row>
    <row r="311" spans="1:11" ht="16.5" customHeight="1" x14ac:dyDescent="0.2">
      <c r="A311" s="11" t="s">
        <v>2088</v>
      </c>
      <c r="B311" s="12">
        <v>369</v>
      </c>
      <c r="C311" s="12">
        <v>54</v>
      </c>
      <c r="D311" s="12">
        <f t="shared" si="87"/>
        <v>423</v>
      </c>
      <c r="E311" s="12">
        <v>0</v>
      </c>
      <c r="F311" s="12">
        <v>0</v>
      </c>
      <c r="G311" s="12">
        <f t="shared" si="91"/>
        <v>0</v>
      </c>
      <c r="H311" s="12">
        <f t="shared" si="92"/>
        <v>369</v>
      </c>
      <c r="I311" s="12">
        <f t="shared" si="92"/>
        <v>54</v>
      </c>
      <c r="J311" s="12">
        <f t="shared" si="92"/>
        <v>423</v>
      </c>
      <c r="K311" s="13" t="s">
        <v>2089</v>
      </c>
    </row>
    <row r="312" spans="1:11" ht="15.75" customHeight="1" x14ac:dyDescent="0.2">
      <c r="A312" s="11" t="s">
        <v>2090</v>
      </c>
      <c r="B312" s="12">
        <v>205</v>
      </c>
      <c r="C312" s="12">
        <v>88</v>
      </c>
      <c r="D312" s="12">
        <f t="shared" si="87"/>
        <v>293</v>
      </c>
      <c r="E312" s="12">
        <v>0</v>
      </c>
      <c r="F312" s="12">
        <v>0</v>
      </c>
      <c r="G312" s="12">
        <f t="shared" si="91"/>
        <v>0</v>
      </c>
      <c r="H312" s="12">
        <f t="shared" si="92"/>
        <v>205</v>
      </c>
      <c r="I312" s="12">
        <f t="shared" si="92"/>
        <v>88</v>
      </c>
      <c r="J312" s="12">
        <f t="shared" si="92"/>
        <v>293</v>
      </c>
      <c r="K312" s="13" t="s">
        <v>2091</v>
      </c>
    </row>
    <row r="313" spans="1:11" ht="16.5" customHeight="1" x14ac:dyDescent="0.2">
      <c r="A313" s="11" t="s">
        <v>2092</v>
      </c>
      <c r="B313" s="12">
        <v>50</v>
      </c>
      <c r="C313" s="12">
        <v>16</v>
      </c>
      <c r="D313" s="12">
        <f t="shared" si="87"/>
        <v>66</v>
      </c>
      <c r="E313" s="12">
        <v>0</v>
      </c>
      <c r="F313" s="12">
        <v>0</v>
      </c>
      <c r="G313" s="12">
        <f>SUM(E313:F313)</f>
        <v>0</v>
      </c>
      <c r="H313" s="12">
        <f>SUM(E313,B313)</f>
        <v>50</v>
      </c>
      <c r="I313" s="12">
        <f>SUM(F313,C313)</f>
        <v>16</v>
      </c>
      <c r="J313" s="12">
        <f>SUM(H313:I313)</f>
        <v>66</v>
      </c>
      <c r="K313" s="13" t="s">
        <v>2093</v>
      </c>
    </row>
    <row r="314" spans="1:11" ht="16.5" customHeight="1" x14ac:dyDescent="0.2">
      <c r="A314" s="5" t="s">
        <v>2094</v>
      </c>
      <c r="B314" s="6">
        <v>90</v>
      </c>
      <c r="C314" s="6">
        <v>9</v>
      </c>
      <c r="D314" s="6">
        <f t="shared" ref="D314:D319" si="93">SUM(B314:C314)</f>
        <v>99</v>
      </c>
      <c r="E314" s="6">
        <v>0</v>
      </c>
      <c r="F314" s="6">
        <v>0</v>
      </c>
      <c r="G314" s="6">
        <f t="shared" ref="G314:G319" si="94">SUM(E314:F314)</f>
        <v>0</v>
      </c>
      <c r="H314" s="6">
        <f t="shared" ref="H314:J319" si="95">SUM(E314,B314)</f>
        <v>90</v>
      </c>
      <c r="I314" s="6">
        <f t="shared" si="95"/>
        <v>9</v>
      </c>
      <c r="J314" s="6">
        <f t="shared" si="95"/>
        <v>99</v>
      </c>
      <c r="K314" s="7" t="s">
        <v>2095</v>
      </c>
    </row>
    <row r="315" spans="1:11" ht="17.25" customHeight="1" x14ac:dyDescent="0.2">
      <c r="A315" s="5" t="s">
        <v>2096</v>
      </c>
      <c r="B315" s="6">
        <v>0</v>
      </c>
      <c r="C315" s="6">
        <v>0</v>
      </c>
      <c r="D315" s="6">
        <f t="shared" si="93"/>
        <v>0</v>
      </c>
      <c r="E315" s="6">
        <v>0</v>
      </c>
      <c r="F315" s="6">
        <v>0</v>
      </c>
      <c r="G315" s="6">
        <f t="shared" si="94"/>
        <v>0</v>
      </c>
      <c r="H315" s="6">
        <f t="shared" si="95"/>
        <v>0</v>
      </c>
      <c r="I315" s="6">
        <f t="shared" si="95"/>
        <v>0</v>
      </c>
      <c r="J315" s="6">
        <f t="shared" si="95"/>
        <v>0</v>
      </c>
      <c r="K315" s="7" t="s">
        <v>2097</v>
      </c>
    </row>
    <row r="316" spans="1:11" ht="15.75" customHeight="1" x14ac:dyDescent="0.2">
      <c r="A316" s="5" t="s">
        <v>2098</v>
      </c>
      <c r="B316" s="6">
        <v>19</v>
      </c>
      <c r="C316" s="6">
        <v>15</v>
      </c>
      <c r="D316" s="6">
        <f t="shared" si="93"/>
        <v>34</v>
      </c>
      <c r="E316" s="6">
        <v>0</v>
      </c>
      <c r="F316" s="6">
        <v>0</v>
      </c>
      <c r="G316" s="6">
        <f t="shared" si="94"/>
        <v>0</v>
      </c>
      <c r="H316" s="6">
        <f t="shared" si="95"/>
        <v>19</v>
      </c>
      <c r="I316" s="6">
        <f t="shared" si="95"/>
        <v>15</v>
      </c>
      <c r="J316" s="6">
        <f t="shared" si="95"/>
        <v>34</v>
      </c>
      <c r="K316" s="7" t="s">
        <v>2099</v>
      </c>
    </row>
    <row r="317" spans="1:11" ht="16.5" customHeight="1" x14ac:dyDescent="0.2">
      <c r="A317" s="5" t="s">
        <v>2100</v>
      </c>
      <c r="B317" s="6">
        <v>347</v>
      </c>
      <c r="C317" s="6">
        <v>96</v>
      </c>
      <c r="D317" s="6">
        <f t="shared" si="93"/>
        <v>443</v>
      </c>
      <c r="E317" s="6">
        <v>0</v>
      </c>
      <c r="F317" s="6">
        <v>0</v>
      </c>
      <c r="G317" s="6">
        <f t="shared" si="94"/>
        <v>0</v>
      </c>
      <c r="H317" s="6">
        <f t="shared" si="95"/>
        <v>347</v>
      </c>
      <c r="I317" s="6">
        <f t="shared" si="95"/>
        <v>96</v>
      </c>
      <c r="J317" s="6">
        <f t="shared" si="95"/>
        <v>443</v>
      </c>
      <c r="K317" s="7" t="s">
        <v>2101</v>
      </c>
    </row>
    <row r="318" spans="1:11" ht="16.5" customHeight="1" x14ac:dyDescent="0.2">
      <c r="A318" s="5" t="s">
        <v>142</v>
      </c>
      <c r="B318" s="68">
        <v>133</v>
      </c>
      <c r="C318" s="68">
        <v>43</v>
      </c>
      <c r="D318" s="6">
        <f t="shared" si="93"/>
        <v>176</v>
      </c>
      <c r="E318" s="6">
        <v>0</v>
      </c>
      <c r="F318" s="6">
        <v>0</v>
      </c>
      <c r="G318" s="6">
        <f t="shared" si="94"/>
        <v>0</v>
      </c>
      <c r="H318" s="6">
        <f t="shared" si="95"/>
        <v>133</v>
      </c>
      <c r="I318" s="6">
        <f t="shared" si="95"/>
        <v>43</v>
      </c>
      <c r="J318" s="6">
        <f t="shared" si="95"/>
        <v>176</v>
      </c>
      <c r="K318" s="7" t="s">
        <v>2102</v>
      </c>
    </row>
    <row r="319" spans="1:11" ht="16.5" customHeight="1" x14ac:dyDescent="0.2">
      <c r="A319" s="5" t="s">
        <v>2103</v>
      </c>
      <c r="B319" s="6">
        <v>194</v>
      </c>
      <c r="C319" s="6">
        <v>36</v>
      </c>
      <c r="D319" s="6">
        <f t="shared" si="93"/>
        <v>230</v>
      </c>
      <c r="E319" s="6">
        <v>0</v>
      </c>
      <c r="F319" s="6">
        <v>0</v>
      </c>
      <c r="G319" s="6">
        <f t="shared" si="94"/>
        <v>0</v>
      </c>
      <c r="H319" s="6">
        <f t="shared" si="95"/>
        <v>194</v>
      </c>
      <c r="I319" s="6">
        <f t="shared" si="95"/>
        <v>36</v>
      </c>
      <c r="J319" s="6">
        <f t="shared" si="95"/>
        <v>230</v>
      </c>
      <c r="K319" s="7" t="s">
        <v>2104</v>
      </c>
    </row>
    <row r="320" spans="1:11" ht="27.75" customHeight="1" x14ac:dyDescent="0.2">
      <c r="A320" s="5" t="s">
        <v>2105</v>
      </c>
      <c r="B320" s="6"/>
      <c r="C320" s="6"/>
      <c r="D320" s="6"/>
      <c r="E320" s="6"/>
      <c r="F320" s="6"/>
      <c r="G320" s="6"/>
      <c r="H320" s="6"/>
      <c r="I320" s="6"/>
      <c r="J320" s="6"/>
      <c r="K320" s="18" t="s">
        <v>2145</v>
      </c>
    </row>
    <row r="321" spans="1:11" ht="15" customHeight="1" x14ac:dyDescent="0.2">
      <c r="A321" s="5" t="s">
        <v>131</v>
      </c>
      <c r="B321" s="6">
        <v>0</v>
      </c>
      <c r="C321" s="6">
        <v>0</v>
      </c>
      <c r="D321" s="6">
        <f t="shared" ref="D321:D326" si="96">SUM(B321:C321)</f>
        <v>0</v>
      </c>
      <c r="E321" s="6">
        <v>0</v>
      </c>
      <c r="F321" s="6">
        <v>0</v>
      </c>
      <c r="G321" s="6">
        <f>SUM(E321:F321)</f>
        <v>0</v>
      </c>
      <c r="H321" s="6">
        <f t="shared" ref="H321:I325" si="97">SUM(E321,B321)</f>
        <v>0</v>
      </c>
      <c r="I321" s="6">
        <f t="shared" si="97"/>
        <v>0</v>
      </c>
      <c r="J321" s="6">
        <f>SUM(H321:I321)</f>
        <v>0</v>
      </c>
      <c r="K321" s="7" t="s">
        <v>282</v>
      </c>
    </row>
    <row r="322" spans="1:11" ht="15" customHeight="1" x14ac:dyDescent="0.2">
      <c r="A322" s="5" t="s">
        <v>125</v>
      </c>
      <c r="B322" s="6">
        <v>0</v>
      </c>
      <c r="C322" s="6">
        <v>0</v>
      </c>
      <c r="D322" s="6">
        <f t="shared" si="96"/>
        <v>0</v>
      </c>
      <c r="E322" s="6">
        <v>0</v>
      </c>
      <c r="F322" s="6">
        <v>0</v>
      </c>
      <c r="G322" s="6">
        <f>SUM(E322:F322)</f>
        <v>0</v>
      </c>
      <c r="H322" s="6">
        <f t="shared" si="97"/>
        <v>0</v>
      </c>
      <c r="I322" s="6">
        <f t="shared" si="97"/>
        <v>0</v>
      </c>
      <c r="J322" s="6">
        <f>SUM(H322:I322)</f>
        <v>0</v>
      </c>
      <c r="K322" s="7" t="s">
        <v>762</v>
      </c>
    </row>
    <row r="323" spans="1:11" ht="12.75" customHeight="1" x14ac:dyDescent="0.2">
      <c r="A323" s="5" t="s">
        <v>132</v>
      </c>
      <c r="B323" s="6">
        <v>0</v>
      </c>
      <c r="C323" s="6">
        <v>0</v>
      </c>
      <c r="D323" s="6">
        <f t="shared" si="96"/>
        <v>0</v>
      </c>
      <c r="E323" s="6">
        <v>0</v>
      </c>
      <c r="F323" s="6">
        <v>0</v>
      </c>
      <c r="G323" s="6">
        <f>SUM(E323:F323)</f>
        <v>0</v>
      </c>
      <c r="H323" s="6">
        <f t="shared" si="97"/>
        <v>0</v>
      </c>
      <c r="I323" s="6">
        <f t="shared" si="97"/>
        <v>0</v>
      </c>
      <c r="J323" s="6">
        <f>SUM(H323:I323)</f>
        <v>0</v>
      </c>
      <c r="K323" s="7" t="s">
        <v>349</v>
      </c>
    </row>
    <row r="324" spans="1:11" ht="29.25" customHeight="1" x14ac:dyDescent="0.2">
      <c r="A324" s="347" t="s">
        <v>133</v>
      </c>
      <c r="B324" s="68">
        <f>SUM(B321:B323)</f>
        <v>0</v>
      </c>
      <c r="C324" s="68">
        <f>SUM(C321:C323)</f>
        <v>0</v>
      </c>
      <c r="D324" s="68">
        <f t="shared" si="96"/>
        <v>0</v>
      </c>
      <c r="E324" s="68">
        <v>0</v>
      </c>
      <c r="F324" s="68">
        <v>0</v>
      </c>
      <c r="G324" s="68">
        <f>SUM(E324:F324)</f>
        <v>0</v>
      </c>
      <c r="H324" s="68">
        <f t="shared" si="97"/>
        <v>0</v>
      </c>
      <c r="I324" s="68">
        <f t="shared" si="97"/>
        <v>0</v>
      </c>
      <c r="J324" s="68">
        <f>SUM(G324,D324)</f>
        <v>0</v>
      </c>
      <c r="K324" s="304" t="s">
        <v>2097</v>
      </c>
    </row>
    <row r="325" spans="1:11" ht="17.25" customHeight="1" x14ac:dyDescent="0.2">
      <c r="A325" s="161" t="s">
        <v>134</v>
      </c>
      <c r="B325" s="68">
        <v>131</v>
      </c>
      <c r="C325" s="68">
        <v>37</v>
      </c>
      <c r="D325" s="68">
        <f t="shared" si="96"/>
        <v>168</v>
      </c>
      <c r="E325" s="68">
        <v>0</v>
      </c>
      <c r="F325" s="68">
        <v>0</v>
      </c>
      <c r="G325" s="68">
        <f>SUM(E325:F325)</f>
        <v>0</v>
      </c>
      <c r="H325" s="68">
        <f t="shared" si="97"/>
        <v>131</v>
      </c>
      <c r="I325" s="68">
        <f t="shared" si="97"/>
        <v>37</v>
      </c>
      <c r="J325" s="68">
        <f>SUM(G325,D325)</f>
        <v>168</v>
      </c>
      <c r="K325" s="304" t="s">
        <v>2107</v>
      </c>
    </row>
    <row r="326" spans="1:11" ht="18.75" customHeight="1" x14ac:dyDescent="0.2">
      <c r="A326" s="348" t="s">
        <v>2108</v>
      </c>
      <c r="B326" s="68">
        <v>84</v>
      </c>
      <c r="C326" s="68">
        <v>15</v>
      </c>
      <c r="D326" s="68">
        <f t="shared" si="96"/>
        <v>99</v>
      </c>
      <c r="E326" s="68">
        <f>SUM(E322:E325)</f>
        <v>0</v>
      </c>
      <c r="F326" s="68">
        <f>SUM(F322:F325)</f>
        <v>0</v>
      </c>
      <c r="G326" s="68">
        <f>SUM(G322:G325)</f>
        <v>0</v>
      </c>
      <c r="H326" s="68">
        <f>SUM(B326,E326)</f>
        <v>84</v>
      </c>
      <c r="I326" s="68">
        <f>SUM(C326,F326)</f>
        <v>15</v>
      </c>
      <c r="J326" s="68">
        <f>SUM(D326,G326)</f>
        <v>99</v>
      </c>
      <c r="K326" s="304" t="s">
        <v>2109</v>
      </c>
    </row>
    <row r="327" spans="1:11" ht="15.75" customHeight="1" x14ac:dyDescent="0.2">
      <c r="A327" s="5" t="s">
        <v>123</v>
      </c>
      <c r="B327" s="6"/>
      <c r="C327" s="6"/>
      <c r="D327" s="6"/>
      <c r="E327" s="6"/>
      <c r="F327" s="6"/>
      <c r="G327" s="6"/>
      <c r="H327" s="6"/>
      <c r="I327" s="6"/>
      <c r="J327" s="6"/>
      <c r="K327" s="7" t="s">
        <v>2110</v>
      </c>
    </row>
    <row r="328" spans="1:11" ht="15.75" x14ac:dyDescent="0.2">
      <c r="A328" s="5" t="s">
        <v>124</v>
      </c>
      <c r="B328" s="6">
        <v>0</v>
      </c>
      <c r="C328" s="6">
        <v>0</v>
      </c>
      <c r="D328" s="6">
        <f t="shared" ref="D328:D333" si="98">SUM(B328:C328)</f>
        <v>0</v>
      </c>
      <c r="E328" s="6">
        <v>0</v>
      </c>
      <c r="F328" s="6">
        <v>0</v>
      </c>
      <c r="G328" s="6">
        <f t="shared" ref="G328:G333" si="99">SUM(E328:F328)</f>
        <v>0</v>
      </c>
      <c r="H328" s="6">
        <f t="shared" ref="H328:J333" si="100">SUM(E328,B328)</f>
        <v>0</v>
      </c>
      <c r="I328" s="6">
        <f t="shared" si="100"/>
        <v>0</v>
      </c>
      <c r="J328" s="6">
        <f t="shared" si="100"/>
        <v>0</v>
      </c>
      <c r="K328" s="7" t="s">
        <v>282</v>
      </c>
    </row>
    <row r="329" spans="1:11" ht="15.75" x14ac:dyDescent="0.2">
      <c r="A329" s="5" t="s">
        <v>125</v>
      </c>
      <c r="B329" s="6">
        <v>0</v>
      </c>
      <c r="C329" s="6">
        <v>0</v>
      </c>
      <c r="D329" s="6">
        <f t="shared" si="98"/>
        <v>0</v>
      </c>
      <c r="E329" s="6">
        <v>0</v>
      </c>
      <c r="F329" s="6">
        <v>0</v>
      </c>
      <c r="G329" s="6">
        <f t="shared" si="99"/>
        <v>0</v>
      </c>
      <c r="H329" s="6">
        <f t="shared" si="100"/>
        <v>0</v>
      </c>
      <c r="I329" s="6">
        <f t="shared" si="100"/>
        <v>0</v>
      </c>
      <c r="J329" s="6">
        <f t="shared" si="100"/>
        <v>0</v>
      </c>
      <c r="K329" s="7" t="s">
        <v>762</v>
      </c>
    </row>
    <row r="330" spans="1:11" ht="15.75" x14ac:dyDescent="0.2">
      <c r="A330" s="5" t="s">
        <v>126</v>
      </c>
      <c r="B330" s="6">
        <v>7</v>
      </c>
      <c r="C330" s="6">
        <v>3</v>
      </c>
      <c r="D330" s="6">
        <f t="shared" si="98"/>
        <v>10</v>
      </c>
      <c r="E330" s="6">
        <v>0</v>
      </c>
      <c r="F330" s="6">
        <v>0</v>
      </c>
      <c r="G330" s="6">
        <f t="shared" si="99"/>
        <v>0</v>
      </c>
      <c r="H330" s="6">
        <f t="shared" si="100"/>
        <v>7</v>
      </c>
      <c r="I330" s="6">
        <f t="shared" si="100"/>
        <v>3</v>
      </c>
      <c r="J330" s="6">
        <f t="shared" si="100"/>
        <v>10</v>
      </c>
      <c r="K330" s="7" t="s">
        <v>286</v>
      </c>
    </row>
    <row r="331" spans="1:11" ht="15.75" x14ac:dyDescent="0.2">
      <c r="A331" s="5" t="s">
        <v>127</v>
      </c>
      <c r="B331" s="6">
        <v>28</v>
      </c>
      <c r="C331" s="6">
        <v>15</v>
      </c>
      <c r="D331" s="6">
        <f t="shared" si="98"/>
        <v>43</v>
      </c>
      <c r="E331" s="6">
        <v>0</v>
      </c>
      <c r="F331" s="6">
        <v>0</v>
      </c>
      <c r="G331" s="6">
        <f t="shared" si="99"/>
        <v>0</v>
      </c>
      <c r="H331" s="6">
        <f t="shared" si="100"/>
        <v>28</v>
      </c>
      <c r="I331" s="6">
        <f t="shared" si="100"/>
        <v>15</v>
      </c>
      <c r="J331" s="6">
        <f t="shared" si="100"/>
        <v>43</v>
      </c>
      <c r="K331" s="7" t="s">
        <v>302</v>
      </c>
    </row>
    <row r="332" spans="1:11" ht="16.5" customHeight="1" x14ac:dyDescent="0.2">
      <c r="A332" s="5" t="s">
        <v>2111</v>
      </c>
      <c r="B332" s="6">
        <v>108</v>
      </c>
      <c r="C332" s="6">
        <v>130</v>
      </c>
      <c r="D332" s="6">
        <f t="shared" si="98"/>
        <v>238</v>
      </c>
      <c r="E332" s="6">
        <v>0</v>
      </c>
      <c r="F332" s="6">
        <v>0</v>
      </c>
      <c r="G332" s="6">
        <f t="shared" si="99"/>
        <v>0</v>
      </c>
      <c r="H332" s="6">
        <f t="shared" si="100"/>
        <v>108</v>
      </c>
      <c r="I332" s="6">
        <f t="shared" si="100"/>
        <v>130</v>
      </c>
      <c r="J332" s="6">
        <f t="shared" si="100"/>
        <v>238</v>
      </c>
      <c r="K332" s="7" t="s">
        <v>2112</v>
      </c>
    </row>
    <row r="333" spans="1:11" ht="14.25" customHeight="1" thickBot="1" x14ac:dyDescent="0.25">
      <c r="A333" s="11" t="s">
        <v>414</v>
      </c>
      <c r="B333" s="12">
        <v>21</v>
      </c>
      <c r="C333" s="12">
        <v>9</v>
      </c>
      <c r="D333" s="12">
        <f t="shared" si="98"/>
        <v>30</v>
      </c>
      <c r="E333" s="12">
        <v>0</v>
      </c>
      <c r="F333" s="12">
        <v>0</v>
      </c>
      <c r="G333" s="12">
        <f t="shared" si="99"/>
        <v>0</v>
      </c>
      <c r="H333" s="12">
        <f t="shared" si="100"/>
        <v>21</v>
      </c>
      <c r="I333" s="12">
        <f t="shared" si="100"/>
        <v>9</v>
      </c>
      <c r="J333" s="12">
        <f t="shared" si="100"/>
        <v>30</v>
      </c>
      <c r="K333" s="13" t="s">
        <v>2113</v>
      </c>
    </row>
    <row r="334" spans="1:11" ht="17.25" customHeight="1" thickBot="1" x14ac:dyDescent="0.25">
      <c r="A334" s="157" t="s">
        <v>128</v>
      </c>
      <c r="B334" s="70">
        <f>SUM(B328:B333)</f>
        <v>164</v>
      </c>
      <c r="C334" s="70">
        <f t="shared" ref="C334:J334" si="101">SUM(C328:C333)</f>
        <v>157</v>
      </c>
      <c r="D334" s="70">
        <f t="shared" si="101"/>
        <v>321</v>
      </c>
      <c r="E334" s="70">
        <f t="shared" si="101"/>
        <v>0</v>
      </c>
      <c r="F334" s="70">
        <f t="shared" si="101"/>
        <v>0</v>
      </c>
      <c r="G334" s="70">
        <f t="shared" si="101"/>
        <v>0</v>
      </c>
      <c r="H334" s="70">
        <f t="shared" si="101"/>
        <v>164</v>
      </c>
      <c r="I334" s="70">
        <f t="shared" si="101"/>
        <v>157</v>
      </c>
      <c r="J334" s="70">
        <f t="shared" si="101"/>
        <v>321</v>
      </c>
      <c r="K334" s="115" t="s">
        <v>2114</v>
      </c>
    </row>
    <row r="335" spans="1:11" ht="20.25" customHeight="1" thickTop="1" thickBot="1" x14ac:dyDescent="0.25">
      <c r="A335" s="1" t="s">
        <v>2026</v>
      </c>
      <c r="K335" s="345" t="s">
        <v>2027</v>
      </c>
    </row>
    <row r="336" spans="1:11" ht="15.75" customHeight="1" thickTop="1" x14ac:dyDescent="0.25">
      <c r="A336" s="409" t="s">
        <v>118</v>
      </c>
      <c r="B336" s="412" t="s">
        <v>2</v>
      </c>
      <c r="C336" s="412"/>
      <c r="D336" s="412"/>
      <c r="E336" s="412" t="s">
        <v>3</v>
      </c>
      <c r="F336" s="412"/>
      <c r="G336" s="412"/>
      <c r="H336" s="412" t="s">
        <v>4</v>
      </c>
      <c r="I336" s="412"/>
      <c r="J336" s="412"/>
      <c r="K336" s="409" t="s">
        <v>278</v>
      </c>
    </row>
    <row r="337" spans="1:11" ht="12.75" customHeight="1" x14ac:dyDescent="0.25">
      <c r="A337" s="410"/>
      <c r="B337" s="413" t="s">
        <v>6</v>
      </c>
      <c r="C337" s="413"/>
      <c r="D337" s="413"/>
      <c r="E337" s="413" t="s">
        <v>7</v>
      </c>
      <c r="F337" s="413"/>
      <c r="G337" s="413"/>
      <c r="H337" s="413" t="s">
        <v>8</v>
      </c>
      <c r="I337" s="413"/>
      <c r="J337" s="413"/>
      <c r="K337" s="410"/>
    </row>
    <row r="338" spans="1:11" ht="15.75" customHeight="1" x14ac:dyDescent="0.25">
      <c r="A338" s="410"/>
      <c r="B338" s="372" t="s">
        <v>9</v>
      </c>
      <c r="C338" s="372" t="s">
        <v>10</v>
      </c>
      <c r="D338" s="372" t="s">
        <v>11</v>
      </c>
      <c r="E338" s="372" t="s">
        <v>9</v>
      </c>
      <c r="F338" s="372" t="s">
        <v>10</v>
      </c>
      <c r="G338" s="372" t="s">
        <v>11</v>
      </c>
      <c r="H338" s="372" t="s">
        <v>9</v>
      </c>
      <c r="I338" s="372" t="s">
        <v>10</v>
      </c>
      <c r="J338" s="372" t="s">
        <v>11</v>
      </c>
      <c r="K338" s="410"/>
    </row>
    <row r="339" spans="1:11" ht="16.5" customHeight="1" thickBot="1" x14ac:dyDescent="0.3">
      <c r="A339" s="411"/>
      <c r="B339" s="4" t="s">
        <v>12</v>
      </c>
      <c r="C339" s="4" t="s">
        <v>13</v>
      </c>
      <c r="D339" s="4" t="s">
        <v>8</v>
      </c>
      <c r="E339" s="4" t="s">
        <v>12</v>
      </c>
      <c r="F339" s="4" t="s">
        <v>13</v>
      </c>
      <c r="G339" s="4" t="s">
        <v>8</v>
      </c>
      <c r="H339" s="4" t="s">
        <v>12</v>
      </c>
      <c r="I339" s="4" t="s">
        <v>13</v>
      </c>
      <c r="J339" s="4" t="s">
        <v>8</v>
      </c>
      <c r="K339" s="411"/>
    </row>
    <row r="340" spans="1:11" ht="18" customHeight="1" x14ac:dyDescent="0.2">
      <c r="A340" s="158" t="s">
        <v>144</v>
      </c>
      <c r="B340" s="68">
        <v>52</v>
      </c>
      <c r="C340" s="68">
        <v>23</v>
      </c>
      <c r="D340" s="68">
        <f>SUM(B340:C340)</f>
        <v>75</v>
      </c>
      <c r="E340" s="68">
        <v>0</v>
      </c>
      <c r="F340" s="68">
        <v>0</v>
      </c>
      <c r="G340" s="68">
        <f>SUM(E340:F340)</f>
        <v>0</v>
      </c>
      <c r="H340" s="68">
        <f>SUM(E340,B340)</f>
        <v>52</v>
      </c>
      <c r="I340" s="68">
        <f>SUM(F340,C340)</f>
        <v>23</v>
      </c>
      <c r="J340" s="68">
        <f>SUM(G340,D340)</f>
        <v>75</v>
      </c>
      <c r="K340" s="304" t="s">
        <v>2146</v>
      </c>
    </row>
    <row r="341" spans="1:11" ht="14.25" customHeight="1" x14ac:dyDescent="0.2">
      <c r="A341" s="161" t="s">
        <v>135</v>
      </c>
      <c r="B341" s="68"/>
      <c r="C341" s="68"/>
      <c r="D341" s="68"/>
      <c r="E341" s="68"/>
      <c r="F341" s="68"/>
      <c r="G341" s="68"/>
      <c r="H341" s="68"/>
      <c r="I341" s="68"/>
      <c r="J341" s="68"/>
      <c r="K341" s="304" t="s">
        <v>2116</v>
      </c>
    </row>
    <row r="342" spans="1:11" ht="17.25" customHeight="1" x14ac:dyDescent="0.2">
      <c r="A342" s="161" t="s">
        <v>124</v>
      </c>
      <c r="B342" s="68">
        <v>0</v>
      </c>
      <c r="C342" s="68">
        <v>0</v>
      </c>
      <c r="D342" s="68">
        <f t="shared" ref="D342:D347" si="102">SUM(B342:C342)</f>
        <v>0</v>
      </c>
      <c r="E342" s="68">
        <v>0</v>
      </c>
      <c r="F342" s="68">
        <v>0</v>
      </c>
      <c r="G342" s="68">
        <f t="shared" ref="G342:G347" si="103">SUM(E342:F342)</f>
        <v>0</v>
      </c>
      <c r="H342" s="68">
        <f t="shared" ref="H342:J344" si="104">SUM(E342,B342)</f>
        <v>0</v>
      </c>
      <c r="I342" s="68">
        <f t="shared" si="104"/>
        <v>0</v>
      </c>
      <c r="J342" s="68">
        <f t="shared" si="104"/>
        <v>0</v>
      </c>
      <c r="K342" s="304" t="s">
        <v>282</v>
      </c>
    </row>
    <row r="343" spans="1:11" ht="17.25" customHeight="1" x14ac:dyDescent="0.2">
      <c r="A343" s="161" t="s">
        <v>125</v>
      </c>
      <c r="B343" s="68">
        <v>0</v>
      </c>
      <c r="C343" s="68">
        <v>0</v>
      </c>
      <c r="D343" s="68">
        <f t="shared" si="102"/>
        <v>0</v>
      </c>
      <c r="E343" s="68">
        <v>0</v>
      </c>
      <c r="F343" s="68">
        <v>0</v>
      </c>
      <c r="G343" s="68">
        <f t="shared" si="103"/>
        <v>0</v>
      </c>
      <c r="H343" s="68">
        <f t="shared" si="104"/>
        <v>0</v>
      </c>
      <c r="I343" s="68">
        <f t="shared" si="104"/>
        <v>0</v>
      </c>
      <c r="J343" s="68">
        <f t="shared" si="104"/>
        <v>0</v>
      </c>
      <c r="K343" s="304" t="s">
        <v>762</v>
      </c>
    </row>
    <row r="344" spans="1:11" ht="15.75" customHeight="1" x14ac:dyDescent="0.2">
      <c r="A344" s="161" t="s">
        <v>132</v>
      </c>
      <c r="B344" s="68">
        <v>0</v>
      </c>
      <c r="C344" s="68">
        <v>0</v>
      </c>
      <c r="D344" s="68">
        <f t="shared" si="102"/>
        <v>0</v>
      </c>
      <c r="E344" s="68">
        <v>0</v>
      </c>
      <c r="F344" s="68">
        <v>0</v>
      </c>
      <c r="G344" s="68">
        <f t="shared" si="103"/>
        <v>0</v>
      </c>
      <c r="H344" s="68">
        <f t="shared" si="104"/>
        <v>0</v>
      </c>
      <c r="I344" s="68">
        <f t="shared" si="104"/>
        <v>0</v>
      </c>
      <c r="J344" s="68">
        <f t="shared" si="104"/>
        <v>0</v>
      </c>
      <c r="K344" s="304" t="s">
        <v>349</v>
      </c>
    </row>
    <row r="345" spans="1:11" ht="16.5" customHeight="1" x14ac:dyDescent="0.2">
      <c r="A345" s="161" t="s">
        <v>136</v>
      </c>
      <c r="B345" s="68">
        <v>3</v>
      </c>
      <c r="C345" s="68">
        <v>11</v>
      </c>
      <c r="D345" s="68">
        <f t="shared" si="102"/>
        <v>14</v>
      </c>
      <c r="E345" s="68">
        <v>0</v>
      </c>
      <c r="F345" s="68">
        <v>0</v>
      </c>
      <c r="G345" s="68">
        <f t="shared" si="103"/>
        <v>0</v>
      </c>
      <c r="H345" s="68">
        <f>SUM(E345,B345)</f>
        <v>3</v>
      </c>
      <c r="I345" s="68">
        <f>SUM(F345,C345)</f>
        <v>11</v>
      </c>
      <c r="J345" s="68">
        <f>SUM(G345,D345)</f>
        <v>14</v>
      </c>
      <c r="K345" s="304" t="s">
        <v>2117</v>
      </c>
    </row>
    <row r="346" spans="1:11" ht="16.5" customHeight="1" x14ac:dyDescent="0.2">
      <c r="A346" s="161" t="s">
        <v>127</v>
      </c>
      <c r="B346" s="68">
        <v>40</v>
      </c>
      <c r="C346" s="68">
        <v>10</v>
      </c>
      <c r="D346" s="68">
        <f t="shared" si="102"/>
        <v>50</v>
      </c>
      <c r="E346" s="68">
        <v>0</v>
      </c>
      <c r="F346" s="68">
        <v>0</v>
      </c>
      <c r="G346" s="68">
        <f t="shared" si="103"/>
        <v>0</v>
      </c>
      <c r="H346" s="68">
        <f t="shared" ref="H346:J347" si="105">SUM(E346,B346)</f>
        <v>40</v>
      </c>
      <c r="I346" s="68">
        <f t="shared" si="105"/>
        <v>10</v>
      </c>
      <c r="J346" s="68">
        <f t="shared" si="105"/>
        <v>50</v>
      </c>
      <c r="K346" s="304" t="s">
        <v>302</v>
      </c>
    </row>
    <row r="347" spans="1:11" ht="15.75" customHeight="1" x14ac:dyDescent="0.2">
      <c r="A347" s="161" t="s">
        <v>137</v>
      </c>
      <c r="B347" s="68">
        <v>29</v>
      </c>
      <c r="C347" s="68">
        <v>11</v>
      </c>
      <c r="D347" s="68">
        <f t="shared" si="102"/>
        <v>40</v>
      </c>
      <c r="E347" s="68">
        <v>0</v>
      </c>
      <c r="F347" s="68">
        <v>0</v>
      </c>
      <c r="G347" s="68">
        <f t="shared" si="103"/>
        <v>0</v>
      </c>
      <c r="H347" s="68">
        <f t="shared" si="105"/>
        <v>29</v>
      </c>
      <c r="I347" s="68">
        <f t="shared" si="105"/>
        <v>11</v>
      </c>
      <c r="J347" s="68">
        <f t="shared" si="105"/>
        <v>40</v>
      </c>
      <c r="K347" s="304" t="s">
        <v>2118</v>
      </c>
    </row>
    <row r="348" spans="1:11" ht="16.5" customHeight="1" x14ac:dyDescent="0.2">
      <c r="A348" s="161" t="s">
        <v>138</v>
      </c>
      <c r="B348" s="68">
        <f>SUM(B342:B347)</f>
        <v>72</v>
      </c>
      <c r="C348" s="68">
        <f t="shared" ref="C348:J348" si="106">SUM(C342:C347)</f>
        <v>32</v>
      </c>
      <c r="D348" s="68">
        <f t="shared" si="106"/>
        <v>104</v>
      </c>
      <c r="E348" s="68">
        <f t="shared" si="106"/>
        <v>0</v>
      </c>
      <c r="F348" s="68">
        <f t="shared" si="106"/>
        <v>0</v>
      </c>
      <c r="G348" s="68">
        <f t="shared" si="106"/>
        <v>0</v>
      </c>
      <c r="H348" s="68">
        <f t="shared" si="106"/>
        <v>72</v>
      </c>
      <c r="I348" s="68">
        <f t="shared" si="106"/>
        <v>32</v>
      </c>
      <c r="J348" s="68">
        <f t="shared" si="106"/>
        <v>104</v>
      </c>
      <c r="K348" s="304" t="s">
        <v>2119</v>
      </c>
    </row>
    <row r="349" spans="1:11" ht="16.5" customHeight="1" x14ac:dyDescent="0.2">
      <c r="A349" s="5" t="s">
        <v>2120</v>
      </c>
      <c r="B349" s="6"/>
      <c r="C349" s="6"/>
      <c r="D349" s="6"/>
      <c r="E349" s="6"/>
      <c r="F349" s="6"/>
      <c r="G349" s="6"/>
      <c r="H349" s="6"/>
      <c r="I349" s="6"/>
      <c r="J349" s="6"/>
      <c r="K349" s="7" t="s">
        <v>2121</v>
      </c>
    </row>
    <row r="350" spans="1:11" ht="16.5" customHeight="1" x14ac:dyDescent="0.2">
      <c r="A350" s="5" t="s">
        <v>132</v>
      </c>
      <c r="B350" s="6">
        <v>0</v>
      </c>
      <c r="C350" s="6">
        <v>0</v>
      </c>
      <c r="D350" s="6">
        <f>SUM(B350:C350)</f>
        <v>0</v>
      </c>
      <c r="E350" s="6">
        <v>0</v>
      </c>
      <c r="F350" s="6">
        <v>0</v>
      </c>
      <c r="G350" s="6">
        <f>SUM(E350:F350)</f>
        <v>0</v>
      </c>
      <c r="H350" s="6">
        <f t="shared" ref="H350:J353" si="107">SUM(E350,B350)</f>
        <v>0</v>
      </c>
      <c r="I350" s="6">
        <f t="shared" si="107"/>
        <v>0</v>
      </c>
      <c r="J350" s="6">
        <f t="shared" si="107"/>
        <v>0</v>
      </c>
      <c r="K350" s="7" t="s">
        <v>349</v>
      </c>
    </row>
    <row r="351" spans="1:11" ht="16.5" customHeight="1" x14ac:dyDescent="0.2">
      <c r="A351" s="5" t="s">
        <v>126</v>
      </c>
      <c r="B351" s="6">
        <v>18</v>
      </c>
      <c r="C351" s="6">
        <v>2</v>
      </c>
      <c r="D351" s="6">
        <f>SUM(B351:C351)</f>
        <v>20</v>
      </c>
      <c r="E351" s="6">
        <v>0</v>
      </c>
      <c r="F351" s="6">
        <v>0</v>
      </c>
      <c r="G351" s="6">
        <f>SUM(E351:F351)</f>
        <v>0</v>
      </c>
      <c r="H351" s="6">
        <f t="shared" si="107"/>
        <v>18</v>
      </c>
      <c r="I351" s="6">
        <f t="shared" si="107"/>
        <v>2</v>
      </c>
      <c r="J351" s="6">
        <f t="shared" si="107"/>
        <v>20</v>
      </c>
      <c r="K351" s="7" t="s">
        <v>286</v>
      </c>
    </row>
    <row r="352" spans="1:11" ht="18.75" customHeight="1" x14ac:dyDescent="0.2">
      <c r="A352" s="5" t="s">
        <v>414</v>
      </c>
      <c r="B352" s="6">
        <v>51</v>
      </c>
      <c r="C352" s="6">
        <v>13</v>
      </c>
      <c r="D352" s="6">
        <f>SUM(B352:C352)</f>
        <v>64</v>
      </c>
      <c r="E352" s="6">
        <v>0</v>
      </c>
      <c r="F352" s="6">
        <v>0</v>
      </c>
      <c r="G352" s="6">
        <f>SUM(E352:F352)</f>
        <v>0</v>
      </c>
      <c r="H352" s="6">
        <f t="shared" si="107"/>
        <v>51</v>
      </c>
      <c r="I352" s="6">
        <f t="shared" si="107"/>
        <v>13</v>
      </c>
      <c r="J352" s="6">
        <f t="shared" si="107"/>
        <v>64</v>
      </c>
      <c r="K352" s="7" t="s">
        <v>2113</v>
      </c>
    </row>
    <row r="353" spans="1:11" ht="18" customHeight="1" x14ac:dyDescent="0.2">
      <c r="A353" s="5" t="s">
        <v>127</v>
      </c>
      <c r="B353" s="6">
        <v>63</v>
      </c>
      <c r="C353" s="6">
        <v>13</v>
      </c>
      <c r="D353" s="6">
        <f>SUM(B353:C353)</f>
        <v>76</v>
      </c>
      <c r="E353" s="6">
        <v>0</v>
      </c>
      <c r="F353" s="6">
        <v>0</v>
      </c>
      <c r="G353" s="6">
        <f>SUM(E353:F353)</f>
        <v>0</v>
      </c>
      <c r="H353" s="6">
        <f t="shared" si="107"/>
        <v>63</v>
      </c>
      <c r="I353" s="6">
        <f t="shared" si="107"/>
        <v>13</v>
      </c>
      <c r="J353" s="6">
        <f t="shared" si="107"/>
        <v>76</v>
      </c>
      <c r="K353" s="7" t="s">
        <v>302</v>
      </c>
    </row>
    <row r="354" spans="1:11" ht="18.75" customHeight="1" x14ac:dyDescent="0.2">
      <c r="A354" s="5" t="s">
        <v>2122</v>
      </c>
      <c r="B354" s="6">
        <f>SUM(B350:B353)</f>
        <v>132</v>
      </c>
      <c r="C354" s="6">
        <f t="shared" ref="C354:J354" si="108">SUM(C350:C353)</f>
        <v>28</v>
      </c>
      <c r="D354" s="6">
        <f t="shared" si="108"/>
        <v>160</v>
      </c>
      <c r="E354" s="6">
        <f t="shared" si="108"/>
        <v>0</v>
      </c>
      <c r="F354" s="6">
        <f t="shared" si="108"/>
        <v>0</v>
      </c>
      <c r="G354" s="6">
        <f t="shared" si="108"/>
        <v>0</v>
      </c>
      <c r="H354" s="6">
        <f t="shared" si="108"/>
        <v>132</v>
      </c>
      <c r="I354" s="6">
        <f t="shared" si="108"/>
        <v>28</v>
      </c>
      <c r="J354" s="6">
        <f t="shared" si="108"/>
        <v>160</v>
      </c>
      <c r="K354" s="7" t="s">
        <v>2123</v>
      </c>
    </row>
    <row r="355" spans="1:11" ht="18" customHeight="1" x14ac:dyDescent="0.2">
      <c r="A355" s="5" t="s">
        <v>2124</v>
      </c>
      <c r="B355" s="6"/>
      <c r="C355" s="6"/>
      <c r="D355" s="6"/>
      <c r="E355" s="6"/>
      <c r="F355" s="6"/>
      <c r="G355" s="6"/>
      <c r="H355" s="6"/>
      <c r="I355" s="6"/>
      <c r="J355" s="6"/>
      <c r="K355" s="7" t="s">
        <v>2125</v>
      </c>
    </row>
    <row r="356" spans="1:11" ht="15.75" customHeight="1" x14ac:dyDescent="0.2">
      <c r="A356" s="5" t="s">
        <v>379</v>
      </c>
      <c r="B356" s="6">
        <v>21</v>
      </c>
      <c r="C356" s="6">
        <v>6</v>
      </c>
      <c r="D356" s="6">
        <f>SUM(B356:C356)</f>
        <v>27</v>
      </c>
      <c r="E356" s="6">
        <v>0</v>
      </c>
      <c r="F356" s="6">
        <v>0</v>
      </c>
      <c r="G356" s="6">
        <f>SUM(E356:F356)</f>
        <v>0</v>
      </c>
      <c r="H356" s="6">
        <f t="shared" ref="H356:J358" si="109">SUM(E356,B356)</f>
        <v>21</v>
      </c>
      <c r="I356" s="6">
        <f t="shared" si="109"/>
        <v>6</v>
      </c>
      <c r="J356" s="6">
        <f t="shared" si="109"/>
        <v>27</v>
      </c>
      <c r="K356" s="7" t="s">
        <v>300</v>
      </c>
    </row>
    <row r="357" spans="1:11" ht="15.75" customHeight="1" x14ac:dyDescent="0.2">
      <c r="A357" s="5" t="s">
        <v>301</v>
      </c>
      <c r="B357" s="6">
        <v>15</v>
      </c>
      <c r="C357" s="6">
        <v>6</v>
      </c>
      <c r="D357" s="6">
        <f>SUM(B357:C357)</f>
        <v>21</v>
      </c>
      <c r="E357" s="6">
        <v>0</v>
      </c>
      <c r="F357" s="6">
        <v>0</v>
      </c>
      <c r="G357" s="6">
        <f>SUM(E357:F357)</f>
        <v>0</v>
      </c>
      <c r="H357" s="6">
        <f t="shared" si="109"/>
        <v>15</v>
      </c>
      <c r="I357" s="6">
        <f t="shared" si="109"/>
        <v>6</v>
      </c>
      <c r="J357" s="6">
        <f t="shared" si="109"/>
        <v>21</v>
      </c>
      <c r="K357" s="7" t="s">
        <v>302</v>
      </c>
    </row>
    <row r="358" spans="1:11" ht="17.25" customHeight="1" x14ac:dyDescent="0.2">
      <c r="A358" s="5" t="s">
        <v>1196</v>
      </c>
      <c r="B358" s="6">
        <v>33</v>
      </c>
      <c r="C358" s="6">
        <v>14</v>
      </c>
      <c r="D358" s="6">
        <f>SUM(B358:C358)</f>
        <v>47</v>
      </c>
      <c r="E358" s="6">
        <v>0</v>
      </c>
      <c r="F358" s="6">
        <v>0</v>
      </c>
      <c r="G358" s="6">
        <f>SUM(E358:F358)</f>
        <v>0</v>
      </c>
      <c r="H358" s="6">
        <f t="shared" si="109"/>
        <v>33</v>
      </c>
      <c r="I358" s="6">
        <f t="shared" si="109"/>
        <v>14</v>
      </c>
      <c r="J358" s="6">
        <f t="shared" si="109"/>
        <v>47</v>
      </c>
      <c r="K358" s="7" t="s">
        <v>2126</v>
      </c>
    </row>
    <row r="359" spans="1:11" ht="17.25" customHeight="1" x14ac:dyDescent="0.2">
      <c r="A359" s="5" t="s">
        <v>2127</v>
      </c>
      <c r="B359" s="6">
        <f>SUM(B356:B358)</f>
        <v>69</v>
      </c>
      <c r="C359" s="6">
        <f t="shared" ref="C359:J359" si="110">SUM(C356:C358)</f>
        <v>26</v>
      </c>
      <c r="D359" s="6">
        <f t="shared" si="110"/>
        <v>95</v>
      </c>
      <c r="E359" s="6">
        <f t="shared" si="110"/>
        <v>0</v>
      </c>
      <c r="F359" s="6">
        <f t="shared" si="110"/>
        <v>0</v>
      </c>
      <c r="G359" s="6">
        <f t="shared" si="110"/>
        <v>0</v>
      </c>
      <c r="H359" s="6">
        <f t="shared" si="110"/>
        <v>69</v>
      </c>
      <c r="I359" s="6">
        <f t="shared" si="110"/>
        <v>26</v>
      </c>
      <c r="J359" s="6">
        <f t="shared" si="110"/>
        <v>95</v>
      </c>
      <c r="K359" s="7" t="s">
        <v>2128</v>
      </c>
    </row>
    <row r="360" spans="1:11" ht="17.25" customHeight="1" x14ac:dyDescent="0.2">
      <c r="A360" s="5" t="s">
        <v>2129</v>
      </c>
      <c r="B360" s="6">
        <v>5</v>
      </c>
      <c r="C360" s="6">
        <v>1</v>
      </c>
      <c r="D360" s="6">
        <f>SUM(B360:C360)</f>
        <v>6</v>
      </c>
      <c r="E360" s="6">
        <v>0</v>
      </c>
      <c r="F360" s="6">
        <v>0</v>
      </c>
      <c r="G360" s="6">
        <f>SUM(E360:F360)</f>
        <v>0</v>
      </c>
      <c r="H360" s="6">
        <f>SUM(E360,B360)</f>
        <v>5</v>
      </c>
      <c r="I360" s="6">
        <f>SUM(F360,C360)</f>
        <v>1</v>
      </c>
      <c r="J360" s="6">
        <f>SUM(G360,D360)</f>
        <v>6</v>
      </c>
      <c r="K360" s="7" t="s">
        <v>2130</v>
      </c>
    </row>
    <row r="361" spans="1:11" ht="15.75" hidden="1" customHeight="1" x14ac:dyDescent="0.2">
      <c r="A361" s="5" t="s">
        <v>2131</v>
      </c>
      <c r="B361" s="6"/>
      <c r="C361" s="6"/>
      <c r="D361" s="6"/>
      <c r="E361" s="6"/>
      <c r="F361" s="6"/>
      <c r="G361" s="6"/>
      <c r="H361" s="6"/>
      <c r="I361" s="6"/>
      <c r="J361" s="6"/>
      <c r="K361" s="7" t="s">
        <v>2132</v>
      </c>
    </row>
    <row r="362" spans="1:11" ht="15" hidden="1" customHeight="1" x14ac:dyDescent="0.2">
      <c r="A362" s="5" t="s">
        <v>904</v>
      </c>
      <c r="B362" s="6">
        <v>0</v>
      </c>
      <c r="C362" s="6">
        <v>0</v>
      </c>
      <c r="D362" s="6">
        <f>SUM(B362:C362)</f>
        <v>0</v>
      </c>
      <c r="E362" s="6">
        <v>0</v>
      </c>
      <c r="F362" s="6">
        <v>0</v>
      </c>
      <c r="G362" s="6">
        <f>SUM(E362:F362)</f>
        <v>0</v>
      </c>
      <c r="H362" s="6">
        <f t="shared" ref="H362:J364" si="111">SUM(E362,B362)</f>
        <v>0</v>
      </c>
      <c r="I362" s="6">
        <f t="shared" si="111"/>
        <v>0</v>
      </c>
      <c r="J362" s="6">
        <f t="shared" si="111"/>
        <v>0</v>
      </c>
      <c r="K362" s="7" t="s">
        <v>281</v>
      </c>
    </row>
    <row r="363" spans="1:11" ht="17.25" hidden="1" customHeight="1" x14ac:dyDescent="0.2">
      <c r="A363" s="5" t="s">
        <v>124</v>
      </c>
      <c r="B363" s="6">
        <v>0</v>
      </c>
      <c r="C363" s="6">
        <v>0</v>
      </c>
      <c r="D363" s="6">
        <f>SUM(B363:C363)</f>
        <v>0</v>
      </c>
      <c r="E363" s="6">
        <v>0</v>
      </c>
      <c r="F363" s="6">
        <v>0</v>
      </c>
      <c r="G363" s="6">
        <f>SUM(E363:F363)</f>
        <v>0</v>
      </c>
      <c r="H363" s="6">
        <f t="shared" si="111"/>
        <v>0</v>
      </c>
      <c r="I363" s="6">
        <f t="shared" si="111"/>
        <v>0</v>
      </c>
      <c r="J363" s="6">
        <f t="shared" si="111"/>
        <v>0</v>
      </c>
      <c r="K363" s="7" t="s">
        <v>282</v>
      </c>
    </row>
    <row r="364" spans="1:11" ht="18" hidden="1" customHeight="1" x14ac:dyDescent="0.2">
      <c r="A364" s="5" t="s">
        <v>132</v>
      </c>
      <c r="B364" s="6">
        <v>0</v>
      </c>
      <c r="C364" s="6">
        <v>0</v>
      </c>
      <c r="D364" s="6">
        <f>SUM(B364:C364)</f>
        <v>0</v>
      </c>
      <c r="E364" s="6">
        <v>0</v>
      </c>
      <c r="F364" s="6">
        <v>0</v>
      </c>
      <c r="G364" s="6">
        <f>SUM(E364:F364)</f>
        <v>0</v>
      </c>
      <c r="H364" s="6">
        <f t="shared" si="111"/>
        <v>0</v>
      </c>
      <c r="I364" s="6">
        <f t="shared" si="111"/>
        <v>0</v>
      </c>
      <c r="J364" s="6">
        <f t="shared" si="111"/>
        <v>0</v>
      </c>
      <c r="K364" s="7" t="s">
        <v>349</v>
      </c>
    </row>
    <row r="365" spans="1:11" ht="17.25" hidden="1" customHeight="1" x14ac:dyDescent="0.2">
      <c r="A365" s="5" t="s">
        <v>2133</v>
      </c>
      <c r="B365" s="6">
        <f>SUM(B362:B364)</f>
        <v>0</v>
      </c>
      <c r="C365" s="6">
        <f t="shared" ref="C365:J366" si="112">SUM(C362:C364)</f>
        <v>0</v>
      </c>
      <c r="D365" s="6">
        <f t="shared" si="112"/>
        <v>0</v>
      </c>
      <c r="E365" s="6">
        <f t="shared" si="112"/>
        <v>0</v>
      </c>
      <c r="F365" s="6">
        <f t="shared" si="112"/>
        <v>0</v>
      </c>
      <c r="G365" s="6">
        <f t="shared" si="112"/>
        <v>0</v>
      </c>
      <c r="H365" s="6">
        <f t="shared" si="112"/>
        <v>0</v>
      </c>
      <c r="I365" s="6">
        <f t="shared" si="112"/>
        <v>0</v>
      </c>
      <c r="J365" s="6">
        <f t="shared" si="112"/>
        <v>0</v>
      </c>
      <c r="K365" s="7" t="s">
        <v>2134</v>
      </c>
    </row>
    <row r="366" spans="1:11" ht="18.75" customHeight="1" x14ac:dyDescent="0.2">
      <c r="A366" s="5" t="s">
        <v>2135</v>
      </c>
      <c r="B366" s="6">
        <v>56</v>
      </c>
      <c r="C366" s="6">
        <v>12</v>
      </c>
      <c r="D366" s="6">
        <f>SUM(B366:C366)</f>
        <v>68</v>
      </c>
      <c r="E366" s="6">
        <f t="shared" si="112"/>
        <v>0</v>
      </c>
      <c r="F366" s="6">
        <f t="shared" si="112"/>
        <v>0</v>
      </c>
      <c r="G366" s="6">
        <f t="shared" si="112"/>
        <v>0</v>
      </c>
      <c r="H366" s="6">
        <f>SUM(E366,B366)</f>
        <v>56</v>
      </c>
      <c r="I366" s="6">
        <f>SUM(F366,C366)</f>
        <v>12</v>
      </c>
      <c r="J366" s="6">
        <f>SUM(G366,D366)</f>
        <v>68</v>
      </c>
      <c r="K366" s="7" t="s">
        <v>2136</v>
      </c>
    </row>
    <row r="367" spans="1:11" ht="17.25" customHeight="1" x14ac:dyDescent="0.2">
      <c r="A367" s="5" t="s">
        <v>2137</v>
      </c>
      <c r="B367" s="6"/>
      <c r="C367" s="6"/>
      <c r="D367" s="6"/>
      <c r="E367" s="6"/>
      <c r="F367" s="6"/>
      <c r="G367" s="6"/>
      <c r="H367" s="6"/>
      <c r="I367" s="6"/>
      <c r="J367" s="6"/>
      <c r="K367" s="7" t="s">
        <v>2138</v>
      </c>
    </row>
    <row r="368" spans="1:11" ht="16.5" customHeight="1" x14ac:dyDescent="0.2">
      <c r="A368" s="5" t="s">
        <v>124</v>
      </c>
      <c r="B368" s="6">
        <v>0</v>
      </c>
      <c r="C368" s="6">
        <v>0</v>
      </c>
      <c r="D368" s="6">
        <f>SUM(B368:C368)</f>
        <v>0</v>
      </c>
      <c r="E368" s="6">
        <v>0</v>
      </c>
      <c r="F368" s="6">
        <v>0</v>
      </c>
      <c r="G368" s="6">
        <f>SUM(E368:F368)</f>
        <v>0</v>
      </c>
      <c r="H368" s="6">
        <f t="shared" ref="H368:J370" si="113">SUM(E368,B368)</f>
        <v>0</v>
      </c>
      <c r="I368" s="6">
        <f t="shared" si="113"/>
        <v>0</v>
      </c>
      <c r="J368" s="6">
        <f t="shared" si="113"/>
        <v>0</v>
      </c>
      <c r="K368" s="7" t="s">
        <v>282</v>
      </c>
    </row>
    <row r="369" spans="1:11" ht="17.25" customHeight="1" x14ac:dyDescent="0.2">
      <c r="A369" s="5" t="s">
        <v>125</v>
      </c>
      <c r="B369" s="6">
        <v>0</v>
      </c>
      <c r="C369" s="6">
        <v>0</v>
      </c>
      <c r="D369" s="6">
        <f>SUM(B369:C369)</f>
        <v>0</v>
      </c>
      <c r="E369" s="6">
        <v>0</v>
      </c>
      <c r="F369" s="6">
        <v>0</v>
      </c>
      <c r="G369" s="6">
        <f>SUM(E369:F369)</f>
        <v>0</v>
      </c>
      <c r="H369" s="6">
        <f t="shared" si="113"/>
        <v>0</v>
      </c>
      <c r="I369" s="6">
        <f t="shared" si="113"/>
        <v>0</v>
      </c>
      <c r="J369" s="6">
        <f t="shared" si="113"/>
        <v>0</v>
      </c>
      <c r="K369" s="7" t="s">
        <v>762</v>
      </c>
    </row>
    <row r="370" spans="1:11" ht="16.5" customHeight="1" x14ac:dyDescent="0.2">
      <c r="A370" s="5" t="s">
        <v>2139</v>
      </c>
      <c r="B370" s="6">
        <v>0</v>
      </c>
      <c r="C370" s="6">
        <v>0</v>
      </c>
      <c r="D370" s="6">
        <f>SUM(B370:C370)</f>
        <v>0</v>
      </c>
      <c r="E370" s="6">
        <v>0</v>
      </c>
      <c r="F370" s="6">
        <v>0</v>
      </c>
      <c r="G370" s="6">
        <f>SUM(E370:F370)</f>
        <v>0</v>
      </c>
      <c r="H370" s="6">
        <f t="shared" si="113"/>
        <v>0</v>
      </c>
      <c r="I370" s="6">
        <f t="shared" si="113"/>
        <v>0</v>
      </c>
      <c r="J370" s="6">
        <f t="shared" si="113"/>
        <v>0</v>
      </c>
      <c r="K370" s="7" t="s">
        <v>2140</v>
      </c>
    </row>
    <row r="371" spans="1:11" ht="17.25" customHeight="1" x14ac:dyDescent="0.2">
      <c r="A371" s="5" t="s">
        <v>2141</v>
      </c>
      <c r="B371" s="6">
        <f>SUM(B368:B370)</f>
        <v>0</v>
      </c>
      <c r="C371" s="6">
        <f t="shared" ref="C371:J371" si="114">SUM(C368:C370)</f>
        <v>0</v>
      </c>
      <c r="D371" s="6">
        <f t="shared" si="114"/>
        <v>0</v>
      </c>
      <c r="E371" s="6">
        <f t="shared" si="114"/>
        <v>0</v>
      </c>
      <c r="F371" s="6">
        <f t="shared" si="114"/>
        <v>0</v>
      </c>
      <c r="G371" s="6">
        <f t="shared" si="114"/>
        <v>0</v>
      </c>
      <c r="H371" s="6">
        <f t="shared" si="114"/>
        <v>0</v>
      </c>
      <c r="I371" s="6">
        <f t="shared" si="114"/>
        <v>0</v>
      </c>
      <c r="J371" s="6">
        <f t="shared" si="114"/>
        <v>0</v>
      </c>
      <c r="K371" s="7" t="s">
        <v>2142</v>
      </c>
    </row>
    <row r="372" spans="1:11" ht="20.25" customHeight="1" thickBot="1" x14ac:dyDescent="0.25">
      <c r="A372" s="11" t="s">
        <v>2143</v>
      </c>
      <c r="B372" s="12">
        <v>0</v>
      </c>
      <c r="C372" s="12">
        <v>0</v>
      </c>
      <c r="D372" s="12">
        <f>SUM(B372:C372)</f>
        <v>0</v>
      </c>
      <c r="E372" s="12">
        <v>0</v>
      </c>
      <c r="F372" s="12">
        <v>0</v>
      </c>
      <c r="G372" s="12">
        <f>SUM(E372:F372)</f>
        <v>0</v>
      </c>
      <c r="H372" s="12">
        <f>SUM(E372,B372)</f>
        <v>0</v>
      </c>
      <c r="I372" s="12">
        <f>SUM(F372,C372)</f>
        <v>0</v>
      </c>
      <c r="J372" s="12">
        <f>SUM(G372,D372)</f>
        <v>0</v>
      </c>
      <c r="K372" s="13" t="s">
        <v>2144</v>
      </c>
    </row>
    <row r="373" spans="1:11" ht="17.25" customHeight="1" thickBot="1" x14ac:dyDescent="0.25">
      <c r="A373" s="172" t="s">
        <v>45</v>
      </c>
      <c r="B373" s="356">
        <f t="shared" ref="B373:J373" si="115">SUM(B372,B371,B366,B365,B360,B359,B354,B348,B334,B326,B325,B324,B301:B319,B287:B293,B286,B225,B224,B213:B216,B195:B205,B340,B300)</f>
        <v>12915</v>
      </c>
      <c r="C373" s="356">
        <f t="shared" si="115"/>
        <v>3710</v>
      </c>
      <c r="D373" s="356">
        <f t="shared" si="115"/>
        <v>16625</v>
      </c>
      <c r="E373" s="356">
        <f t="shared" si="115"/>
        <v>4</v>
      </c>
      <c r="F373" s="356">
        <f t="shared" si="115"/>
        <v>2</v>
      </c>
      <c r="G373" s="356">
        <f t="shared" si="115"/>
        <v>6</v>
      </c>
      <c r="H373" s="356">
        <f t="shared" si="115"/>
        <v>12919</v>
      </c>
      <c r="I373" s="356">
        <f t="shared" si="115"/>
        <v>3712</v>
      </c>
      <c r="J373" s="356">
        <f t="shared" si="115"/>
        <v>16631</v>
      </c>
      <c r="K373" s="88" t="s">
        <v>633</v>
      </c>
    </row>
    <row r="374" spans="1:11" ht="17.25" customHeight="1" thickBot="1" x14ac:dyDescent="0.25">
      <c r="A374" s="8" t="s">
        <v>634</v>
      </c>
      <c r="B374" s="9">
        <f t="shared" ref="B374:J374" si="116">SUM(B373,B188)</f>
        <v>34755</v>
      </c>
      <c r="C374" s="9">
        <f t="shared" si="116"/>
        <v>18474</v>
      </c>
      <c r="D374" s="9">
        <f t="shared" si="116"/>
        <v>53229</v>
      </c>
      <c r="E374" s="9">
        <f t="shared" si="116"/>
        <v>8</v>
      </c>
      <c r="F374" s="9">
        <f t="shared" si="116"/>
        <v>11</v>
      </c>
      <c r="G374" s="9">
        <f t="shared" si="116"/>
        <v>19</v>
      </c>
      <c r="H374" s="9">
        <f t="shared" si="116"/>
        <v>34763</v>
      </c>
      <c r="I374" s="9">
        <f t="shared" si="116"/>
        <v>18485</v>
      </c>
      <c r="J374" s="9">
        <f t="shared" si="116"/>
        <v>53248</v>
      </c>
      <c r="K374" s="374" t="s">
        <v>8</v>
      </c>
    </row>
    <row r="375" spans="1:11" ht="17.25" customHeight="1" thickTop="1" x14ac:dyDescent="0.2">
      <c r="A375" s="25"/>
      <c r="B375" s="371"/>
      <c r="C375" s="371"/>
      <c r="D375" s="371"/>
      <c r="E375" s="371"/>
      <c r="F375" s="371"/>
      <c r="G375" s="371"/>
      <c r="H375" s="371"/>
      <c r="I375" s="371"/>
      <c r="J375" s="371"/>
      <c r="K375" s="375"/>
    </row>
    <row r="376" spans="1:11" ht="17.25" customHeight="1" x14ac:dyDescent="0.2">
      <c r="A376" s="25"/>
      <c r="B376" s="371"/>
      <c r="C376" s="371"/>
      <c r="D376" s="371"/>
      <c r="E376" s="371"/>
      <c r="F376" s="371"/>
      <c r="G376" s="371"/>
      <c r="H376" s="371"/>
      <c r="I376" s="371"/>
      <c r="J376" s="371"/>
      <c r="K376" s="375"/>
    </row>
    <row r="377" spans="1:11" ht="17.25" customHeight="1" x14ac:dyDescent="0.2">
      <c r="A377" s="25"/>
      <c r="B377" s="371"/>
      <c r="C377" s="371"/>
      <c r="D377" s="371"/>
      <c r="E377" s="371"/>
      <c r="F377" s="371"/>
      <c r="G377" s="371"/>
      <c r="H377" s="371"/>
      <c r="I377" s="371"/>
      <c r="J377" s="371"/>
      <c r="K377" s="375"/>
    </row>
    <row r="378" spans="1:11" ht="17.25" customHeight="1" x14ac:dyDescent="0.2">
      <c r="A378" s="25"/>
      <c r="B378" s="371"/>
      <c r="C378" s="371"/>
      <c r="D378" s="371"/>
      <c r="E378" s="371"/>
      <c r="F378" s="371"/>
      <c r="G378" s="371"/>
      <c r="H378" s="371"/>
      <c r="I378" s="371"/>
      <c r="J378" s="371"/>
      <c r="K378" s="375"/>
    </row>
    <row r="379" spans="1:11" ht="17.25" customHeight="1" x14ac:dyDescent="0.2">
      <c r="A379" s="25"/>
      <c r="B379" s="371"/>
      <c r="C379" s="371"/>
      <c r="D379" s="371"/>
      <c r="E379" s="371"/>
      <c r="F379" s="371"/>
      <c r="G379" s="371"/>
      <c r="H379" s="371"/>
      <c r="I379" s="371"/>
      <c r="J379" s="371"/>
      <c r="K379" s="375"/>
    </row>
    <row r="380" spans="1:11" ht="17.25" customHeight="1" x14ac:dyDescent="0.2">
      <c r="A380" s="25"/>
      <c r="B380" s="371"/>
      <c r="C380" s="371"/>
      <c r="D380" s="371"/>
      <c r="E380" s="371"/>
      <c r="F380" s="371"/>
      <c r="G380" s="371"/>
      <c r="H380" s="371"/>
      <c r="I380" s="371"/>
      <c r="J380" s="371"/>
      <c r="K380" s="375"/>
    </row>
    <row r="381" spans="1:11" ht="21.75" customHeight="1" x14ac:dyDescent="0.2">
      <c r="A381" s="423" t="s">
        <v>2147</v>
      </c>
      <c r="B381" s="423"/>
      <c r="C381" s="423"/>
      <c r="D381" s="423"/>
      <c r="E381" s="423"/>
      <c r="F381" s="423"/>
      <c r="G381" s="423"/>
      <c r="H381" s="423"/>
      <c r="I381" s="423"/>
      <c r="J381" s="423"/>
      <c r="K381" s="423"/>
    </row>
    <row r="382" spans="1:11" ht="35.25" customHeight="1" x14ac:dyDescent="0.25">
      <c r="A382" s="416" t="s">
        <v>2148</v>
      </c>
      <c r="B382" s="416"/>
      <c r="C382" s="416"/>
      <c r="D382" s="416"/>
      <c r="E382" s="416"/>
      <c r="F382" s="416"/>
      <c r="G382" s="416"/>
      <c r="H382" s="416"/>
      <c r="I382" s="416"/>
      <c r="J382" s="416"/>
      <c r="K382" s="416"/>
    </row>
    <row r="383" spans="1:11" ht="17.25" customHeight="1" thickBot="1" x14ac:dyDescent="0.25">
      <c r="A383" s="1" t="s">
        <v>2149</v>
      </c>
      <c r="K383" s="345" t="s">
        <v>2150</v>
      </c>
    </row>
    <row r="384" spans="1:11" ht="15.75" customHeight="1" thickTop="1" x14ac:dyDescent="0.25">
      <c r="A384" s="409" t="s">
        <v>118</v>
      </c>
      <c r="B384" s="412" t="s">
        <v>2</v>
      </c>
      <c r="C384" s="412"/>
      <c r="D384" s="412"/>
      <c r="E384" s="412" t="s">
        <v>3</v>
      </c>
      <c r="F384" s="412"/>
      <c r="G384" s="412"/>
      <c r="H384" s="412" t="s">
        <v>4</v>
      </c>
      <c r="I384" s="412"/>
      <c r="J384" s="412"/>
      <c r="K384" s="409" t="s">
        <v>278</v>
      </c>
    </row>
    <row r="385" spans="1:11" ht="14.25" customHeight="1" x14ac:dyDescent="0.25">
      <c r="A385" s="410"/>
      <c r="B385" s="413" t="s">
        <v>6</v>
      </c>
      <c r="C385" s="413"/>
      <c r="D385" s="413"/>
      <c r="E385" s="413" t="s">
        <v>7</v>
      </c>
      <c r="F385" s="413"/>
      <c r="G385" s="413"/>
      <c r="H385" s="413" t="s">
        <v>8</v>
      </c>
      <c r="I385" s="413"/>
      <c r="J385" s="413"/>
      <c r="K385" s="410"/>
    </row>
    <row r="386" spans="1:11" ht="16.5" customHeight="1" x14ac:dyDescent="0.25">
      <c r="A386" s="410"/>
      <c r="B386" s="372" t="s">
        <v>9</v>
      </c>
      <c r="C386" s="372" t="s">
        <v>10</v>
      </c>
      <c r="D386" s="372" t="s">
        <v>11</v>
      </c>
      <c r="E386" s="372" t="s">
        <v>9</v>
      </c>
      <c r="F386" s="372" t="s">
        <v>10</v>
      </c>
      <c r="G386" s="372" t="s">
        <v>11</v>
      </c>
      <c r="H386" s="372" t="s">
        <v>9</v>
      </c>
      <c r="I386" s="372" t="s">
        <v>10</v>
      </c>
      <c r="J386" s="372" t="s">
        <v>11</v>
      </c>
      <c r="K386" s="410"/>
    </row>
    <row r="387" spans="1:11" ht="16.5" customHeight="1" thickBot="1" x14ac:dyDescent="0.3">
      <c r="A387" s="411"/>
      <c r="B387" s="4" t="s">
        <v>12</v>
      </c>
      <c r="C387" s="4" t="s">
        <v>13</v>
      </c>
      <c r="D387" s="4" t="s">
        <v>8</v>
      </c>
      <c r="E387" s="4" t="s">
        <v>12</v>
      </c>
      <c r="F387" s="4" t="s">
        <v>13</v>
      </c>
      <c r="G387" s="4" t="s">
        <v>8</v>
      </c>
      <c r="H387" s="4" t="s">
        <v>12</v>
      </c>
      <c r="I387" s="4" t="s">
        <v>13</v>
      </c>
      <c r="J387" s="4" t="s">
        <v>8</v>
      </c>
      <c r="K387" s="411"/>
    </row>
    <row r="388" spans="1:11" ht="14.25" customHeight="1" x14ac:dyDescent="0.2">
      <c r="A388" s="5" t="s">
        <v>14</v>
      </c>
      <c r="B388" s="6"/>
      <c r="C388" s="6"/>
      <c r="D388" s="6"/>
      <c r="E388" s="6"/>
      <c r="F388" s="6"/>
      <c r="G388" s="6"/>
      <c r="H388" s="6"/>
      <c r="I388" s="6"/>
      <c r="J388" s="6"/>
      <c r="K388" s="7" t="s">
        <v>547</v>
      </c>
    </row>
    <row r="389" spans="1:11" ht="18" customHeight="1" x14ac:dyDescent="0.2">
      <c r="A389" s="5" t="s">
        <v>1965</v>
      </c>
      <c r="B389" s="6">
        <v>1843</v>
      </c>
      <c r="C389" s="6">
        <v>1037</v>
      </c>
      <c r="D389" s="6">
        <f>SUM(B389:C389)</f>
        <v>2880</v>
      </c>
      <c r="E389" s="6">
        <v>1</v>
      </c>
      <c r="F389" s="6">
        <v>2</v>
      </c>
      <c r="G389" s="6">
        <f t="shared" ref="G389:G399" si="117">SUM(E389:F389)</f>
        <v>3</v>
      </c>
      <c r="H389" s="6">
        <f>SUM(B389,E389)</f>
        <v>1844</v>
      </c>
      <c r="I389" s="6">
        <f t="shared" ref="I389:J399" si="118">SUM(C389,F389)</f>
        <v>1039</v>
      </c>
      <c r="J389" s="6">
        <f t="shared" si="118"/>
        <v>2883</v>
      </c>
      <c r="K389" s="7" t="s">
        <v>1966</v>
      </c>
    </row>
    <row r="390" spans="1:11" ht="18" customHeight="1" x14ac:dyDescent="0.2">
      <c r="A390" s="5" t="s">
        <v>1967</v>
      </c>
      <c r="B390" s="6">
        <v>1975</v>
      </c>
      <c r="C390" s="6">
        <v>1106</v>
      </c>
      <c r="D390" s="6">
        <f t="shared" ref="D390:D399" si="119">SUM(B390:C390)</f>
        <v>3081</v>
      </c>
      <c r="E390" s="6">
        <v>2</v>
      </c>
      <c r="F390" s="6">
        <v>2</v>
      </c>
      <c r="G390" s="6">
        <f t="shared" si="117"/>
        <v>4</v>
      </c>
      <c r="H390" s="6">
        <f t="shared" ref="H390:H399" si="120">SUM(B390,E390)</f>
        <v>1977</v>
      </c>
      <c r="I390" s="6">
        <f t="shared" si="118"/>
        <v>1108</v>
      </c>
      <c r="J390" s="6">
        <f t="shared" si="118"/>
        <v>3085</v>
      </c>
      <c r="K390" s="7" t="s">
        <v>1968</v>
      </c>
    </row>
    <row r="391" spans="1:11" ht="18" customHeight="1" x14ac:dyDescent="0.2">
      <c r="A391" s="5" t="s">
        <v>1969</v>
      </c>
      <c r="B391" s="6">
        <v>3715</v>
      </c>
      <c r="C391" s="6">
        <v>2351</v>
      </c>
      <c r="D391" s="6">
        <f t="shared" si="119"/>
        <v>6066</v>
      </c>
      <c r="E391" s="6">
        <v>9</v>
      </c>
      <c r="F391" s="6">
        <v>5</v>
      </c>
      <c r="G391" s="6">
        <f t="shared" si="117"/>
        <v>14</v>
      </c>
      <c r="H391" s="6">
        <f t="shared" si="120"/>
        <v>3724</v>
      </c>
      <c r="I391" s="6">
        <f t="shared" si="118"/>
        <v>2356</v>
      </c>
      <c r="J391" s="6">
        <f t="shared" si="118"/>
        <v>6080</v>
      </c>
      <c r="K391" s="7" t="s">
        <v>1970</v>
      </c>
    </row>
    <row r="392" spans="1:11" ht="18" customHeight="1" x14ac:dyDescent="0.2">
      <c r="A392" s="5" t="s">
        <v>1971</v>
      </c>
      <c r="B392" s="6">
        <v>3168</v>
      </c>
      <c r="C392" s="6">
        <v>1938</v>
      </c>
      <c r="D392" s="6">
        <f t="shared" si="119"/>
        <v>5106</v>
      </c>
      <c r="E392" s="6">
        <v>3</v>
      </c>
      <c r="F392" s="6">
        <v>1</v>
      </c>
      <c r="G392" s="6">
        <f t="shared" si="117"/>
        <v>4</v>
      </c>
      <c r="H392" s="6">
        <f t="shared" si="120"/>
        <v>3171</v>
      </c>
      <c r="I392" s="6">
        <f t="shared" si="118"/>
        <v>1939</v>
      </c>
      <c r="J392" s="6">
        <f t="shared" si="118"/>
        <v>5110</v>
      </c>
      <c r="K392" s="7" t="s">
        <v>1972</v>
      </c>
    </row>
    <row r="393" spans="1:11" ht="18" customHeight="1" x14ac:dyDescent="0.2">
      <c r="A393" s="5" t="s">
        <v>1973</v>
      </c>
      <c r="B393" s="6">
        <v>2475</v>
      </c>
      <c r="C393" s="6">
        <v>1316</v>
      </c>
      <c r="D393" s="6">
        <f t="shared" si="119"/>
        <v>3791</v>
      </c>
      <c r="E393" s="6">
        <v>3</v>
      </c>
      <c r="F393" s="6">
        <v>0</v>
      </c>
      <c r="G393" s="6">
        <f t="shared" si="117"/>
        <v>3</v>
      </c>
      <c r="H393" s="6">
        <f t="shared" si="120"/>
        <v>2478</v>
      </c>
      <c r="I393" s="6">
        <f t="shared" si="118"/>
        <v>1316</v>
      </c>
      <c r="J393" s="6">
        <f t="shared" si="118"/>
        <v>3794</v>
      </c>
      <c r="K393" s="7" t="s">
        <v>1974</v>
      </c>
    </row>
    <row r="394" spans="1:11" ht="18" customHeight="1" x14ac:dyDescent="0.2">
      <c r="A394" s="5" t="s">
        <v>1975</v>
      </c>
      <c r="B394" s="6">
        <v>273</v>
      </c>
      <c r="C394" s="6">
        <v>605</v>
      </c>
      <c r="D394" s="6">
        <f t="shared" si="119"/>
        <v>878</v>
      </c>
      <c r="E394" s="6">
        <v>0</v>
      </c>
      <c r="F394" s="6">
        <v>1</v>
      </c>
      <c r="G394" s="6">
        <f t="shared" si="117"/>
        <v>1</v>
      </c>
      <c r="H394" s="6">
        <f t="shared" si="120"/>
        <v>273</v>
      </c>
      <c r="I394" s="6">
        <f t="shared" si="118"/>
        <v>606</v>
      </c>
      <c r="J394" s="6">
        <f t="shared" si="118"/>
        <v>879</v>
      </c>
      <c r="K394" s="7" t="s">
        <v>1976</v>
      </c>
    </row>
    <row r="395" spans="1:11" ht="18" customHeight="1" x14ac:dyDescent="0.2">
      <c r="A395" s="5" t="s">
        <v>1977</v>
      </c>
      <c r="B395" s="6">
        <v>408</v>
      </c>
      <c r="C395" s="6">
        <v>109</v>
      </c>
      <c r="D395" s="6">
        <f t="shared" si="119"/>
        <v>517</v>
      </c>
      <c r="E395" s="6">
        <v>0</v>
      </c>
      <c r="F395" s="6">
        <v>0</v>
      </c>
      <c r="G395" s="6">
        <f t="shared" si="117"/>
        <v>0</v>
      </c>
      <c r="H395" s="6">
        <f t="shared" si="120"/>
        <v>408</v>
      </c>
      <c r="I395" s="6">
        <f t="shared" si="118"/>
        <v>109</v>
      </c>
      <c r="J395" s="6">
        <f t="shared" si="118"/>
        <v>517</v>
      </c>
      <c r="K395" s="7" t="s">
        <v>1978</v>
      </c>
    </row>
    <row r="396" spans="1:11" ht="18" customHeight="1" x14ac:dyDescent="0.2">
      <c r="A396" s="5" t="s">
        <v>1979</v>
      </c>
      <c r="B396" s="6">
        <v>1736</v>
      </c>
      <c r="C396" s="6">
        <v>792</v>
      </c>
      <c r="D396" s="6">
        <f t="shared" si="119"/>
        <v>2528</v>
      </c>
      <c r="E396" s="6">
        <v>0</v>
      </c>
      <c r="F396" s="6">
        <v>0</v>
      </c>
      <c r="G396" s="6">
        <f t="shared" si="117"/>
        <v>0</v>
      </c>
      <c r="H396" s="6">
        <f t="shared" si="120"/>
        <v>1736</v>
      </c>
      <c r="I396" s="6">
        <f t="shared" si="118"/>
        <v>792</v>
      </c>
      <c r="J396" s="6">
        <f t="shared" si="118"/>
        <v>2528</v>
      </c>
      <c r="K396" s="7" t="s">
        <v>1980</v>
      </c>
    </row>
    <row r="397" spans="1:11" ht="18" customHeight="1" x14ac:dyDescent="0.2">
      <c r="A397" s="5" t="s">
        <v>1981</v>
      </c>
      <c r="B397" s="6">
        <v>1071</v>
      </c>
      <c r="C397" s="6">
        <v>1078</v>
      </c>
      <c r="D397" s="6">
        <f t="shared" si="119"/>
        <v>2149</v>
      </c>
      <c r="E397" s="6">
        <v>0</v>
      </c>
      <c r="F397" s="6">
        <v>0</v>
      </c>
      <c r="G397" s="6">
        <f t="shared" si="117"/>
        <v>0</v>
      </c>
      <c r="H397" s="6">
        <f t="shared" si="120"/>
        <v>1071</v>
      </c>
      <c r="I397" s="6">
        <f t="shared" si="118"/>
        <v>1078</v>
      </c>
      <c r="J397" s="6">
        <f t="shared" si="118"/>
        <v>2149</v>
      </c>
      <c r="K397" s="7" t="s">
        <v>1982</v>
      </c>
    </row>
    <row r="398" spans="1:11" ht="18" customHeight="1" x14ac:dyDescent="0.2">
      <c r="A398" s="5" t="s">
        <v>1983</v>
      </c>
      <c r="B398" s="6">
        <v>1986</v>
      </c>
      <c r="C398" s="6">
        <v>545</v>
      </c>
      <c r="D398" s="6">
        <f t="shared" si="119"/>
        <v>2531</v>
      </c>
      <c r="E398" s="6">
        <v>0</v>
      </c>
      <c r="F398" s="6">
        <v>0</v>
      </c>
      <c r="G398" s="6">
        <f t="shared" si="117"/>
        <v>0</v>
      </c>
      <c r="H398" s="6">
        <f t="shared" si="120"/>
        <v>1986</v>
      </c>
      <c r="I398" s="6">
        <f t="shared" si="118"/>
        <v>545</v>
      </c>
      <c r="J398" s="6">
        <f t="shared" si="118"/>
        <v>2531</v>
      </c>
      <c r="K398" s="7" t="s">
        <v>1984</v>
      </c>
    </row>
    <row r="399" spans="1:11" ht="18" customHeight="1" x14ac:dyDescent="0.2">
      <c r="A399" s="5" t="s">
        <v>1985</v>
      </c>
      <c r="B399" s="6">
        <v>3408</v>
      </c>
      <c r="C399" s="6">
        <v>1679</v>
      </c>
      <c r="D399" s="6">
        <f t="shared" si="119"/>
        <v>5087</v>
      </c>
      <c r="E399" s="6">
        <v>0</v>
      </c>
      <c r="F399" s="6">
        <v>4</v>
      </c>
      <c r="G399" s="6">
        <f t="shared" si="117"/>
        <v>4</v>
      </c>
      <c r="H399" s="6">
        <f t="shared" si="120"/>
        <v>3408</v>
      </c>
      <c r="I399" s="6">
        <f t="shared" si="118"/>
        <v>1683</v>
      </c>
      <c r="J399" s="6">
        <f t="shared" si="118"/>
        <v>5091</v>
      </c>
      <c r="K399" s="7" t="s">
        <v>1986</v>
      </c>
    </row>
    <row r="400" spans="1:11" ht="18" customHeight="1" x14ac:dyDescent="0.2">
      <c r="A400" s="161" t="s">
        <v>1987</v>
      </c>
      <c r="B400" s="68"/>
      <c r="C400" s="68"/>
      <c r="D400" s="68"/>
      <c r="E400" s="68"/>
      <c r="F400" s="68"/>
      <c r="G400" s="68"/>
      <c r="H400" s="68"/>
      <c r="I400" s="68"/>
      <c r="J400" s="68"/>
      <c r="K400" s="304" t="s">
        <v>1988</v>
      </c>
    </row>
    <row r="401" spans="1:11" ht="18" customHeight="1" x14ac:dyDescent="0.2">
      <c r="A401" s="5" t="s">
        <v>1989</v>
      </c>
      <c r="B401" s="6">
        <v>224</v>
      </c>
      <c r="C401" s="6">
        <v>131</v>
      </c>
      <c r="D401" s="6">
        <f t="shared" ref="D401:D406" si="121">SUM(B401:C401)</f>
        <v>355</v>
      </c>
      <c r="E401" s="6">
        <v>0</v>
      </c>
      <c r="F401" s="6">
        <v>0</v>
      </c>
      <c r="G401" s="6">
        <f t="shared" ref="G401:G406" si="122">SUM(E401:F401)</f>
        <v>0</v>
      </c>
      <c r="H401" s="6">
        <f t="shared" ref="H401:J406" si="123">SUM(B401,E401)</f>
        <v>224</v>
      </c>
      <c r="I401" s="6">
        <f t="shared" si="123"/>
        <v>131</v>
      </c>
      <c r="J401" s="6">
        <f t="shared" si="123"/>
        <v>355</v>
      </c>
      <c r="K401" s="7" t="s">
        <v>1990</v>
      </c>
    </row>
    <row r="402" spans="1:11" ht="18" customHeight="1" x14ac:dyDescent="0.2">
      <c r="A402" s="5" t="s">
        <v>1991</v>
      </c>
      <c r="B402" s="6">
        <v>456</v>
      </c>
      <c r="C402" s="6">
        <v>143</v>
      </c>
      <c r="D402" s="6">
        <f t="shared" si="121"/>
        <v>599</v>
      </c>
      <c r="E402" s="6">
        <v>0</v>
      </c>
      <c r="F402" s="6">
        <v>0</v>
      </c>
      <c r="G402" s="6">
        <f t="shared" si="122"/>
        <v>0</v>
      </c>
      <c r="H402" s="6">
        <f t="shared" si="123"/>
        <v>456</v>
      </c>
      <c r="I402" s="6">
        <f t="shared" si="123"/>
        <v>143</v>
      </c>
      <c r="J402" s="6">
        <f t="shared" si="123"/>
        <v>599</v>
      </c>
      <c r="K402" s="7" t="s">
        <v>1992</v>
      </c>
    </row>
    <row r="403" spans="1:11" ht="18" customHeight="1" x14ac:dyDescent="0.2">
      <c r="A403" s="5" t="s">
        <v>1993</v>
      </c>
      <c r="B403" s="6">
        <v>260</v>
      </c>
      <c r="C403" s="6">
        <v>307</v>
      </c>
      <c r="D403" s="6">
        <f t="shared" si="121"/>
        <v>567</v>
      </c>
      <c r="E403" s="6">
        <v>0</v>
      </c>
      <c r="F403" s="6">
        <v>0</v>
      </c>
      <c r="G403" s="6">
        <f t="shared" si="122"/>
        <v>0</v>
      </c>
      <c r="H403" s="6">
        <f t="shared" si="123"/>
        <v>260</v>
      </c>
      <c r="I403" s="6">
        <f t="shared" si="123"/>
        <v>307</v>
      </c>
      <c r="J403" s="6">
        <f t="shared" si="123"/>
        <v>567</v>
      </c>
      <c r="K403" s="7" t="s">
        <v>1994</v>
      </c>
    </row>
    <row r="404" spans="1:11" ht="18" customHeight="1" x14ac:dyDescent="0.2">
      <c r="A404" s="5" t="s">
        <v>1995</v>
      </c>
      <c r="B404" s="6">
        <v>118</v>
      </c>
      <c r="C404" s="6">
        <v>10</v>
      </c>
      <c r="D404" s="6">
        <f t="shared" si="121"/>
        <v>128</v>
      </c>
      <c r="E404" s="6">
        <v>0</v>
      </c>
      <c r="F404" s="6">
        <v>0</v>
      </c>
      <c r="G404" s="6">
        <f t="shared" si="122"/>
        <v>0</v>
      </c>
      <c r="H404" s="6">
        <f t="shared" si="123"/>
        <v>118</v>
      </c>
      <c r="I404" s="6">
        <f t="shared" si="123"/>
        <v>10</v>
      </c>
      <c r="J404" s="6">
        <f t="shared" si="123"/>
        <v>128</v>
      </c>
      <c r="K404" s="7" t="s">
        <v>1996</v>
      </c>
    </row>
    <row r="405" spans="1:11" ht="15" customHeight="1" x14ac:dyDescent="0.2">
      <c r="A405" s="5" t="s">
        <v>1997</v>
      </c>
      <c r="B405" s="6">
        <v>1323</v>
      </c>
      <c r="C405" s="6">
        <v>282</v>
      </c>
      <c r="D405" s="6">
        <f t="shared" si="121"/>
        <v>1605</v>
      </c>
      <c r="E405" s="6">
        <v>0</v>
      </c>
      <c r="F405" s="6">
        <v>0</v>
      </c>
      <c r="G405" s="6">
        <f t="shared" si="122"/>
        <v>0</v>
      </c>
      <c r="H405" s="6">
        <f t="shared" si="123"/>
        <v>1323</v>
      </c>
      <c r="I405" s="6">
        <f t="shared" si="123"/>
        <v>282</v>
      </c>
      <c r="J405" s="6">
        <f t="shared" si="123"/>
        <v>1605</v>
      </c>
      <c r="K405" s="7" t="s">
        <v>1998</v>
      </c>
    </row>
    <row r="406" spans="1:11" ht="15.75" customHeight="1" x14ac:dyDescent="0.2">
      <c r="A406" s="5" t="s">
        <v>1999</v>
      </c>
      <c r="B406" s="6">
        <v>470</v>
      </c>
      <c r="C406" s="6">
        <v>467</v>
      </c>
      <c r="D406" s="6">
        <f t="shared" si="121"/>
        <v>937</v>
      </c>
      <c r="E406" s="6">
        <v>0</v>
      </c>
      <c r="F406" s="6">
        <v>0</v>
      </c>
      <c r="G406" s="6">
        <f t="shared" si="122"/>
        <v>0</v>
      </c>
      <c r="H406" s="6">
        <f t="shared" si="123"/>
        <v>470</v>
      </c>
      <c r="I406" s="6">
        <f t="shared" si="123"/>
        <v>467</v>
      </c>
      <c r="J406" s="6">
        <f t="shared" si="123"/>
        <v>937</v>
      </c>
      <c r="K406" s="7" t="s">
        <v>2000</v>
      </c>
    </row>
    <row r="407" spans="1:11" ht="18" customHeight="1" x14ac:dyDescent="0.2">
      <c r="A407" s="161" t="s">
        <v>2001</v>
      </c>
      <c r="B407" s="68">
        <f>SUM(B401:B406)</f>
        <v>2851</v>
      </c>
      <c r="C407" s="68">
        <f t="shared" ref="C407:J407" si="124">SUM(C401:C406)</f>
        <v>1340</v>
      </c>
      <c r="D407" s="68">
        <f t="shared" si="124"/>
        <v>4191</v>
      </c>
      <c r="E407" s="68">
        <f t="shared" si="124"/>
        <v>0</v>
      </c>
      <c r="F407" s="68">
        <f t="shared" si="124"/>
        <v>0</v>
      </c>
      <c r="G407" s="68">
        <f t="shared" si="124"/>
        <v>0</v>
      </c>
      <c r="H407" s="68">
        <f t="shared" si="124"/>
        <v>2851</v>
      </c>
      <c r="I407" s="68">
        <f t="shared" si="124"/>
        <v>1340</v>
      </c>
      <c r="J407" s="68">
        <f t="shared" si="124"/>
        <v>4191</v>
      </c>
      <c r="K407" s="304" t="s">
        <v>1988</v>
      </c>
    </row>
    <row r="408" spans="1:11" ht="18" customHeight="1" x14ac:dyDescent="0.2">
      <c r="A408" s="161" t="s">
        <v>2002</v>
      </c>
      <c r="B408" s="68">
        <v>1064</v>
      </c>
      <c r="C408" s="68">
        <v>538</v>
      </c>
      <c r="D408" s="68">
        <f>SUM(B408:C408)</f>
        <v>1602</v>
      </c>
      <c r="E408" s="68">
        <v>0</v>
      </c>
      <c r="F408" s="68">
        <v>0</v>
      </c>
      <c r="G408" s="68">
        <f>SUM(E408:F408)</f>
        <v>0</v>
      </c>
      <c r="H408" s="68">
        <f t="shared" ref="H408:J410" si="125">SUM(B408,E408)</f>
        <v>1064</v>
      </c>
      <c r="I408" s="68">
        <f t="shared" si="125"/>
        <v>538</v>
      </c>
      <c r="J408" s="68">
        <f t="shared" si="125"/>
        <v>1602</v>
      </c>
      <c r="K408" s="304" t="s">
        <v>2003</v>
      </c>
    </row>
    <row r="409" spans="1:11" ht="18" customHeight="1" x14ac:dyDescent="0.2">
      <c r="A409" s="161" t="s">
        <v>2004</v>
      </c>
      <c r="B409" s="68">
        <v>1213</v>
      </c>
      <c r="C409" s="68">
        <v>955</v>
      </c>
      <c r="D409" s="68">
        <f>SUM(B409:C409)</f>
        <v>2168</v>
      </c>
      <c r="E409" s="68">
        <v>0</v>
      </c>
      <c r="F409" s="68">
        <v>0</v>
      </c>
      <c r="G409" s="68">
        <f>SUM(E409:F409)</f>
        <v>0</v>
      </c>
      <c r="H409" s="68">
        <f t="shared" si="125"/>
        <v>1213</v>
      </c>
      <c r="I409" s="68">
        <f t="shared" si="125"/>
        <v>955</v>
      </c>
      <c r="J409" s="68">
        <f t="shared" si="125"/>
        <v>2168</v>
      </c>
      <c r="K409" s="304" t="s">
        <v>2005</v>
      </c>
    </row>
    <row r="410" spans="1:11" ht="18" customHeight="1" x14ac:dyDescent="0.2">
      <c r="A410" s="161" t="s">
        <v>2006</v>
      </c>
      <c r="B410" s="68">
        <v>1421</v>
      </c>
      <c r="C410" s="68">
        <v>1274</v>
      </c>
      <c r="D410" s="68">
        <f>SUM(B410:C410)</f>
        <v>2695</v>
      </c>
      <c r="E410" s="68">
        <v>0</v>
      </c>
      <c r="F410" s="68">
        <v>0</v>
      </c>
      <c r="G410" s="68">
        <f>SUM(E410:F410)</f>
        <v>0</v>
      </c>
      <c r="H410" s="68">
        <f t="shared" si="125"/>
        <v>1421</v>
      </c>
      <c r="I410" s="68">
        <f t="shared" si="125"/>
        <v>1274</v>
      </c>
      <c r="J410" s="68">
        <f t="shared" si="125"/>
        <v>2695</v>
      </c>
      <c r="K410" s="304" t="s">
        <v>2007</v>
      </c>
    </row>
    <row r="411" spans="1:11" ht="18" customHeight="1" x14ac:dyDescent="0.2">
      <c r="A411" s="161" t="s">
        <v>2008</v>
      </c>
      <c r="B411" s="68"/>
      <c r="C411" s="68"/>
      <c r="D411" s="68"/>
      <c r="E411" s="68"/>
      <c r="F411" s="68"/>
      <c r="G411" s="68"/>
      <c r="H411" s="68"/>
      <c r="I411" s="68"/>
      <c r="J411" s="68"/>
      <c r="K411" s="304" t="s">
        <v>2009</v>
      </c>
    </row>
    <row r="412" spans="1:11" ht="18" customHeight="1" x14ac:dyDescent="0.2">
      <c r="A412" s="161" t="s">
        <v>2010</v>
      </c>
      <c r="B412" s="68">
        <v>186</v>
      </c>
      <c r="C412" s="68">
        <v>209</v>
      </c>
      <c r="D412" s="68">
        <f t="shared" ref="D412:D417" si="126">SUM(B412:C412)</f>
        <v>395</v>
      </c>
      <c r="E412" s="68">
        <v>1</v>
      </c>
      <c r="F412" s="68">
        <v>0</v>
      </c>
      <c r="G412" s="68">
        <f t="shared" ref="G412:G417" si="127">SUM(E412:F412)</f>
        <v>1</v>
      </c>
      <c r="H412" s="68">
        <f t="shared" ref="H412:J417" si="128">SUM(B412,E412)</f>
        <v>187</v>
      </c>
      <c r="I412" s="68">
        <f t="shared" si="128"/>
        <v>209</v>
      </c>
      <c r="J412" s="68">
        <f t="shared" si="128"/>
        <v>396</v>
      </c>
      <c r="K412" s="304" t="s">
        <v>2011</v>
      </c>
    </row>
    <row r="413" spans="1:11" ht="18" customHeight="1" x14ac:dyDescent="0.2">
      <c r="A413" s="161" t="s">
        <v>2012</v>
      </c>
      <c r="B413" s="68">
        <v>280</v>
      </c>
      <c r="C413" s="68">
        <v>232</v>
      </c>
      <c r="D413" s="68">
        <f t="shared" si="126"/>
        <v>512</v>
      </c>
      <c r="E413" s="68">
        <v>0</v>
      </c>
      <c r="F413" s="68">
        <v>0</v>
      </c>
      <c r="G413" s="68">
        <f t="shared" si="127"/>
        <v>0</v>
      </c>
      <c r="H413" s="68">
        <f t="shared" si="128"/>
        <v>280</v>
      </c>
      <c r="I413" s="68">
        <f t="shared" si="128"/>
        <v>232</v>
      </c>
      <c r="J413" s="68">
        <f t="shared" si="128"/>
        <v>512</v>
      </c>
      <c r="K413" s="304" t="s">
        <v>2013</v>
      </c>
    </row>
    <row r="414" spans="1:11" ht="15.75" customHeight="1" x14ac:dyDescent="0.2">
      <c r="A414" s="161" t="s">
        <v>2014</v>
      </c>
      <c r="B414" s="68">
        <v>369</v>
      </c>
      <c r="C414" s="68">
        <v>161</v>
      </c>
      <c r="D414" s="68">
        <f t="shared" si="126"/>
        <v>530</v>
      </c>
      <c r="E414" s="68">
        <v>0</v>
      </c>
      <c r="F414" s="68">
        <v>0</v>
      </c>
      <c r="G414" s="68">
        <f t="shared" si="127"/>
        <v>0</v>
      </c>
      <c r="H414" s="68">
        <f t="shared" si="128"/>
        <v>369</v>
      </c>
      <c r="I414" s="68">
        <f t="shared" si="128"/>
        <v>161</v>
      </c>
      <c r="J414" s="68">
        <f t="shared" si="128"/>
        <v>530</v>
      </c>
      <c r="K414" s="304" t="s">
        <v>2015</v>
      </c>
    </row>
    <row r="415" spans="1:11" ht="18" customHeight="1" x14ac:dyDescent="0.2">
      <c r="A415" s="161" t="s">
        <v>2016</v>
      </c>
      <c r="B415" s="68">
        <v>76</v>
      </c>
      <c r="C415" s="68">
        <v>113</v>
      </c>
      <c r="D415" s="68">
        <f t="shared" si="126"/>
        <v>189</v>
      </c>
      <c r="E415" s="68">
        <v>0</v>
      </c>
      <c r="F415" s="68">
        <v>0</v>
      </c>
      <c r="G415" s="68">
        <f t="shared" si="127"/>
        <v>0</v>
      </c>
      <c r="H415" s="68">
        <f t="shared" si="128"/>
        <v>76</v>
      </c>
      <c r="I415" s="68">
        <f t="shared" si="128"/>
        <v>113</v>
      </c>
      <c r="J415" s="68">
        <f t="shared" si="128"/>
        <v>189</v>
      </c>
      <c r="K415" s="304" t="s">
        <v>2017</v>
      </c>
    </row>
    <row r="416" spans="1:11" ht="18" customHeight="1" x14ac:dyDescent="0.2">
      <c r="A416" s="161" t="s">
        <v>2018</v>
      </c>
      <c r="B416" s="68">
        <v>11</v>
      </c>
      <c r="C416" s="68">
        <v>14</v>
      </c>
      <c r="D416" s="68">
        <f t="shared" si="126"/>
        <v>25</v>
      </c>
      <c r="E416" s="68">
        <v>0</v>
      </c>
      <c r="F416" s="68">
        <v>0</v>
      </c>
      <c r="G416" s="68">
        <f t="shared" si="127"/>
        <v>0</v>
      </c>
      <c r="H416" s="68">
        <f t="shared" si="128"/>
        <v>11</v>
      </c>
      <c r="I416" s="68">
        <f t="shared" si="128"/>
        <v>14</v>
      </c>
      <c r="J416" s="68">
        <f t="shared" si="128"/>
        <v>25</v>
      </c>
      <c r="K416" s="304" t="s">
        <v>2019</v>
      </c>
    </row>
    <row r="417" spans="1:11" ht="18" customHeight="1" x14ac:dyDescent="0.2">
      <c r="A417" s="161" t="s">
        <v>2020</v>
      </c>
      <c r="B417" s="68">
        <v>22</v>
      </c>
      <c r="C417" s="68">
        <v>12</v>
      </c>
      <c r="D417" s="68">
        <f t="shared" si="126"/>
        <v>34</v>
      </c>
      <c r="E417" s="68">
        <v>0</v>
      </c>
      <c r="F417" s="68">
        <v>0</v>
      </c>
      <c r="G417" s="68">
        <f t="shared" si="127"/>
        <v>0</v>
      </c>
      <c r="H417" s="68">
        <f t="shared" si="128"/>
        <v>22</v>
      </c>
      <c r="I417" s="68">
        <f t="shared" si="128"/>
        <v>12</v>
      </c>
      <c r="J417" s="68">
        <f t="shared" si="128"/>
        <v>34</v>
      </c>
      <c r="K417" s="304" t="s">
        <v>2151</v>
      </c>
    </row>
    <row r="418" spans="1:11" ht="18" customHeight="1" x14ac:dyDescent="0.2">
      <c r="A418" s="161" t="s">
        <v>2022</v>
      </c>
      <c r="B418" s="68">
        <f>SUM(B412:B417)</f>
        <v>944</v>
      </c>
      <c r="C418" s="68">
        <f t="shared" ref="C418:J418" si="129">SUM(C412:C417)</f>
        <v>741</v>
      </c>
      <c r="D418" s="68">
        <f t="shared" si="129"/>
        <v>1685</v>
      </c>
      <c r="E418" s="68">
        <f t="shared" si="129"/>
        <v>1</v>
      </c>
      <c r="F418" s="68">
        <f t="shared" si="129"/>
        <v>0</v>
      </c>
      <c r="G418" s="68">
        <f t="shared" si="129"/>
        <v>1</v>
      </c>
      <c r="H418" s="68">
        <f t="shared" si="129"/>
        <v>945</v>
      </c>
      <c r="I418" s="68">
        <f t="shared" si="129"/>
        <v>741</v>
      </c>
      <c r="J418" s="68">
        <f t="shared" si="129"/>
        <v>1686</v>
      </c>
      <c r="K418" s="304" t="s">
        <v>2023</v>
      </c>
    </row>
    <row r="419" spans="1:11" ht="18" customHeight="1" thickBot="1" x14ac:dyDescent="0.25">
      <c r="A419" s="14" t="s">
        <v>2024</v>
      </c>
      <c r="B419" s="15">
        <v>234</v>
      </c>
      <c r="C419" s="15">
        <v>205</v>
      </c>
      <c r="D419" s="15">
        <f>SUM(B419:C419)</f>
        <v>439</v>
      </c>
      <c r="E419" s="15">
        <v>0</v>
      </c>
      <c r="F419" s="15">
        <v>0</v>
      </c>
      <c r="G419" s="15">
        <f>SUM(E419:F419)</f>
        <v>0</v>
      </c>
      <c r="H419" s="15">
        <f>SUM(B419,E419)</f>
        <v>234</v>
      </c>
      <c r="I419" s="15">
        <f>SUM(C419,F419)</f>
        <v>205</v>
      </c>
      <c r="J419" s="15">
        <f>SUM(D419,G419)</f>
        <v>439</v>
      </c>
      <c r="K419" s="16" t="s">
        <v>2025</v>
      </c>
    </row>
    <row r="420" spans="1:11" ht="21.75" customHeight="1" thickTop="1" thickBot="1" x14ac:dyDescent="0.25">
      <c r="A420" s="1" t="s">
        <v>2152</v>
      </c>
      <c r="K420" s="345" t="s">
        <v>2153</v>
      </c>
    </row>
    <row r="421" spans="1:11" ht="15" customHeight="1" thickTop="1" x14ac:dyDescent="0.25">
      <c r="A421" s="409" t="s">
        <v>118</v>
      </c>
      <c r="B421" s="412" t="s">
        <v>2</v>
      </c>
      <c r="C421" s="412"/>
      <c r="D421" s="412"/>
      <c r="E421" s="412" t="s">
        <v>3</v>
      </c>
      <c r="F421" s="412"/>
      <c r="G421" s="412"/>
      <c r="H421" s="412" t="s">
        <v>4</v>
      </c>
      <c r="I421" s="412"/>
      <c r="J421" s="412"/>
      <c r="K421" s="409" t="s">
        <v>278</v>
      </c>
    </row>
    <row r="422" spans="1:11" ht="15" customHeight="1" x14ac:dyDescent="0.25">
      <c r="A422" s="410"/>
      <c r="B422" s="413" t="s">
        <v>6</v>
      </c>
      <c r="C422" s="413"/>
      <c r="D422" s="413"/>
      <c r="E422" s="413" t="s">
        <v>7</v>
      </c>
      <c r="F422" s="413"/>
      <c r="G422" s="413"/>
      <c r="H422" s="413" t="s">
        <v>8</v>
      </c>
      <c r="I422" s="413"/>
      <c r="J422" s="413"/>
      <c r="K422" s="410"/>
    </row>
    <row r="423" spans="1:11" ht="15" customHeight="1" x14ac:dyDescent="0.25">
      <c r="A423" s="410"/>
      <c r="B423" s="372" t="s">
        <v>9</v>
      </c>
      <c r="C423" s="372" t="s">
        <v>10</v>
      </c>
      <c r="D423" s="372" t="s">
        <v>11</v>
      </c>
      <c r="E423" s="372" t="s">
        <v>9</v>
      </c>
      <c r="F423" s="372" t="s">
        <v>10</v>
      </c>
      <c r="G423" s="372" t="s">
        <v>11</v>
      </c>
      <c r="H423" s="372" t="s">
        <v>9</v>
      </c>
      <c r="I423" s="372" t="s">
        <v>10</v>
      </c>
      <c r="J423" s="372" t="s">
        <v>11</v>
      </c>
      <c r="K423" s="410"/>
    </row>
    <row r="424" spans="1:11" ht="15" customHeight="1" thickBot="1" x14ac:dyDescent="0.3">
      <c r="A424" s="411"/>
      <c r="B424" s="4" t="s">
        <v>12</v>
      </c>
      <c r="C424" s="4" t="s">
        <v>13</v>
      </c>
      <c r="D424" s="4" t="s">
        <v>8</v>
      </c>
      <c r="E424" s="4" t="s">
        <v>12</v>
      </c>
      <c r="F424" s="4" t="s">
        <v>13</v>
      </c>
      <c r="G424" s="4" t="s">
        <v>8</v>
      </c>
      <c r="H424" s="4" t="s">
        <v>12</v>
      </c>
      <c r="I424" s="4" t="s">
        <v>13</v>
      </c>
      <c r="J424" s="4" t="s">
        <v>8</v>
      </c>
      <c r="K424" s="411"/>
    </row>
    <row r="425" spans="1:11" ht="18.95" customHeight="1" x14ac:dyDescent="0.2">
      <c r="A425" s="119" t="s">
        <v>2154</v>
      </c>
      <c r="B425" s="6"/>
      <c r="C425" s="6"/>
      <c r="D425" s="6"/>
      <c r="E425" s="6"/>
      <c r="F425" s="6"/>
      <c r="G425" s="6"/>
      <c r="H425" s="6"/>
      <c r="I425" s="6"/>
      <c r="J425" s="6"/>
      <c r="K425" s="7" t="s">
        <v>2155</v>
      </c>
    </row>
    <row r="426" spans="1:11" ht="18.95" customHeight="1" x14ac:dyDescent="0.2">
      <c r="A426" s="5" t="s">
        <v>2030</v>
      </c>
      <c r="B426" s="6">
        <v>329</v>
      </c>
      <c r="C426" s="6">
        <v>73</v>
      </c>
      <c r="D426" s="6">
        <f>SUM(B426:C426)</f>
        <v>402</v>
      </c>
      <c r="E426" s="6">
        <v>0</v>
      </c>
      <c r="F426" s="6">
        <v>0</v>
      </c>
      <c r="G426" s="6">
        <f>SUM(E426:F426)</f>
        <v>0</v>
      </c>
      <c r="H426" s="6">
        <f>SUM(E426,B426)</f>
        <v>329</v>
      </c>
      <c r="I426" s="6">
        <f>SUM(F426,C426)</f>
        <v>73</v>
      </c>
      <c r="J426" s="6">
        <f>SUM(G426,D426)</f>
        <v>402</v>
      </c>
      <c r="K426" s="7" t="s">
        <v>1635</v>
      </c>
    </row>
    <row r="427" spans="1:11" ht="18.95" customHeight="1" x14ac:dyDescent="0.2">
      <c r="A427" s="5" t="s">
        <v>379</v>
      </c>
      <c r="B427" s="6">
        <v>1263</v>
      </c>
      <c r="C427" s="6">
        <v>967</v>
      </c>
      <c r="D427" s="6">
        <f>SUM(B427:C427)</f>
        <v>2230</v>
      </c>
      <c r="E427" s="6">
        <v>0</v>
      </c>
      <c r="F427" s="6">
        <v>0</v>
      </c>
      <c r="G427" s="6">
        <f>SUM(E427:F427)</f>
        <v>0</v>
      </c>
      <c r="H427" s="6">
        <f t="shared" ref="H427:J430" si="130">SUM(E427,B427)</f>
        <v>1263</v>
      </c>
      <c r="I427" s="6">
        <f>SUM(F427,C427)</f>
        <v>967</v>
      </c>
      <c r="J427" s="6">
        <f>SUM(G427,D427)</f>
        <v>2230</v>
      </c>
      <c r="K427" s="7" t="s">
        <v>300</v>
      </c>
    </row>
    <row r="428" spans="1:11" ht="18.95" customHeight="1" x14ac:dyDescent="0.2">
      <c r="A428" s="5" t="s">
        <v>301</v>
      </c>
      <c r="B428" s="6">
        <v>800</v>
      </c>
      <c r="C428" s="6">
        <v>471</v>
      </c>
      <c r="D428" s="6">
        <f>SUM(B428:C428)</f>
        <v>1271</v>
      </c>
      <c r="E428" s="6">
        <v>0</v>
      </c>
      <c r="F428" s="6">
        <v>0</v>
      </c>
      <c r="G428" s="6">
        <f>SUM(E428:F428)</f>
        <v>0</v>
      </c>
      <c r="H428" s="6">
        <f t="shared" si="130"/>
        <v>800</v>
      </c>
      <c r="I428" s="6">
        <f>SUM(F428,C428)</f>
        <v>471</v>
      </c>
      <c r="J428" s="6">
        <f>SUM(G428,D428)</f>
        <v>1271</v>
      </c>
      <c r="K428" s="7" t="s">
        <v>302</v>
      </c>
    </row>
    <row r="429" spans="1:11" ht="18.95" customHeight="1" x14ac:dyDescent="0.2">
      <c r="A429" s="5" t="s">
        <v>2031</v>
      </c>
      <c r="B429" s="6">
        <v>746</v>
      </c>
      <c r="C429" s="6">
        <v>222</v>
      </c>
      <c r="D429" s="6">
        <f>SUM(B429:C429)</f>
        <v>968</v>
      </c>
      <c r="E429" s="6">
        <v>0</v>
      </c>
      <c r="F429" s="6">
        <v>0</v>
      </c>
      <c r="G429" s="6">
        <f>SUM(E429:F429)</f>
        <v>0</v>
      </c>
      <c r="H429" s="6">
        <f t="shared" si="130"/>
        <v>746</v>
      </c>
      <c r="I429" s="6">
        <f t="shared" si="130"/>
        <v>222</v>
      </c>
      <c r="J429" s="6">
        <f t="shared" si="130"/>
        <v>968</v>
      </c>
      <c r="K429" s="7" t="s">
        <v>2032</v>
      </c>
    </row>
    <row r="430" spans="1:11" ht="18.95" customHeight="1" x14ac:dyDescent="0.2">
      <c r="A430" s="5" t="s">
        <v>2033</v>
      </c>
      <c r="B430" s="6">
        <f>SUM(B426:B429)</f>
        <v>3138</v>
      </c>
      <c r="C430" s="6">
        <f>SUM(C426:C429)</f>
        <v>1733</v>
      </c>
      <c r="D430" s="6">
        <f>SUM(B430:C430)</f>
        <v>4871</v>
      </c>
      <c r="E430" s="6">
        <v>0</v>
      </c>
      <c r="F430" s="6">
        <v>0</v>
      </c>
      <c r="G430" s="6">
        <f>SUM(E430:F430)</f>
        <v>0</v>
      </c>
      <c r="H430" s="6">
        <f t="shared" si="130"/>
        <v>3138</v>
      </c>
      <c r="I430" s="6">
        <f t="shared" si="130"/>
        <v>1733</v>
      </c>
      <c r="J430" s="6">
        <f t="shared" si="130"/>
        <v>4871</v>
      </c>
      <c r="K430" s="7" t="s">
        <v>2034</v>
      </c>
    </row>
    <row r="431" spans="1:11" ht="18.95" customHeight="1" x14ac:dyDescent="0.2">
      <c r="A431" s="119" t="s">
        <v>2035</v>
      </c>
      <c r="B431" s="6"/>
      <c r="C431" s="6"/>
      <c r="D431" s="6"/>
      <c r="E431" s="6"/>
      <c r="F431" s="6"/>
      <c r="G431" s="6"/>
      <c r="H431" s="6"/>
      <c r="I431" s="6"/>
      <c r="J431" s="6"/>
      <c r="K431" s="7" t="s">
        <v>2036</v>
      </c>
    </row>
    <row r="432" spans="1:11" ht="18.95" customHeight="1" x14ac:dyDescent="0.2">
      <c r="A432" s="5" t="s">
        <v>379</v>
      </c>
      <c r="B432" s="6">
        <v>27</v>
      </c>
      <c r="C432" s="6">
        <v>9</v>
      </c>
      <c r="D432" s="6">
        <f>SUM(B432:C432)</f>
        <v>36</v>
      </c>
      <c r="E432" s="6">
        <v>0</v>
      </c>
      <c r="F432" s="6">
        <v>0</v>
      </c>
      <c r="G432" s="6">
        <f>SUM(E432:F432)</f>
        <v>0</v>
      </c>
      <c r="H432" s="6">
        <f t="shared" ref="H432:J433" si="131">SUM(E432,B432)</f>
        <v>27</v>
      </c>
      <c r="I432" s="6">
        <f t="shared" si="131"/>
        <v>9</v>
      </c>
      <c r="J432" s="6">
        <f t="shared" si="131"/>
        <v>36</v>
      </c>
      <c r="K432" s="7" t="s">
        <v>300</v>
      </c>
    </row>
    <row r="433" spans="1:11" ht="18.95" customHeight="1" x14ac:dyDescent="0.2">
      <c r="A433" s="5" t="s">
        <v>301</v>
      </c>
      <c r="B433" s="6">
        <v>12</v>
      </c>
      <c r="C433" s="6">
        <v>6</v>
      </c>
      <c r="D433" s="6">
        <f>SUM(B433:C433)</f>
        <v>18</v>
      </c>
      <c r="E433" s="6">
        <v>0</v>
      </c>
      <c r="F433" s="6">
        <v>0</v>
      </c>
      <c r="G433" s="6">
        <f>SUM(E433:F433)</f>
        <v>0</v>
      </c>
      <c r="H433" s="6">
        <f t="shared" si="131"/>
        <v>12</v>
      </c>
      <c r="I433" s="6">
        <f t="shared" si="131"/>
        <v>6</v>
      </c>
      <c r="J433" s="6">
        <f t="shared" si="131"/>
        <v>18</v>
      </c>
      <c r="K433" s="7" t="s">
        <v>302</v>
      </c>
    </row>
    <row r="434" spans="1:11" ht="18.95" customHeight="1" x14ac:dyDescent="0.2">
      <c r="A434" s="119" t="s">
        <v>2037</v>
      </c>
      <c r="B434" s="6">
        <f>SUM(B432:B433)</f>
        <v>39</v>
      </c>
      <c r="C434" s="6">
        <f t="shared" ref="C434:J434" si="132">SUM(C432:C433)</f>
        <v>15</v>
      </c>
      <c r="D434" s="6">
        <f t="shared" si="132"/>
        <v>54</v>
      </c>
      <c r="E434" s="6">
        <f t="shared" si="132"/>
        <v>0</v>
      </c>
      <c r="F434" s="6">
        <f t="shared" si="132"/>
        <v>0</v>
      </c>
      <c r="G434" s="6">
        <f t="shared" si="132"/>
        <v>0</v>
      </c>
      <c r="H434" s="6">
        <f t="shared" si="132"/>
        <v>39</v>
      </c>
      <c r="I434" s="6">
        <f t="shared" si="132"/>
        <v>15</v>
      </c>
      <c r="J434" s="6">
        <f t="shared" si="132"/>
        <v>54</v>
      </c>
      <c r="K434" s="7" t="s">
        <v>2034</v>
      </c>
    </row>
    <row r="435" spans="1:11" ht="18.95" customHeight="1" x14ac:dyDescent="0.2">
      <c r="A435" s="119" t="s">
        <v>2038</v>
      </c>
      <c r="B435" s="6"/>
      <c r="C435" s="6"/>
      <c r="D435" s="6"/>
      <c r="E435" s="6"/>
      <c r="F435" s="6"/>
      <c r="G435" s="6"/>
      <c r="H435" s="6"/>
      <c r="I435" s="6"/>
      <c r="J435" s="6"/>
      <c r="K435" s="7" t="s">
        <v>2039</v>
      </c>
    </row>
    <row r="436" spans="1:11" ht="18.95" customHeight="1" x14ac:dyDescent="0.2">
      <c r="A436" s="5" t="s">
        <v>379</v>
      </c>
      <c r="B436" s="6">
        <v>11</v>
      </c>
      <c r="C436" s="6">
        <v>16</v>
      </c>
      <c r="D436" s="6">
        <f>SUM(B436:C436)</f>
        <v>27</v>
      </c>
      <c r="E436" s="6">
        <v>0</v>
      </c>
      <c r="F436" s="6">
        <v>0</v>
      </c>
      <c r="G436" s="6">
        <f>SUM(E436:F436)</f>
        <v>0</v>
      </c>
      <c r="H436" s="6">
        <f t="shared" ref="H436:J438" si="133">SUM(E436,B436)</f>
        <v>11</v>
      </c>
      <c r="I436" s="6">
        <f t="shared" si="133"/>
        <v>16</v>
      </c>
      <c r="J436" s="6">
        <f t="shared" si="133"/>
        <v>27</v>
      </c>
      <c r="K436" s="7" t="s">
        <v>300</v>
      </c>
    </row>
    <row r="437" spans="1:11" ht="18.95" customHeight="1" x14ac:dyDescent="0.2">
      <c r="A437" s="5" t="s">
        <v>301</v>
      </c>
      <c r="B437" s="6">
        <v>15</v>
      </c>
      <c r="C437" s="6">
        <v>0</v>
      </c>
      <c r="D437" s="6">
        <f>SUM(B437:C437)</f>
        <v>15</v>
      </c>
      <c r="E437" s="6">
        <v>0</v>
      </c>
      <c r="F437" s="6">
        <v>0</v>
      </c>
      <c r="G437" s="6">
        <f>SUM(E437:F437)</f>
        <v>0</v>
      </c>
      <c r="H437" s="6">
        <f t="shared" si="133"/>
        <v>15</v>
      </c>
      <c r="I437" s="6">
        <f t="shared" si="133"/>
        <v>0</v>
      </c>
      <c r="J437" s="6">
        <f t="shared" si="133"/>
        <v>15</v>
      </c>
      <c r="K437" s="7" t="s">
        <v>302</v>
      </c>
    </row>
    <row r="438" spans="1:11" ht="18.95" customHeight="1" x14ac:dyDescent="0.2">
      <c r="A438" s="5" t="s">
        <v>2031</v>
      </c>
      <c r="B438" s="6">
        <v>28</v>
      </c>
      <c r="C438" s="6">
        <v>8</v>
      </c>
      <c r="D438" s="6">
        <f>SUM(B438:C438)</f>
        <v>36</v>
      </c>
      <c r="E438" s="6">
        <v>0</v>
      </c>
      <c r="F438" s="6">
        <v>0</v>
      </c>
      <c r="G438" s="6">
        <f>SUM(E438:F438)</f>
        <v>0</v>
      </c>
      <c r="H438" s="6">
        <f t="shared" si="133"/>
        <v>28</v>
      </c>
      <c r="I438" s="6">
        <f t="shared" si="133"/>
        <v>8</v>
      </c>
      <c r="J438" s="6">
        <f t="shared" si="133"/>
        <v>36</v>
      </c>
      <c r="K438" s="7" t="s">
        <v>2032</v>
      </c>
    </row>
    <row r="439" spans="1:11" ht="18.95" customHeight="1" x14ac:dyDescent="0.2">
      <c r="A439" s="119" t="s">
        <v>2037</v>
      </c>
      <c r="B439" s="6">
        <f>SUM(B436:B438)</f>
        <v>54</v>
      </c>
      <c r="C439" s="6">
        <f t="shared" ref="C439:J439" si="134">SUM(C436:C438)</f>
        <v>24</v>
      </c>
      <c r="D439" s="6">
        <f t="shared" si="134"/>
        <v>78</v>
      </c>
      <c r="E439" s="6">
        <f t="shared" si="134"/>
        <v>0</v>
      </c>
      <c r="F439" s="6">
        <f t="shared" si="134"/>
        <v>0</v>
      </c>
      <c r="G439" s="6">
        <f t="shared" si="134"/>
        <v>0</v>
      </c>
      <c r="H439" s="6">
        <f t="shared" si="134"/>
        <v>54</v>
      </c>
      <c r="I439" s="6">
        <f t="shared" si="134"/>
        <v>24</v>
      </c>
      <c r="J439" s="6">
        <f t="shared" si="134"/>
        <v>78</v>
      </c>
      <c r="K439" s="7" t="s">
        <v>2040</v>
      </c>
    </row>
    <row r="440" spans="1:11" ht="18.95" customHeight="1" x14ac:dyDescent="0.2">
      <c r="A440" s="5" t="s">
        <v>2041</v>
      </c>
      <c r="B440" s="6"/>
      <c r="C440" s="6"/>
      <c r="D440" s="6"/>
      <c r="E440" s="6"/>
      <c r="F440" s="6"/>
      <c r="G440" s="6"/>
      <c r="H440" s="6"/>
      <c r="I440" s="6"/>
      <c r="J440" s="6"/>
      <c r="K440" s="7" t="s">
        <v>2042</v>
      </c>
    </row>
    <row r="441" spans="1:11" ht="18.95" customHeight="1" x14ac:dyDescent="0.2">
      <c r="A441" s="5" t="s">
        <v>2030</v>
      </c>
      <c r="B441" s="6">
        <v>17</v>
      </c>
      <c r="C441" s="6">
        <v>5</v>
      </c>
      <c r="D441" s="6">
        <f>SUM(B441:C441)</f>
        <v>22</v>
      </c>
      <c r="E441" s="6">
        <v>0</v>
      </c>
      <c r="F441" s="6">
        <v>0</v>
      </c>
      <c r="G441" s="6">
        <f>SUM(E441:F441)</f>
        <v>0</v>
      </c>
      <c r="H441" s="6">
        <f t="shared" ref="H441:J444" si="135">SUM(E441,B441)</f>
        <v>17</v>
      </c>
      <c r="I441" s="6">
        <f t="shared" si="135"/>
        <v>5</v>
      </c>
      <c r="J441" s="6">
        <f t="shared" si="135"/>
        <v>22</v>
      </c>
      <c r="K441" s="7" t="s">
        <v>1635</v>
      </c>
    </row>
    <row r="442" spans="1:11" ht="18.95" customHeight="1" x14ac:dyDescent="0.2">
      <c r="A442" s="5" t="s">
        <v>379</v>
      </c>
      <c r="B442" s="6">
        <v>22</v>
      </c>
      <c r="C442" s="6">
        <v>47</v>
      </c>
      <c r="D442" s="6">
        <f>SUM(B442:C442)</f>
        <v>69</v>
      </c>
      <c r="E442" s="6">
        <v>0</v>
      </c>
      <c r="F442" s="6">
        <v>0</v>
      </c>
      <c r="G442" s="6">
        <f>SUM(E442:F442)</f>
        <v>0</v>
      </c>
      <c r="H442" s="6">
        <f t="shared" si="135"/>
        <v>22</v>
      </c>
      <c r="I442" s="6">
        <f t="shared" si="135"/>
        <v>47</v>
      </c>
      <c r="J442" s="6">
        <f t="shared" si="135"/>
        <v>69</v>
      </c>
      <c r="K442" s="7" t="s">
        <v>300</v>
      </c>
    </row>
    <row r="443" spans="1:11" ht="18.95" customHeight="1" x14ac:dyDescent="0.2">
      <c r="A443" s="5" t="s">
        <v>301</v>
      </c>
      <c r="B443" s="6">
        <v>66</v>
      </c>
      <c r="C443" s="6">
        <v>20</v>
      </c>
      <c r="D443" s="6">
        <f>SUM(B443:C443)</f>
        <v>86</v>
      </c>
      <c r="E443" s="6">
        <v>0</v>
      </c>
      <c r="F443" s="6">
        <v>0</v>
      </c>
      <c r="G443" s="6">
        <f>SUM(E443:F443)</f>
        <v>0</v>
      </c>
      <c r="H443" s="6">
        <f t="shared" si="135"/>
        <v>66</v>
      </c>
      <c r="I443" s="6">
        <f t="shared" si="135"/>
        <v>20</v>
      </c>
      <c r="J443" s="6">
        <f t="shared" si="135"/>
        <v>86</v>
      </c>
      <c r="K443" s="7" t="s">
        <v>302</v>
      </c>
    </row>
    <row r="444" spans="1:11" ht="18.95" customHeight="1" x14ac:dyDescent="0.2">
      <c r="A444" s="5" t="s">
        <v>2031</v>
      </c>
      <c r="B444" s="6">
        <v>35</v>
      </c>
      <c r="C444" s="6">
        <v>11</v>
      </c>
      <c r="D444" s="6">
        <f>SUM(B444:C444)</f>
        <v>46</v>
      </c>
      <c r="E444" s="6">
        <v>0</v>
      </c>
      <c r="F444" s="6">
        <v>0</v>
      </c>
      <c r="G444" s="6">
        <f>SUM(E444:F444)</f>
        <v>0</v>
      </c>
      <c r="H444" s="6">
        <f t="shared" si="135"/>
        <v>35</v>
      </c>
      <c r="I444" s="6">
        <f t="shared" si="135"/>
        <v>11</v>
      </c>
      <c r="J444" s="6">
        <f t="shared" si="135"/>
        <v>46</v>
      </c>
      <c r="K444" s="7" t="s">
        <v>2032</v>
      </c>
    </row>
    <row r="445" spans="1:11" ht="18.95" customHeight="1" x14ac:dyDescent="0.2">
      <c r="A445" s="5" t="s">
        <v>2033</v>
      </c>
      <c r="B445" s="6">
        <f>SUM(B441:B444)</f>
        <v>140</v>
      </c>
      <c r="C445" s="6">
        <f t="shared" ref="C445:J445" si="136">SUM(C441:C444)</f>
        <v>83</v>
      </c>
      <c r="D445" s="6">
        <f t="shared" si="136"/>
        <v>223</v>
      </c>
      <c r="E445" s="6">
        <f t="shared" si="136"/>
        <v>0</v>
      </c>
      <c r="F445" s="6">
        <f t="shared" si="136"/>
        <v>0</v>
      </c>
      <c r="G445" s="6">
        <f t="shared" si="136"/>
        <v>0</v>
      </c>
      <c r="H445" s="6">
        <f t="shared" si="136"/>
        <v>140</v>
      </c>
      <c r="I445" s="6">
        <f t="shared" si="136"/>
        <v>83</v>
      </c>
      <c r="J445" s="6">
        <f t="shared" si="136"/>
        <v>223</v>
      </c>
      <c r="K445" s="7" t="s">
        <v>2034</v>
      </c>
    </row>
    <row r="446" spans="1:11" ht="18.95" customHeight="1" x14ac:dyDescent="0.2">
      <c r="A446" s="5" t="s">
        <v>2043</v>
      </c>
      <c r="B446" s="6"/>
      <c r="C446" s="6"/>
      <c r="D446" s="6"/>
      <c r="E446" s="6"/>
      <c r="F446" s="6"/>
      <c r="G446" s="6"/>
      <c r="H446" s="6"/>
      <c r="I446" s="6"/>
      <c r="J446" s="6"/>
      <c r="K446" s="7" t="s">
        <v>2044</v>
      </c>
    </row>
    <row r="447" spans="1:11" ht="18.95" customHeight="1" x14ac:dyDescent="0.2">
      <c r="A447" s="5" t="s">
        <v>2030</v>
      </c>
      <c r="B447" s="6">
        <v>33</v>
      </c>
      <c r="C447" s="6">
        <v>9</v>
      </c>
      <c r="D447" s="6">
        <f>SUM(B447:C447)</f>
        <v>42</v>
      </c>
      <c r="E447" s="6">
        <v>0</v>
      </c>
      <c r="F447" s="6">
        <v>0</v>
      </c>
      <c r="G447" s="6">
        <f>SUM(E447:F447)</f>
        <v>0</v>
      </c>
      <c r="H447" s="6">
        <f t="shared" ref="H447:J450" si="137">SUM(E447,B447)</f>
        <v>33</v>
      </c>
      <c r="I447" s="6">
        <f t="shared" si="137"/>
        <v>9</v>
      </c>
      <c r="J447" s="6">
        <f t="shared" si="137"/>
        <v>42</v>
      </c>
      <c r="K447" s="7" t="s">
        <v>1635</v>
      </c>
    </row>
    <row r="448" spans="1:11" ht="18.95" customHeight="1" x14ac:dyDescent="0.2">
      <c r="A448" s="5" t="s">
        <v>379</v>
      </c>
      <c r="B448" s="6">
        <v>50</v>
      </c>
      <c r="C448" s="6">
        <v>31</v>
      </c>
      <c r="D448" s="6">
        <f>SUM(B448:C448)</f>
        <v>81</v>
      </c>
      <c r="E448" s="6">
        <v>0</v>
      </c>
      <c r="F448" s="6">
        <v>0</v>
      </c>
      <c r="G448" s="6">
        <f>SUM(E448:F448)</f>
        <v>0</v>
      </c>
      <c r="H448" s="6">
        <f t="shared" si="137"/>
        <v>50</v>
      </c>
      <c r="I448" s="6">
        <f t="shared" si="137"/>
        <v>31</v>
      </c>
      <c r="J448" s="6">
        <f t="shared" si="137"/>
        <v>81</v>
      </c>
      <c r="K448" s="7" t="s">
        <v>300</v>
      </c>
    </row>
    <row r="449" spans="1:11" ht="18.95" customHeight="1" x14ac:dyDescent="0.2">
      <c r="A449" s="5" t="s">
        <v>301</v>
      </c>
      <c r="B449" s="6">
        <v>11</v>
      </c>
      <c r="C449" s="6">
        <v>4</v>
      </c>
      <c r="D449" s="6">
        <f>SUM(B449:C449)</f>
        <v>15</v>
      </c>
      <c r="E449" s="6">
        <v>0</v>
      </c>
      <c r="F449" s="6">
        <v>0</v>
      </c>
      <c r="G449" s="6">
        <f>SUM(E449:F449)</f>
        <v>0</v>
      </c>
      <c r="H449" s="6">
        <f t="shared" si="137"/>
        <v>11</v>
      </c>
      <c r="I449" s="6">
        <f t="shared" si="137"/>
        <v>4</v>
      </c>
      <c r="J449" s="6">
        <f t="shared" si="137"/>
        <v>15</v>
      </c>
      <c r="K449" s="7" t="s">
        <v>302</v>
      </c>
    </row>
    <row r="450" spans="1:11" ht="18.95" customHeight="1" thickBot="1" x14ac:dyDescent="0.25">
      <c r="A450" s="11" t="s">
        <v>2031</v>
      </c>
      <c r="B450" s="12">
        <v>15</v>
      </c>
      <c r="C450" s="12">
        <v>10</v>
      </c>
      <c r="D450" s="12">
        <f>SUM(B450:C450)</f>
        <v>25</v>
      </c>
      <c r="E450" s="6">
        <v>0</v>
      </c>
      <c r="F450" s="6">
        <v>0</v>
      </c>
      <c r="G450" s="12">
        <f>SUM(E450:F450)</f>
        <v>0</v>
      </c>
      <c r="H450" s="12">
        <f t="shared" si="137"/>
        <v>15</v>
      </c>
      <c r="I450" s="12">
        <f t="shared" si="137"/>
        <v>10</v>
      </c>
      <c r="J450" s="12">
        <f t="shared" si="137"/>
        <v>25</v>
      </c>
      <c r="K450" s="13" t="s">
        <v>2032</v>
      </c>
    </row>
    <row r="451" spans="1:11" ht="18.95" customHeight="1" thickBot="1" x14ac:dyDescent="0.25">
      <c r="A451" s="8" t="s">
        <v>2033</v>
      </c>
      <c r="B451" s="9">
        <f>SUM(B447:B450)</f>
        <v>109</v>
      </c>
      <c r="C451" s="9">
        <f t="shared" ref="C451:J451" si="138">SUM(C447:C450)</f>
        <v>54</v>
      </c>
      <c r="D451" s="9">
        <f t="shared" si="138"/>
        <v>163</v>
      </c>
      <c r="E451" s="9">
        <f t="shared" si="138"/>
        <v>0</v>
      </c>
      <c r="F451" s="9">
        <f t="shared" si="138"/>
        <v>0</v>
      </c>
      <c r="G451" s="9">
        <f t="shared" si="138"/>
        <v>0</v>
      </c>
      <c r="H451" s="9">
        <f t="shared" si="138"/>
        <v>109</v>
      </c>
      <c r="I451" s="9">
        <f t="shared" si="138"/>
        <v>54</v>
      </c>
      <c r="J451" s="9">
        <f t="shared" si="138"/>
        <v>163</v>
      </c>
      <c r="K451" s="374" t="s">
        <v>2034</v>
      </c>
    </row>
    <row r="452" spans="1:11" ht="21.75" customHeight="1" thickTop="1" x14ac:dyDescent="0.2">
      <c r="A452" s="171"/>
      <c r="B452" s="371"/>
      <c r="C452" s="371"/>
      <c r="D452" s="371"/>
      <c r="E452" s="371"/>
      <c r="F452" s="371"/>
      <c r="G452" s="371"/>
      <c r="H452" s="371"/>
      <c r="I452" s="371"/>
      <c r="J452" s="371"/>
      <c r="K452" s="375"/>
    </row>
    <row r="453" spans="1:11" ht="21.75" customHeight="1" x14ac:dyDescent="0.2">
      <c r="A453" s="171"/>
      <c r="B453" s="371"/>
      <c r="C453" s="371"/>
      <c r="D453" s="371"/>
      <c r="E453" s="371"/>
      <c r="F453" s="371"/>
      <c r="G453" s="371"/>
      <c r="H453" s="371"/>
      <c r="I453" s="371"/>
      <c r="J453" s="371"/>
      <c r="K453" s="375"/>
    </row>
    <row r="454" spans="1:11" ht="21.75" customHeight="1" x14ac:dyDescent="0.2">
      <c r="A454" s="171"/>
      <c r="B454" s="371"/>
      <c r="C454" s="371"/>
      <c r="D454" s="371"/>
      <c r="E454" s="371"/>
      <c r="F454" s="371"/>
      <c r="G454" s="371"/>
      <c r="H454" s="371"/>
      <c r="I454" s="371"/>
      <c r="J454" s="371"/>
      <c r="K454" s="375"/>
    </row>
    <row r="455" spans="1:11" ht="21.75" customHeight="1" x14ac:dyDescent="0.2">
      <c r="A455" s="171"/>
      <c r="B455" s="371"/>
      <c r="C455" s="371"/>
      <c r="D455" s="371"/>
      <c r="E455" s="371"/>
      <c r="F455" s="371"/>
      <c r="G455" s="371"/>
      <c r="H455" s="371"/>
      <c r="I455" s="371"/>
      <c r="J455" s="371"/>
      <c r="K455" s="375"/>
    </row>
    <row r="456" spans="1:11" ht="21.75" customHeight="1" x14ac:dyDescent="0.2">
      <c r="A456" s="171"/>
      <c r="B456" s="371"/>
      <c r="C456" s="371"/>
      <c r="D456" s="371"/>
      <c r="E456" s="371"/>
      <c r="F456" s="371"/>
      <c r="G456" s="371"/>
      <c r="H456" s="371"/>
      <c r="I456" s="371"/>
      <c r="J456" s="371"/>
      <c r="K456" s="375"/>
    </row>
    <row r="457" spans="1:11" ht="21.75" customHeight="1" thickBot="1" x14ac:dyDescent="0.25">
      <c r="A457" s="1" t="s">
        <v>2152</v>
      </c>
      <c r="K457" s="345" t="s">
        <v>2153</v>
      </c>
    </row>
    <row r="458" spans="1:11" ht="16.5" customHeight="1" thickTop="1" x14ac:dyDescent="0.25">
      <c r="A458" s="409" t="s">
        <v>118</v>
      </c>
      <c r="B458" s="412" t="s">
        <v>2</v>
      </c>
      <c r="C458" s="412"/>
      <c r="D458" s="412"/>
      <c r="E458" s="412" t="s">
        <v>3</v>
      </c>
      <c r="F458" s="412"/>
      <c r="G458" s="412"/>
      <c r="H458" s="412" t="s">
        <v>4</v>
      </c>
      <c r="I458" s="412"/>
      <c r="J458" s="412"/>
      <c r="K458" s="409" t="s">
        <v>278</v>
      </c>
    </row>
    <row r="459" spans="1:11" ht="16.5" customHeight="1" x14ac:dyDescent="0.25">
      <c r="A459" s="410"/>
      <c r="B459" s="413" t="s">
        <v>6</v>
      </c>
      <c r="C459" s="413"/>
      <c r="D459" s="413"/>
      <c r="E459" s="413" t="s">
        <v>7</v>
      </c>
      <c r="F459" s="413"/>
      <c r="G459" s="413"/>
      <c r="H459" s="413" t="s">
        <v>8</v>
      </c>
      <c r="I459" s="413"/>
      <c r="J459" s="413"/>
      <c r="K459" s="410"/>
    </row>
    <row r="460" spans="1:11" ht="16.5" customHeight="1" x14ac:dyDescent="0.25">
      <c r="A460" s="410"/>
      <c r="B460" s="372" t="s">
        <v>9</v>
      </c>
      <c r="C460" s="372" t="s">
        <v>10</v>
      </c>
      <c r="D460" s="372" t="s">
        <v>11</v>
      </c>
      <c r="E460" s="372" t="s">
        <v>9</v>
      </c>
      <c r="F460" s="372" t="s">
        <v>10</v>
      </c>
      <c r="G460" s="372" t="s">
        <v>11</v>
      </c>
      <c r="H460" s="372" t="s">
        <v>9</v>
      </c>
      <c r="I460" s="372" t="s">
        <v>10</v>
      </c>
      <c r="J460" s="372" t="s">
        <v>11</v>
      </c>
      <c r="K460" s="410"/>
    </row>
    <row r="461" spans="1:11" ht="16.5" customHeight="1" thickBot="1" x14ac:dyDescent="0.3">
      <c r="A461" s="411"/>
      <c r="B461" s="4" t="s">
        <v>12</v>
      </c>
      <c r="C461" s="4" t="s">
        <v>13</v>
      </c>
      <c r="D461" s="4" t="s">
        <v>8</v>
      </c>
      <c r="E461" s="4" t="s">
        <v>12</v>
      </c>
      <c r="F461" s="4" t="s">
        <v>13</v>
      </c>
      <c r="G461" s="4" t="s">
        <v>8</v>
      </c>
      <c r="H461" s="4" t="s">
        <v>12</v>
      </c>
      <c r="I461" s="4" t="s">
        <v>13</v>
      </c>
      <c r="J461" s="4" t="s">
        <v>8</v>
      </c>
      <c r="K461" s="411"/>
    </row>
    <row r="462" spans="1:11" ht="21" customHeight="1" x14ac:dyDescent="0.2">
      <c r="A462" s="119" t="s">
        <v>2045</v>
      </c>
      <c r="B462" s="6"/>
      <c r="C462" s="6"/>
      <c r="D462" s="6"/>
      <c r="E462" s="6"/>
      <c r="F462" s="6"/>
      <c r="G462" s="6"/>
      <c r="H462" s="6"/>
      <c r="I462" s="6"/>
      <c r="J462" s="6"/>
      <c r="K462" s="7" t="s">
        <v>2046</v>
      </c>
    </row>
    <row r="463" spans="1:11" ht="18.95" customHeight="1" x14ac:dyDescent="0.2">
      <c r="A463" s="5" t="s">
        <v>2030</v>
      </c>
      <c r="B463" s="6">
        <v>17</v>
      </c>
      <c r="C463" s="6">
        <v>3</v>
      </c>
      <c r="D463" s="6">
        <f>SUM(B463:C463)</f>
        <v>20</v>
      </c>
      <c r="E463" s="6">
        <v>0</v>
      </c>
      <c r="F463" s="6">
        <v>0</v>
      </c>
      <c r="G463" s="6">
        <f>SUM(E463:F463)</f>
        <v>0</v>
      </c>
      <c r="H463" s="6">
        <f>SUM(E463,B463)</f>
        <v>17</v>
      </c>
      <c r="I463" s="6">
        <f>SUM(F463,C463)</f>
        <v>3</v>
      </c>
      <c r="J463" s="6">
        <f>SUM(G463,D463)</f>
        <v>20</v>
      </c>
      <c r="K463" s="7" t="s">
        <v>1635</v>
      </c>
    </row>
    <row r="464" spans="1:11" ht="18.95" customHeight="1" x14ac:dyDescent="0.2">
      <c r="A464" s="5" t="s">
        <v>379</v>
      </c>
      <c r="B464" s="6">
        <v>25</v>
      </c>
      <c r="C464" s="6">
        <v>5</v>
      </c>
      <c r="D464" s="6">
        <f>SUM(B464:C464)</f>
        <v>30</v>
      </c>
      <c r="E464" s="6">
        <v>0</v>
      </c>
      <c r="F464" s="6">
        <v>0</v>
      </c>
      <c r="G464" s="6">
        <f>SUM(E464:F464)</f>
        <v>0</v>
      </c>
      <c r="H464" s="6">
        <f t="shared" ref="H464:J466" si="139">SUM(E464,B464)</f>
        <v>25</v>
      </c>
      <c r="I464" s="6">
        <f>SUM(F464,C464)</f>
        <v>5</v>
      </c>
      <c r="J464" s="6">
        <f>SUM(G464,D464)</f>
        <v>30</v>
      </c>
      <c r="K464" s="7" t="s">
        <v>300</v>
      </c>
    </row>
    <row r="465" spans="1:11" ht="18.95" customHeight="1" x14ac:dyDescent="0.2">
      <c r="A465" s="5" t="s">
        <v>301</v>
      </c>
      <c r="B465" s="6">
        <v>5</v>
      </c>
      <c r="C465" s="6">
        <v>1</v>
      </c>
      <c r="D465" s="6">
        <f>SUM(B465:C465)</f>
        <v>6</v>
      </c>
      <c r="E465" s="6">
        <v>0</v>
      </c>
      <c r="F465" s="6">
        <v>0</v>
      </c>
      <c r="G465" s="6">
        <f>SUM(E465:F465)</f>
        <v>0</v>
      </c>
      <c r="H465" s="6">
        <f t="shared" si="139"/>
        <v>5</v>
      </c>
      <c r="I465" s="6">
        <f>SUM(F465,C465)</f>
        <v>1</v>
      </c>
      <c r="J465" s="6">
        <f>SUM(G465,D465)</f>
        <v>6</v>
      </c>
      <c r="K465" s="7" t="s">
        <v>302</v>
      </c>
    </row>
    <row r="466" spans="1:11" ht="18.95" customHeight="1" x14ac:dyDescent="0.2">
      <c r="A466" s="5" t="s">
        <v>2033</v>
      </c>
      <c r="B466" s="6">
        <f>SUM(B463:B465)</f>
        <v>47</v>
      </c>
      <c r="C466" s="6">
        <f>SUM(C463:C465)</f>
        <v>9</v>
      </c>
      <c r="D466" s="6">
        <f>SUM(B466:C466)</f>
        <v>56</v>
      </c>
      <c r="E466" s="6">
        <v>0</v>
      </c>
      <c r="F466" s="6">
        <v>0</v>
      </c>
      <c r="G466" s="6">
        <f>SUM(E466:F466)</f>
        <v>0</v>
      </c>
      <c r="H466" s="6">
        <f t="shared" si="139"/>
        <v>47</v>
      </c>
      <c r="I466" s="6">
        <f t="shared" si="139"/>
        <v>9</v>
      </c>
      <c r="J466" s="6">
        <f t="shared" si="139"/>
        <v>56</v>
      </c>
      <c r="K466" s="7" t="s">
        <v>2034</v>
      </c>
    </row>
    <row r="467" spans="1:11" ht="18.95" customHeight="1" x14ac:dyDescent="0.2">
      <c r="A467" s="5" t="s">
        <v>2047</v>
      </c>
      <c r="B467" s="6"/>
      <c r="C467" s="6"/>
      <c r="D467" s="6"/>
      <c r="E467" s="6"/>
      <c r="F467" s="6"/>
      <c r="G467" s="6"/>
      <c r="H467" s="6"/>
      <c r="I467" s="6"/>
      <c r="J467" s="6"/>
      <c r="K467" s="7" t="s">
        <v>2048</v>
      </c>
    </row>
    <row r="468" spans="1:11" ht="18.95" customHeight="1" x14ac:dyDescent="0.2">
      <c r="A468" s="5" t="s">
        <v>2030</v>
      </c>
      <c r="B468" s="6">
        <v>107</v>
      </c>
      <c r="C468" s="6">
        <v>2</v>
      </c>
      <c r="D468" s="6">
        <f>SUM(B468:C468)</f>
        <v>109</v>
      </c>
      <c r="E468" s="6">
        <v>0</v>
      </c>
      <c r="F468" s="6">
        <v>0</v>
      </c>
      <c r="G468" s="6">
        <f>SUM(E468:F468)</f>
        <v>0</v>
      </c>
      <c r="H468" s="6">
        <f t="shared" ref="H468:J471" si="140">SUM(E468,B468)</f>
        <v>107</v>
      </c>
      <c r="I468" s="6">
        <f t="shared" si="140"/>
        <v>2</v>
      </c>
      <c r="J468" s="6">
        <f t="shared" si="140"/>
        <v>109</v>
      </c>
      <c r="K468" s="7" t="s">
        <v>1635</v>
      </c>
    </row>
    <row r="469" spans="1:11" ht="18.95" customHeight="1" x14ac:dyDescent="0.2">
      <c r="A469" s="5" t="s">
        <v>379</v>
      </c>
      <c r="B469" s="6">
        <v>134</v>
      </c>
      <c r="C469" s="6">
        <v>29</v>
      </c>
      <c r="D469" s="6">
        <f>SUM(B469:C469)</f>
        <v>163</v>
      </c>
      <c r="E469" s="6">
        <v>0</v>
      </c>
      <c r="F469" s="6">
        <v>0</v>
      </c>
      <c r="G469" s="6">
        <f>SUM(E469:F469)</f>
        <v>0</v>
      </c>
      <c r="H469" s="6">
        <f t="shared" si="140"/>
        <v>134</v>
      </c>
      <c r="I469" s="6">
        <f t="shared" si="140"/>
        <v>29</v>
      </c>
      <c r="J469" s="6">
        <f t="shared" si="140"/>
        <v>163</v>
      </c>
      <c r="K469" s="7" t="s">
        <v>300</v>
      </c>
    </row>
    <row r="470" spans="1:11" ht="18.95" customHeight="1" x14ac:dyDescent="0.2">
      <c r="A470" s="5" t="s">
        <v>301</v>
      </c>
      <c r="B470" s="6">
        <v>24</v>
      </c>
      <c r="C470" s="6">
        <v>2</v>
      </c>
      <c r="D470" s="6">
        <f>SUM(B470:C470)</f>
        <v>26</v>
      </c>
      <c r="E470" s="6">
        <v>0</v>
      </c>
      <c r="F470" s="6">
        <v>0</v>
      </c>
      <c r="G470" s="6">
        <f>SUM(E470:F470)</f>
        <v>0</v>
      </c>
      <c r="H470" s="6">
        <f t="shared" si="140"/>
        <v>24</v>
      </c>
      <c r="I470" s="6">
        <f t="shared" si="140"/>
        <v>2</v>
      </c>
      <c r="J470" s="6">
        <f t="shared" si="140"/>
        <v>26</v>
      </c>
      <c r="K470" s="7" t="s">
        <v>302</v>
      </c>
    </row>
    <row r="471" spans="1:11" ht="18.95" customHeight="1" x14ac:dyDescent="0.2">
      <c r="A471" s="5" t="s">
        <v>2031</v>
      </c>
      <c r="B471" s="6">
        <v>84</v>
      </c>
      <c r="C471" s="6">
        <v>16</v>
      </c>
      <c r="D471" s="6">
        <f>SUM(B471:C471)</f>
        <v>100</v>
      </c>
      <c r="E471" s="6">
        <v>0</v>
      </c>
      <c r="F471" s="6">
        <v>0</v>
      </c>
      <c r="G471" s="6">
        <f>SUM(E471:F471)</f>
        <v>0</v>
      </c>
      <c r="H471" s="6">
        <f t="shared" si="140"/>
        <v>84</v>
      </c>
      <c r="I471" s="6">
        <f t="shared" si="140"/>
        <v>16</v>
      </c>
      <c r="J471" s="6">
        <f t="shared" si="140"/>
        <v>100</v>
      </c>
      <c r="K471" s="7" t="s">
        <v>2032</v>
      </c>
    </row>
    <row r="472" spans="1:11" ht="18.95" customHeight="1" x14ac:dyDescent="0.2">
      <c r="A472" s="5" t="s">
        <v>2033</v>
      </c>
      <c r="B472" s="6">
        <f>SUM(B468:B471)</f>
        <v>349</v>
      </c>
      <c r="C472" s="6">
        <f t="shared" ref="C472:J472" si="141">SUM(C468:C471)</f>
        <v>49</v>
      </c>
      <c r="D472" s="6">
        <f t="shared" si="141"/>
        <v>398</v>
      </c>
      <c r="E472" s="6">
        <f t="shared" si="141"/>
        <v>0</v>
      </c>
      <c r="F472" s="6">
        <f t="shared" si="141"/>
        <v>0</v>
      </c>
      <c r="G472" s="6">
        <f t="shared" si="141"/>
        <v>0</v>
      </c>
      <c r="H472" s="6">
        <f t="shared" si="141"/>
        <v>349</v>
      </c>
      <c r="I472" s="6">
        <f t="shared" si="141"/>
        <v>49</v>
      </c>
      <c r="J472" s="6">
        <f t="shared" si="141"/>
        <v>398</v>
      </c>
      <c r="K472" s="7" t="s">
        <v>2034</v>
      </c>
    </row>
    <row r="473" spans="1:11" ht="18.95" customHeight="1" x14ac:dyDescent="0.2">
      <c r="A473" s="119" t="s">
        <v>2049</v>
      </c>
      <c r="B473" s="6"/>
      <c r="C473" s="6"/>
      <c r="D473" s="6"/>
      <c r="E473" s="6"/>
      <c r="F473" s="6"/>
      <c r="G473" s="6"/>
      <c r="H473" s="6"/>
      <c r="I473" s="6"/>
      <c r="J473" s="6"/>
      <c r="K473" s="7" t="s">
        <v>2050</v>
      </c>
    </row>
    <row r="474" spans="1:11" ht="18.95" customHeight="1" x14ac:dyDescent="0.2">
      <c r="A474" s="5" t="s">
        <v>2030</v>
      </c>
      <c r="B474" s="6">
        <v>9</v>
      </c>
      <c r="C474" s="6">
        <v>9</v>
      </c>
      <c r="D474" s="6">
        <f>SUM(B474:C474)</f>
        <v>18</v>
      </c>
      <c r="E474" s="6">
        <v>0</v>
      </c>
      <c r="F474" s="6">
        <v>0</v>
      </c>
      <c r="G474" s="6">
        <f>SUM(E474:F474)</f>
        <v>0</v>
      </c>
      <c r="H474" s="6">
        <f>SUM(E474,B474)</f>
        <v>9</v>
      </c>
      <c r="I474" s="6">
        <f>SUM(F474,C474)</f>
        <v>9</v>
      </c>
      <c r="J474" s="6">
        <f>SUM(G474,D474)</f>
        <v>18</v>
      </c>
      <c r="K474" s="7" t="s">
        <v>1635</v>
      </c>
    </row>
    <row r="475" spans="1:11" ht="18.95" customHeight="1" x14ac:dyDescent="0.2">
      <c r="A475" s="5" t="s">
        <v>379</v>
      </c>
      <c r="B475" s="6">
        <v>139</v>
      </c>
      <c r="C475" s="6">
        <v>158</v>
      </c>
      <c r="D475" s="6">
        <f>SUM(B475:C475)</f>
        <v>297</v>
      </c>
      <c r="E475" s="6">
        <v>0</v>
      </c>
      <c r="F475" s="6">
        <v>0</v>
      </c>
      <c r="G475" s="6">
        <f>SUM(E475:F475)</f>
        <v>0</v>
      </c>
      <c r="H475" s="6">
        <f t="shared" ref="H475:J477" si="142">SUM(E475,B475)</f>
        <v>139</v>
      </c>
      <c r="I475" s="6">
        <f>SUM(F475,C475)</f>
        <v>158</v>
      </c>
      <c r="J475" s="6">
        <f>SUM(G475,D475)</f>
        <v>297</v>
      </c>
      <c r="K475" s="7" t="s">
        <v>300</v>
      </c>
    </row>
    <row r="476" spans="1:11" ht="18.95" customHeight="1" x14ac:dyDescent="0.2">
      <c r="A476" s="5" t="s">
        <v>301</v>
      </c>
      <c r="B476" s="6">
        <v>74</v>
      </c>
      <c r="C476" s="6">
        <v>23</v>
      </c>
      <c r="D476" s="6">
        <f>SUM(B476:C476)</f>
        <v>97</v>
      </c>
      <c r="E476" s="6">
        <v>0</v>
      </c>
      <c r="F476" s="6">
        <v>0</v>
      </c>
      <c r="G476" s="6">
        <f>SUM(E476:F476)</f>
        <v>0</v>
      </c>
      <c r="H476" s="6">
        <f t="shared" si="142"/>
        <v>74</v>
      </c>
      <c r="I476" s="6">
        <f>SUM(F476,C476)</f>
        <v>23</v>
      </c>
      <c r="J476" s="6">
        <f>SUM(G476,D476)</f>
        <v>97</v>
      </c>
      <c r="K476" s="7" t="s">
        <v>302</v>
      </c>
    </row>
    <row r="477" spans="1:11" ht="18.95" customHeight="1" x14ac:dyDescent="0.2">
      <c r="A477" s="5" t="s">
        <v>2033</v>
      </c>
      <c r="B477" s="6">
        <f>SUM(B474:B476)</f>
        <v>222</v>
      </c>
      <c r="C477" s="6">
        <f>SUM(C474:C476)</f>
        <v>190</v>
      </c>
      <c r="D477" s="6">
        <f>SUM(B477:C477)</f>
        <v>412</v>
      </c>
      <c r="E477" s="6">
        <v>0</v>
      </c>
      <c r="F477" s="6">
        <v>0</v>
      </c>
      <c r="G477" s="6">
        <f>SUM(E477:F477)</f>
        <v>0</v>
      </c>
      <c r="H477" s="6">
        <f t="shared" si="142"/>
        <v>222</v>
      </c>
      <c r="I477" s="6">
        <f t="shared" si="142"/>
        <v>190</v>
      </c>
      <c r="J477" s="6">
        <f t="shared" si="142"/>
        <v>412</v>
      </c>
      <c r="K477" s="7" t="s">
        <v>2034</v>
      </c>
    </row>
    <row r="478" spans="1:11" ht="18.95" customHeight="1" x14ac:dyDescent="0.2">
      <c r="A478" s="5" t="s">
        <v>2051</v>
      </c>
      <c r="B478" s="6"/>
      <c r="C478" s="6"/>
      <c r="D478" s="6"/>
      <c r="E478" s="6"/>
      <c r="F478" s="6"/>
      <c r="G478" s="6"/>
      <c r="H478" s="6"/>
      <c r="I478" s="6"/>
      <c r="J478" s="6"/>
      <c r="K478" s="7" t="s">
        <v>2052</v>
      </c>
    </row>
    <row r="479" spans="1:11" ht="18.95" customHeight="1" x14ac:dyDescent="0.2">
      <c r="A479" s="5" t="s">
        <v>2030</v>
      </c>
      <c r="B479" s="6">
        <v>512</v>
      </c>
      <c r="C479" s="6">
        <v>101</v>
      </c>
      <c r="D479" s="6">
        <f>SUM(B479:C479)</f>
        <v>613</v>
      </c>
      <c r="E479" s="6">
        <v>0</v>
      </c>
      <c r="F479" s="6">
        <v>0</v>
      </c>
      <c r="G479" s="6">
        <f>SUM(E479:F479)</f>
        <v>0</v>
      </c>
      <c r="H479" s="6">
        <f t="shared" ref="H479:J482" si="143">SUM(E479,B479)</f>
        <v>512</v>
      </c>
      <c r="I479" s="6">
        <f t="shared" si="143"/>
        <v>101</v>
      </c>
      <c r="J479" s="6">
        <f t="shared" si="143"/>
        <v>613</v>
      </c>
      <c r="K479" s="7" t="s">
        <v>1635</v>
      </c>
    </row>
    <row r="480" spans="1:11" ht="18.95" customHeight="1" x14ac:dyDescent="0.2">
      <c r="A480" s="5" t="s">
        <v>379</v>
      </c>
      <c r="B480" s="6">
        <v>1671</v>
      </c>
      <c r="C480" s="6">
        <v>1262</v>
      </c>
      <c r="D480" s="6">
        <f>SUM(B480:C480)</f>
        <v>2933</v>
      </c>
      <c r="E480" s="6">
        <v>0</v>
      </c>
      <c r="F480" s="6">
        <v>0</v>
      </c>
      <c r="G480" s="6">
        <f>SUM(E480:F480)</f>
        <v>0</v>
      </c>
      <c r="H480" s="6">
        <f t="shared" si="143"/>
        <v>1671</v>
      </c>
      <c r="I480" s="6">
        <f t="shared" si="143"/>
        <v>1262</v>
      </c>
      <c r="J480" s="6">
        <f t="shared" si="143"/>
        <v>2933</v>
      </c>
      <c r="K480" s="7" t="s">
        <v>300</v>
      </c>
    </row>
    <row r="481" spans="1:11" ht="18.95" customHeight="1" x14ac:dyDescent="0.2">
      <c r="A481" s="5" t="s">
        <v>301</v>
      </c>
      <c r="B481" s="6">
        <v>1007</v>
      </c>
      <c r="C481" s="6">
        <v>527</v>
      </c>
      <c r="D481" s="6">
        <f>SUM(B481:C481)</f>
        <v>1534</v>
      </c>
      <c r="E481" s="6">
        <v>0</v>
      </c>
      <c r="F481" s="6">
        <v>0</v>
      </c>
      <c r="G481" s="6">
        <f>SUM(E481:F481)</f>
        <v>0</v>
      </c>
      <c r="H481" s="6">
        <f t="shared" si="143"/>
        <v>1007</v>
      </c>
      <c r="I481" s="6">
        <f t="shared" si="143"/>
        <v>527</v>
      </c>
      <c r="J481" s="6">
        <f t="shared" si="143"/>
        <v>1534</v>
      </c>
      <c r="K481" s="7" t="s">
        <v>302</v>
      </c>
    </row>
    <row r="482" spans="1:11" ht="18.95" customHeight="1" x14ac:dyDescent="0.2">
      <c r="A482" s="5" t="s">
        <v>2031</v>
      </c>
      <c r="B482" s="6">
        <v>908</v>
      </c>
      <c r="C482" s="6">
        <v>267</v>
      </c>
      <c r="D482" s="6">
        <f>SUM(B482:C482)</f>
        <v>1175</v>
      </c>
      <c r="E482" s="6">
        <v>0</v>
      </c>
      <c r="F482" s="6">
        <v>0</v>
      </c>
      <c r="G482" s="6">
        <f>SUM(E482:F482)</f>
        <v>0</v>
      </c>
      <c r="H482" s="6">
        <f t="shared" si="143"/>
        <v>908</v>
      </c>
      <c r="I482" s="6">
        <f t="shared" si="143"/>
        <v>267</v>
      </c>
      <c r="J482" s="6">
        <f t="shared" si="143"/>
        <v>1175</v>
      </c>
      <c r="K482" s="7" t="s">
        <v>2032</v>
      </c>
    </row>
    <row r="483" spans="1:11" ht="18.95" customHeight="1" x14ac:dyDescent="0.2">
      <c r="A483" s="161" t="s">
        <v>2033</v>
      </c>
      <c r="B483" s="68">
        <f>SUM(B479:B482)</f>
        <v>4098</v>
      </c>
      <c r="C483" s="68">
        <f t="shared" ref="C483:J483" si="144">SUM(C479:C482)</f>
        <v>2157</v>
      </c>
      <c r="D483" s="68">
        <f t="shared" si="144"/>
        <v>6255</v>
      </c>
      <c r="E483" s="68">
        <f t="shared" si="144"/>
        <v>0</v>
      </c>
      <c r="F483" s="68">
        <f t="shared" si="144"/>
        <v>0</v>
      </c>
      <c r="G483" s="68">
        <f t="shared" si="144"/>
        <v>0</v>
      </c>
      <c r="H483" s="68">
        <f t="shared" si="144"/>
        <v>4098</v>
      </c>
      <c r="I483" s="68">
        <f t="shared" si="144"/>
        <v>2157</v>
      </c>
      <c r="J483" s="68">
        <f t="shared" si="144"/>
        <v>6255</v>
      </c>
      <c r="K483" s="304" t="s">
        <v>2034</v>
      </c>
    </row>
    <row r="484" spans="1:11" ht="18.95" customHeight="1" x14ac:dyDescent="0.2">
      <c r="A484" s="5" t="s">
        <v>2053</v>
      </c>
      <c r="B484" s="6">
        <v>1286</v>
      </c>
      <c r="C484" s="6">
        <v>1532</v>
      </c>
      <c r="D484" s="6">
        <f>SUM(B484:C484)</f>
        <v>2818</v>
      </c>
      <c r="E484" s="6">
        <v>0</v>
      </c>
      <c r="F484" s="6">
        <v>0</v>
      </c>
      <c r="G484" s="6">
        <f t="shared" ref="G484:G490" si="145">SUM(E484:F484)</f>
        <v>0</v>
      </c>
      <c r="H484" s="6">
        <f t="shared" ref="H484:J490" si="146">SUM(E484,B484)</f>
        <v>1286</v>
      </c>
      <c r="I484" s="6">
        <f t="shared" si="146"/>
        <v>1532</v>
      </c>
      <c r="J484" s="6">
        <f t="shared" si="146"/>
        <v>2818</v>
      </c>
      <c r="K484" s="7" t="s">
        <v>2054</v>
      </c>
    </row>
    <row r="485" spans="1:11" ht="18.95" customHeight="1" x14ac:dyDescent="0.2">
      <c r="A485" s="5" t="s">
        <v>2055</v>
      </c>
      <c r="B485" s="6">
        <v>600</v>
      </c>
      <c r="C485" s="6">
        <v>197</v>
      </c>
      <c r="D485" s="6">
        <f t="shared" ref="D485:D490" si="147">SUM(B485:C485)</f>
        <v>797</v>
      </c>
      <c r="E485" s="6">
        <v>0</v>
      </c>
      <c r="F485" s="6">
        <v>0</v>
      </c>
      <c r="G485" s="6">
        <f t="shared" si="145"/>
        <v>0</v>
      </c>
      <c r="H485" s="6">
        <f t="shared" si="146"/>
        <v>600</v>
      </c>
      <c r="I485" s="6">
        <f t="shared" si="146"/>
        <v>197</v>
      </c>
      <c r="J485" s="6">
        <f t="shared" si="146"/>
        <v>797</v>
      </c>
      <c r="K485" s="7" t="s">
        <v>2056</v>
      </c>
    </row>
    <row r="486" spans="1:11" ht="18.95" customHeight="1" x14ac:dyDescent="0.2">
      <c r="A486" s="5" t="s">
        <v>2057</v>
      </c>
      <c r="B486" s="6">
        <v>225</v>
      </c>
      <c r="C486" s="6">
        <v>245</v>
      </c>
      <c r="D486" s="6">
        <f t="shared" si="147"/>
        <v>470</v>
      </c>
      <c r="E486" s="6">
        <v>0</v>
      </c>
      <c r="F486" s="6">
        <v>0</v>
      </c>
      <c r="G486" s="6">
        <f t="shared" si="145"/>
        <v>0</v>
      </c>
      <c r="H486" s="6">
        <f t="shared" si="146"/>
        <v>225</v>
      </c>
      <c r="I486" s="6">
        <f t="shared" si="146"/>
        <v>245</v>
      </c>
      <c r="J486" s="6">
        <f t="shared" si="146"/>
        <v>470</v>
      </c>
      <c r="K486" s="7" t="s">
        <v>2058</v>
      </c>
    </row>
    <row r="487" spans="1:11" ht="18.95" customHeight="1" x14ac:dyDescent="0.2">
      <c r="A487" s="5" t="s">
        <v>2059</v>
      </c>
      <c r="B487" s="6">
        <v>845</v>
      </c>
      <c r="C487" s="6">
        <v>476</v>
      </c>
      <c r="D487" s="6">
        <f t="shared" si="147"/>
        <v>1321</v>
      </c>
      <c r="E487" s="6">
        <v>0</v>
      </c>
      <c r="F487" s="6">
        <v>0</v>
      </c>
      <c r="G487" s="6">
        <f t="shared" si="145"/>
        <v>0</v>
      </c>
      <c r="H487" s="6">
        <f t="shared" si="146"/>
        <v>845</v>
      </c>
      <c r="I487" s="6">
        <f t="shared" si="146"/>
        <v>476</v>
      </c>
      <c r="J487" s="6">
        <f t="shared" si="146"/>
        <v>1321</v>
      </c>
      <c r="K487" s="7" t="s">
        <v>2060</v>
      </c>
    </row>
    <row r="488" spans="1:11" ht="18.95" customHeight="1" x14ac:dyDescent="0.2">
      <c r="A488" s="5" t="s">
        <v>2061</v>
      </c>
      <c r="B488" s="6">
        <v>465</v>
      </c>
      <c r="C488" s="6">
        <v>353</v>
      </c>
      <c r="D488" s="6">
        <f t="shared" si="147"/>
        <v>818</v>
      </c>
      <c r="E488" s="6">
        <v>0</v>
      </c>
      <c r="F488" s="6">
        <v>0</v>
      </c>
      <c r="G488" s="6">
        <f t="shared" si="145"/>
        <v>0</v>
      </c>
      <c r="H488" s="6">
        <f t="shared" si="146"/>
        <v>465</v>
      </c>
      <c r="I488" s="6">
        <f t="shared" si="146"/>
        <v>353</v>
      </c>
      <c r="J488" s="6">
        <f t="shared" si="146"/>
        <v>818</v>
      </c>
      <c r="K488" s="7" t="s">
        <v>2062</v>
      </c>
    </row>
    <row r="489" spans="1:11" ht="18.95" customHeight="1" x14ac:dyDescent="0.2">
      <c r="A489" s="5" t="s">
        <v>2063</v>
      </c>
      <c r="B489" s="6">
        <v>101</v>
      </c>
      <c r="C489" s="6">
        <v>92</v>
      </c>
      <c r="D489" s="6">
        <f t="shared" si="147"/>
        <v>193</v>
      </c>
      <c r="E489" s="6">
        <v>0</v>
      </c>
      <c r="F489" s="6">
        <v>0</v>
      </c>
      <c r="G489" s="6">
        <f t="shared" si="145"/>
        <v>0</v>
      </c>
      <c r="H489" s="6">
        <f t="shared" si="146"/>
        <v>101</v>
      </c>
      <c r="I489" s="6">
        <f t="shared" si="146"/>
        <v>92</v>
      </c>
      <c r="J489" s="6">
        <f t="shared" si="146"/>
        <v>193</v>
      </c>
      <c r="K489" s="7" t="s">
        <v>2064</v>
      </c>
    </row>
    <row r="490" spans="1:11" ht="18.95" customHeight="1" thickBot="1" x14ac:dyDescent="0.25">
      <c r="A490" s="14" t="s">
        <v>2065</v>
      </c>
      <c r="B490" s="15">
        <v>2846</v>
      </c>
      <c r="C490" s="15">
        <v>1178</v>
      </c>
      <c r="D490" s="15">
        <f t="shared" si="147"/>
        <v>4024</v>
      </c>
      <c r="E490" s="15">
        <v>0</v>
      </c>
      <c r="F490" s="15">
        <v>0</v>
      </c>
      <c r="G490" s="15">
        <f t="shared" si="145"/>
        <v>0</v>
      </c>
      <c r="H490" s="15">
        <f t="shared" si="146"/>
        <v>2846</v>
      </c>
      <c r="I490" s="15">
        <f t="shared" si="146"/>
        <v>1178</v>
      </c>
      <c r="J490" s="15">
        <f t="shared" si="146"/>
        <v>4024</v>
      </c>
      <c r="K490" s="16" t="s">
        <v>2066</v>
      </c>
    </row>
    <row r="491" spans="1:11" ht="21" customHeight="1" thickTop="1" x14ac:dyDescent="0.2">
      <c r="A491" s="25"/>
      <c r="B491" s="371"/>
      <c r="C491" s="371"/>
      <c r="D491" s="371"/>
      <c r="E491" s="371"/>
      <c r="F491" s="371"/>
      <c r="G491" s="371"/>
      <c r="H491" s="371"/>
      <c r="I491" s="371"/>
      <c r="J491" s="371"/>
      <c r="K491" s="375"/>
    </row>
    <row r="492" spans="1:11" ht="21" customHeight="1" x14ac:dyDescent="0.2">
      <c r="A492" s="25"/>
      <c r="B492" s="371"/>
      <c r="C492" s="371"/>
      <c r="D492" s="371"/>
      <c r="E492" s="371"/>
      <c r="F492" s="371"/>
      <c r="G492" s="371"/>
      <c r="H492" s="371"/>
      <c r="I492" s="371"/>
      <c r="J492" s="371"/>
      <c r="K492" s="375"/>
    </row>
    <row r="493" spans="1:11" ht="21" customHeight="1" x14ac:dyDescent="0.2">
      <c r="A493" s="25"/>
      <c r="B493" s="371"/>
      <c r="C493" s="371"/>
      <c r="D493" s="371"/>
      <c r="E493" s="371"/>
      <c r="F493" s="371"/>
      <c r="G493" s="371"/>
      <c r="H493" s="371"/>
      <c r="I493" s="371"/>
      <c r="J493" s="371"/>
      <c r="K493" s="375"/>
    </row>
    <row r="494" spans="1:11" ht="20.25" customHeight="1" thickBot="1" x14ac:dyDescent="0.25">
      <c r="A494" s="1" t="s">
        <v>2152</v>
      </c>
      <c r="K494" s="345" t="s">
        <v>2153</v>
      </c>
    </row>
    <row r="495" spans="1:11" ht="19.5" customHeight="1" thickTop="1" x14ac:dyDescent="0.25">
      <c r="A495" s="409" t="s">
        <v>118</v>
      </c>
      <c r="B495" s="412" t="s">
        <v>2</v>
      </c>
      <c r="C495" s="412"/>
      <c r="D495" s="412"/>
      <c r="E495" s="412" t="s">
        <v>3</v>
      </c>
      <c r="F495" s="412"/>
      <c r="G495" s="412"/>
      <c r="H495" s="412" t="s">
        <v>4</v>
      </c>
      <c r="I495" s="412"/>
      <c r="J495" s="412"/>
      <c r="K495" s="409" t="s">
        <v>278</v>
      </c>
    </row>
    <row r="496" spans="1:11" ht="20.25" customHeight="1" x14ac:dyDescent="0.25">
      <c r="A496" s="410"/>
      <c r="B496" s="413" t="s">
        <v>6</v>
      </c>
      <c r="C496" s="413"/>
      <c r="D496" s="413"/>
      <c r="E496" s="413" t="s">
        <v>7</v>
      </c>
      <c r="F496" s="413"/>
      <c r="G496" s="413"/>
      <c r="H496" s="413" t="s">
        <v>8</v>
      </c>
      <c r="I496" s="413"/>
      <c r="J496" s="413"/>
      <c r="K496" s="410"/>
    </row>
    <row r="497" spans="1:11" ht="15.75" x14ac:dyDescent="0.25">
      <c r="A497" s="410"/>
      <c r="B497" s="372" t="s">
        <v>9</v>
      </c>
      <c r="C497" s="372" t="s">
        <v>10</v>
      </c>
      <c r="D497" s="372" t="s">
        <v>11</v>
      </c>
      <c r="E497" s="372" t="s">
        <v>9</v>
      </c>
      <c r="F497" s="372" t="s">
        <v>10</v>
      </c>
      <c r="G497" s="372" t="s">
        <v>11</v>
      </c>
      <c r="H497" s="372" t="s">
        <v>9</v>
      </c>
      <c r="I497" s="372" t="s">
        <v>10</v>
      </c>
      <c r="J497" s="372" t="s">
        <v>11</v>
      </c>
      <c r="K497" s="410"/>
    </row>
    <row r="498" spans="1:11" ht="16.5" thickBot="1" x14ac:dyDescent="0.3">
      <c r="A498" s="411"/>
      <c r="B498" s="4" t="s">
        <v>12</v>
      </c>
      <c r="C498" s="4" t="s">
        <v>13</v>
      </c>
      <c r="D498" s="4" t="s">
        <v>8</v>
      </c>
      <c r="E498" s="4" t="s">
        <v>12</v>
      </c>
      <c r="F498" s="4" t="s">
        <v>13</v>
      </c>
      <c r="G498" s="4" t="s">
        <v>8</v>
      </c>
      <c r="H498" s="4" t="s">
        <v>12</v>
      </c>
      <c r="I498" s="4" t="s">
        <v>13</v>
      </c>
      <c r="J498" s="4" t="s">
        <v>8</v>
      </c>
      <c r="K498" s="411"/>
    </row>
    <row r="499" spans="1:11" ht="15.75" x14ac:dyDescent="0.2">
      <c r="A499" s="119" t="s">
        <v>140</v>
      </c>
      <c r="B499" s="6">
        <v>0</v>
      </c>
      <c r="C499" s="6">
        <v>0</v>
      </c>
      <c r="D499" s="80">
        <f t="shared" ref="D499:D518" si="148">SUM(B499:C499)</f>
        <v>0</v>
      </c>
      <c r="E499" s="80">
        <v>0</v>
      </c>
      <c r="F499" s="80">
        <v>0</v>
      </c>
      <c r="G499" s="80">
        <f t="shared" ref="G499:G505" si="149">SUM(E499:F499)</f>
        <v>0</v>
      </c>
      <c r="H499" s="80">
        <f t="shared" ref="H499:J502" si="150">SUM(E499,B499)</f>
        <v>0</v>
      </c>
      <c r="I499" s="80">
        <f t="shared" si="150"/>
        <v>0</v>
      </c>
      <c r="J499" s="80">
        <f t="shared" si="150"/>
        <v>0</v>
      </c>
      <c r="K499" s="7" t="s">
        <v>2067</v>
      </c>
    </row>
    <row r="500" spans="1:11" ht="15.75" x14ac:dyDescent="0.2">
      <c r="A500" s="346" t="s">
        <v>2068</v>
      </c>
      <c r="B500" s="80">
        <v>901</v>
      </c>
      <c r="C500" s="80">
        <v>427</v>
      </c>
      <c r="D500" s="80">
        <f t="shared" si="148"/>
        <v>1328</v>
      </c>
      <c r="E500" s="80">
        <v>0</v>
      </c>
      <c r="F500" s="80">
        <v>0</v>
      </c>
      <c r="G500" s="80">
        <f t="shared" si="149"/>
        <v>0</v>
      </c>
      <c r="H500" s="80">
        <f t="shared" si="150"/>
        <v>901</v>
      </c>
      <c r="I500" s="80">
        <f t="shared" si="150"/>
        <v>427</v>
      </c>
      <c r="J500" s="80">
        <f t="shared" si="150"/>
        <v>1328</v>
      </c>
      <c r="K500" s="7" t="s">
        <v>2069</v>
      </c>
    </row>
    <row r="501" spans="1:11" ht="15.75" x14ac:dyDescent="0.2">
      <c r="A501" s="79" t="s">
        <v>2070</v>
      </c>
      <c r="B501" s="80">
        <v>1177</v>
      </c>
      <c r="C501" s="80">
        <v>1176</v>
      </c>
      <c r="D501" s="80">
        <f t="shared" si="148"/>
        <v>2353</v>
      </c>
      <c r="E501" s="80">
        <v>0</v>
      </c>
      <c r="F501" s="80">
        <v>0</v>
      </c>
      <c r="G501" s="80">
        <f t="shared" si="149"/>
        <v>0</v>
      </c>
      <c r="H501" s="80">
        <f t="shared" si="150"/>
        <v>1177</v>
      </c>
      <c r="I501" s="80">
        <f t="shared" si="150"/>
        <v>1176</v>
      </c>
      <c r="J501" s="80">
        <f t="shared" si="150"/>
        <v>2353</v>
      </c>
      <c r="K501" s="81" t="s">
        <v>2071</v>
      </c>
    </row>
    <row r="502" spans="1:11" ht="15.75" x14ac:dyDescent="0.2">
      <c r="A502" s="5" t="s">
        <v>2072</v>
      </c>
      <c r="B502" s="6">
        <v>6744</v>
      </c>
      <c r="C502" s="6">
        <v>3815</v>
      </c>
      <c r="D502" s="6">
        <f t="shared" si="148"/>
        <v>10559</v>
      </c>
      <c r="E502" s="6">
        <v>0</v>
      </c>
      <c r="F502" s="6">
        <v>2</v>
      </c>
      <c r="G502" s="6">
        <f t="shared" si="149"/>
        <v>2</v>
      </c>
      <c r="H502" s="6">
        <f t="shared" si="150"/>
        <v>6744</v>
      </c>
      <c r="I502" s="6">
        <f t="shared" si="150"/>
        <v>3817</v>
      </c>
      <c r="J502" s="6">
        <f t="shared" si="150"/>
        <v>10561</v>
      </c>
      <c r="K502" s="7" t="s">
        <v>2073</v>
      </c>
    </row>
    <row r="503" spans="1:11" ht="15.75" x14ac:dyDescent="0.2">
      <c r="A503" s="5" t="s">
        <v>2074</v>
      </c>
      <c r="B503" s="6">
        <v>1109</v>
      </c>
      <c r="C503" s="6">
        <v>963</v>
      </c>
      <c r="D503" s="6">
        <f t="shared" si="148"/>
        <v>2072</v>
      </c>
      <c r="E503" s="6">
        <v>0</v>
      </c>
      <c r="F503" s="6">
        <v>0</v>
      </c>
      <c r="G503" s="6">
        <f t="shared" si="149"/>
        <v>0</v>
      </c>
      <c r="H503" s="6">
        <f t="shared" ref="H503:J505" si="151">SUM(E503,B503)</f>
        <v>1109</v>
      </c>
      <c r="I503" s="6">
        <f t="shared" si="151"/>
        <v>963</v>
      </c>
      <c r="J503" s="6">
        <f t="shared" si="151"/>
        <v>2072</v>
      </c>
      <c r="K503" s="7" t="s">
        <v>2075</v>
      </c>
    </row>
    <row r="504" spans="1:11" ht="15.75" x14ac:dyDescent="0.2">
      <c r="A504" s="5" t="s">
        <v>2076</v>
      </c>
      <c r="B504" s="6">
        <v>1663</v>
      </c>
      <c r="C504" s="6">
        <v>793</v>
      </c>
      <c r="D504" s="6">
        <f t="shared" si="148"/>
        <v>2456</v>
      </c>
      <c r="E504" s="6">
        <v>0</v>
      </c>
      <c r="F504" s="6">
        <v>1</v>
      </c>
      <c r="G504" s="6">
        <f t="shared" si="149"/>
        <v>1</v>
      </c>
      <c r="H504" s="6">
        <f t="shared" si="151"/>
        <v>1663</v>
      </c>
      <c r="I504" s="6">
        <f t="shared" si="151"/>
        <v>794</v>
      </c>
      <c r="J504" s="6">
        <f t="shared" si="151"/>
        <v>2457</v>
      </c>
      <c r="K504" s="7" t="s">
        <v>2077</v>
      </c>
    </row>
    <row r="505" spans="1:11" ht="15.75" x14ac:dyDescent="0.2">
      <c r="A505" s="5" t="s">
        <v>2078</v>
      </c>
      <c r="B505" s="6">
        <v>620</v>
      </c>
      <c r="C505" s="6">
        <v>346</v>
      </c>
      <c r="D505" s="6">
        <f t="shared" si="148"/>
        <v>966</v>
      </c>
      <c r="E505" s="6">
        <v>0</v>
      </c>
      <c r="F505" s="6">
        <v>0</v>
      </c>
      <c r="G505" s="6">
        <f t="shared" si="149"/>
        <v>0</v>
      </c>
      <c r="H505" s="6">
        <f t="shared" si="151"/>
        <v>620</v>
      </c>
      <c r="I505" s="6">
        <f t="shared" si="151"/>
        <v>346</v>
      </c>
      <c r="J505" s="6">
        <f t="shared" si="151"/>
        <v>966</v>
      </c>
      <c r="K505" s="7" t="s">
        <v>2079</v>
      </c>
    </row>
    <row r="506" spans="1:11" ht="15.75" x14ac:dyDescent="0.2">
      <c r="A506" s="5" t="s">
        <v>2080</v>
      </c>
      <c r="B506" s="6">
        <v>776</v>
      </c>
      <c r="C506" s="6">
        <v>540</v>
      </c>
      <c r="D506" s="6">
        <f t="shared" si="148"/>
        <v>1316</v>
      </c>
      <c r="E506" s="6">
        <v>0</v>
      </c>
      <c r="F506" s="6">
        <v>0</v>
      </c>
      <c r="G506" s="6">
        <f t="shared" ref="G506:G511" si="152">SUM(E506:F506)</f>
        <v>0</v>
      </c>
      <c r="H506" s="6">
        <f t="shared" ref="H506:J511" si="153">SUM(E506,B506)</f>
        <v>776</v>
      </c>
      <c r="I506" s="6">
        <f t="shared" si="153"/>
        <v>540</v>
      </c>
      <c r="J506" s="6">
        <f t="shared" si="153"/>
        <v>1316</v>
      </c>
      <c r="K506" s="7" t="s">
        <v>2081</v>
      </c>
    </row>
    <row r="507" spans="1:11" ht="15.75" x14ac:dyDescent="0.2">
      <c r="A507" s="5" t="s">
        <v>2082</v>
      </c>
      <c r="B507" s="6">
        <v>1590</v>
      </c>
      <c r="C507" s="6">
        <v>1231</v>
      </c>
      <c r="D507" s="6">
        <f t="shared" si="148"/>
        <v>2821</v>
      </c>
      <c r="E507" s="6">
        <v>0</v>
      </c>
      <c r="F507" s="6">
        <v>0</v>
      </c>
      <c r="G507" s="6">
        <f t="shared" si="152"/>
        <v>0</v>
      </c>
      <c r="H507" s="6">
        <f t="shared" si="153"/>
        <v>1590</v>
      </c>
      <c r="I507" s="6">
        <f t="shared" si="153"/>
        <v>1231</v>
      </c>
      <c r="J507" s="6">
        <f t="shared" si="153"/>
        <v>2821</v>
      </c>
      <c r="K507" s="7" t="s">
        <v>2083</v>
      </c>
    </row>
    <row r="508" spans="1:11" ht="15.75" x14ac:dyDescent="0.2">
      <c r="A508" s="5" t="s">
        <v>2084</v>
      </c>
      <c r="B508" s="6">
        <v>390</v>
      </c>
      <c r="C508" s="6">
        <v>208</v>
      </c>
      <c r="D508" s="6">
        <f t="shared" si="148"/>
        <v>598</v>
      </c>
      <c r="E508" s="6">
        <v>0</v>
      </c>
      <c r="F508" s="6">
        <v>0</v>
      </c>
      <c r="G508" s="6">
        <f t="shared" si="152"/>
        <v>0</v>
      </c>
      <c r="H508" s="6">
        <f t="shared" si="153"/>
        <v>390</v>
      </c>
      <c r="I508" s="6">
        <f t="shared" si="153"/>
        <v>208</v>
      </c>
      <c r="J508" s="6">
        <f t="shared" si="153"/>
        <v>598</v>
      </c>
      <c r="K508" s="7" t="s">
        <v>2085</v>
      </c>
    </row>
    <row r="509" spans="1:11" ht="15.75" x14ac:dyDescent="0.2">
      <c r="A509" s="5" t="s">
        <v>2086</v>
      </c>
      <c r="B509" s="6">
        <v>1288</v>
      </c>
      <c r="C509" s="6">
        <v>847</v>
      </c>
      <c r="D509" s="6">
        <f t="shared" si="148"/>
        <v>2135</v>
      </c>
      <c r="E509" s="6">
        <v>0</v>
      </c>
      <c r="F509" s="6">
        <v>1</v>
      </c>
      <c r="G509" s="6">
        <f t="shared" si="152"/>
        <v>1</v>
      </c>
      <c r="H509" s="6">
        <f t="shared" si="153"/>
        <v>1288</v>
      </c>
      <c r="I509" s="6">
        <f t="shared" si="153"/>
        <v>848</v>
      </c>
      <c r="J509" s="6">
        <f t="shared" si="153"/>
        <v>2136</v>
      </c>
      <c r="K509" s="7" t="s">
        <v>2087</v>
      </c>
    </row>
    <row r="510" spans="1:11" ht="15.75" x14ac:dyDescent="0.2">
      <c r="A510" s="11" t="s">
        <v>2088</v>
      </c>
      <c r="B510" s="12">
        <v>591</v>
      </c>
      <c r="C510" s="12">
        <v>346</v>
      </c>
      <c r="D510" s="12">
        <f t="shared" si="148"/>
        <v>937</v>
      </c>
      <c r="E510" s="12">
        <v>0</v>
      </c>
      <c r="F510" s="12">
        <v>0</v>
      </c>
      <c r="G510" s="12">
        <f t="shared" si="152"/>
        <v>0</v>
      </c>
      <c r="H510" s="12">
        <f t="shared" si="153"/>
        <v>591</v>
      </c>
      <c r="I510" s="12">
        <f t="shared" si="153"/>
        <v>346</v>
      </c>
      <c r="J510" s="12">
        <f t="shared" si="153"/>
        <v>937</v>
      </c>
      <c r="K510" s="13" t="s">
        <v>2089</v>
      </c>
    </row>
    <row r="511" spans="1:11" ht="15.75" x14ac:dyDescent="0.2">
      <c r="A511" s="11" t="s">
        <v>2090</v>
      </c>
      <c r="B511" s="12">
        <v>1777</v>
      </c>
      <c r="C511" s="12">
        <v>1000</v>
      </c>
      <c r="D511" s="12">
        <f t="shared" si="148"/>
        <v>2777</v>
      </c>
      <c r="E511" s="12">
        <v>0</v>
      </c>
      <c r="F511" s="12">
        <v>0</v>
      </c>
      <c r="G511" s="12">
        <f t="shared" si="152"/>
        <v>0</v>
      </c>
      <c r="H511" s="12">
        <f t="shared" si="153"/>
        <v>1777</v>
      </c>
      <c r="I511" s="12">
        <f t="shared" si="153"/>
        <v>1000</v>
      </c>
      <c r="J511" s="12">
        <f t="shared" si="153"/>
        <v>2777</v>
      </c>
      <c r="K511" s="13" t="s">
        <v>2091</v>
      </c>
    </row>
    <row r="512" spans="1:11" ht="15.75" x14ac:dyDescent="0.2">
      <c r="A512" s="11" t="s">
        <v>2092</v>
      </c>
      <c r="B512" s="12">
        <v>186</v>
      </c>
      <c r="C512" s="12">
        <v>126</v>
      </c>
      <c r="D512" s="12">
        <f t="shared" si="148"/>
        <v>312</v>
      </c>
      <c r="E512" s="12">
        <v>0</v>
      </c>
      <c r="F512" s="12">
        <v>1</v>
      </c>
      <c r="G512" s="12">
        <f>SUM(E512:F512)</f>
        <v>1</v>
      </c>
      <c r="H512" s="12">
        <f>SUM(E512,B512)</f>
        <v>186</v>
      </c>
      <c r="I512" s="12">
        <f>SUM(F512,C512)</f>
        <v>127</v>
      </c>
      <c r="J512" s="12">
        <f>SUM(H512:I512)</f>
        <v>313</v>
      </c>
      <c r="K512" s="13" t="s">
        <v>2093</v>
      </c>
    </row>
    <row r="513" spans="1:11" ht="15.75" x14ac:dyDescent="0.2">
      <c r="A513" s="5" t="s">
        <v>2094</v>
      </c>
      <c r="B513" s="6">
        <v>98</v>
      </c>
      <c r="C513" s="6">
        <v>28</v>
      </c>
      <c r="D513" s="6">
        <f t="shared" si="148"/>
        <v>126</v>
      </c>
      <c r="E513" s="6">
        <v>0</v>
      </c>
      <c r="F513" s="6">
        <v>0</v>
      </c>
      <c r="G513" s="6">
        <f t="shared" ref="G513:G518" si="154">SUM(E513:F513)</f>
        <v>0</v>
      </c>
      <c r="H513" s="6">
        <f t="shared" ref="H513:J518" si="155">SUM(E513,B513)</f>
        <v>98</v>
      </c>
      <c r="I513" s="6">
        <f t="shared" si="155"/>
        <v>28</v>
      </c>
      <c r="J513" s="6">
        <f t="shared" si="155"/>
        <v>126</v>
      </c>
      <c r="K513" s="7" t="s">
        <v>2095</v>
      </c>
    </row>
    <row r="514" spans="1:11" ht="15.75" x14ac:dyDescent="0.2">
      <c r="A514" s="5" t="s">
        <v>2096</v>
      </c>
      <c r="B514" s="6">
        <v>1044</v>
      </c>
      <c r="C514" s="6">
        <v>1280</v>
      </c>
      <c r="D514" s="6">
        <f t="shared" si="148"/>
        <v>2324</v>
      </c>
      <c r="E514" s="6">
        <v>0</v>
      </c>
      <c r="F514" s="6">
        <v>0</v>
      </c>
      <c r="G514" s="6">
        <f t="shared" si="154"/>
        <v>0</v>
      </c>
      <c r="H514" s="6">
        <f t="shared" si="155"/>
        <v>1044</v>
      </c>
      <c r="I514" s="6">
        <f t="shared" si="155"/>
        <v>1280</v>
      </c>
      <c r="J514" s="6">
        <f t="shared" si="155"/>
        <v>2324</v>
      </c>
      <c r="K514" s="7" t="s">
        <v>2097</v>
      </c>
    </row>
    <row r="515" spans="1:11" ht="15.75" x14ac:dyDescent="0.2">
      <c r="A515" s="5" t="s">
        <v>2098</v>
      </c>
      <c r="B515" s="6">
        <v>350</v>
      </c>
      <c r="C515" s="6">
        <v>83</v>
      </c>
      <c r="D515" s="6">
        <f t="shared" si="148"/>
        <v>433</v>
      </c>
      <c r="E515" s="6">
        <v>0</v>
      </c>
      <c r="F515" s="6">
        <v>0</v>
      </c>
      <c r="G515" s="6">
        <f t="shared" si="154"/>
        <v>0</v>
      </c>
      <c r="H515" s="6">
        <f t="shared" si="155"/>
        <v>350</v>
      </c>
      <c r="I515" s="6">
        <f t="shared" si="155"/>
        <v>83</v>
      </c>
      <c r="J515" s="6">
        <f t="shared" si="155"/>
        <v>433</v>
      </c>
      <c r="K515" s="7" t="s">
        <v>2099</v>
      </c>
    </row>
    <row r="516" spans="1:11" ht="15.75" x14ac:dyDescent="0.2">
      <c r="A516" s="5" t="s">
        <v>2100</v>
      </c>
      <c r="B516" s="6">
        <v>980</v>
      </c>
      <c r="C516" s="6">
        <v>619</v>
      </c>
      <c r="D516" s="6">
        <f t="shared" si="148"/>
        <v>1599</v>
      </c>
      <c r="E516" s="6">
        <v>0</v>
      </c>
      <c r="F516" s="6">
        <v>0</v>
      </c>
      <c r="G516" s="6">
        <f t="shared" si="154"/>
        <v>0</v>
      </c>
      <c r="H516" s="6">
        <f t="shared" si="155"/>
        <v>980</v>
      </c>
      <c r="I516" s="6">
        <f t="shared" si="155"/>
        <v>619</v>
      </c>
      <c r="J516" s="6">
        <f t="shared" si="155"/>
        <v>1599</v>
      </c>
      <c r="K516" s="7" t="s">
        <v>2101</v>
      </c>
    </row>
    <row r="517" spans="1:11" ht="15.75" x14ac:dyDescent="0.2">
      <c r="A517" s="5" t="s">
        <v>142</v>
      </c>
      <c r="B517" s="68">
        <v>0</v>
      </c>
      <c r="C517" s="68">
        <v>0</v>
      </c>
      <c r="D517" s="6">
        <f t="shared" si="148"/>
        <v>0</v>
      </c>
      <c r="E517" s="6">
        <v>0</v>
      </c>
      <c r="F517" s="6">
        <v>0</v>
      </c>
      <c r="G517" s="6">
        <f t="shared" si="154"/>
        <v>0</v>
      </c>
      <c r="H517" s="6">
        <f t="shared" si="155"/>
        <v>0</v>
      </c>
      <c r="I517" s="6">
        <f t="shared" si="155"/>
        <v>0</v>
      </c>
      <c r="J517" s="6">
        <f t="shared" si="155"/>
        <v>0</v>
      </c>
      <c r="K517" s="7" t="s">
        <v>2102</v>
      </c>
    </row>
    <row r="518" spans="1:11" ht="15.75" x14ac:dyDescent="0.2">
      <c r="A518" s="5" t="s">
        <v>2103</v>
      </c>
      <c r="B518" s="6">
        <v>822</v>
      </c>
      <c r="C518" s="6">
        <v>431</v>
      </c>
      <c r="D518" s="6">
        <f t="shared" si="148"/>
        <v>1253</v>
      </c>
      <c r="E518" s="6">
        <v>0</v>
      </c>
      <c r="F518" s="6">
        <v>0</v>
      </c>
      <c r="G518" s="6">
        <f t="shared" si="154"/>
        <v>0</v>
      </c>
      <c r="H518" s="6">
        <f t="shared" si="155"/>
        <v>822</v>
      </c>
      <c r="I518" s="6">
        <f t="shared" si="155"/>
        <v>431</v>
      </c>
      <c r="J518" s="6">
        <f t="shared" si="155"/>
        <v>1253</v>
      </c>
      <c r="K518" s="7" t="s">
        <v>2104</v>
      </c>
    </row>
    <row r="519" spans="1:11" ht="31.5" x14ac:dyDescent="0.2">
      <c r="A519" s="5" t="s">
        <v>2105</v>
      </c>
      <c r="B519" s="6"/>
      <c r="C519" s="6"/>
      <c r="D519" s="6"/>
      <c r="E519" s="6"/>
      <c r="F519" s="6"/>
      <c r="G519" s="6"/>
      <c r="H519" s="6"/>
      <c r="I519" s="6"/>
      <c r="J519" s="6"/>
      <c r="K519" s="18" t="s">
        <v>2145</v>
      </c>
    </row>
    <row r="520" spans="1:11" ht="15.75" x14ac:dyDescent="0.2">
      <c r="A520" s="5" t="s">
        <v>131</v>
      </c>
      <c r="B520" s="6">
        <v>73</v>
      </c>
      <c r="C520" s="6">
        <v>82</v>
      </c>
      <c r="D520" s="6">
        <f t="shared" ref="D520:D525" si="156">SUM(B520:C520)</f>
        <v>155</v>
      </c>
      <c r="E520" s="6">
        <v>0</v>
      </c>
      <c r="F520" s="6">
        <v>0</v>
      </c>
      <c r="G520" s="6">
        <f>SUM(E520:F520)</f>
        <v>0</v>
      </c>
      <c r="H520" s="6">
        <f t="shared" ref="H520:I524" si="157">SUM(E520,B520)</f>
        <v>73</v>
      </c>
      <c r="I520" s="6">
        <f t="shared" si="157"/>
        <v>82</v>
      </c>
      <c r="J520" s="6">
        <f>SUM(H520:I520)</f>
        <v>155</v>
      </c>
      <c r="K520" s="7" t="s">
        <v>282</v>
      </c>
    </row>
    <row r="521" spans="1:11" ht="15.75" x14ac:dyDescent="0.2">
      <c r="A521" s="5" t="s">
        <v>125</v>
      </c>
      <c r="B521" s="6">
        <v>39</v>
      </c>
      <c r="C521" s="6">
        <v>76</v>
      </c>
      <c r="D521" s="6">
        <f t="shared" si="156"/>
        <v>115</v>
      </c>
      <c r="E521" s="6">
        <v>0</v>
      </c>
      <c r="F521" s="6">
        <v>0</v>
      </c>
      <c r="G521" s="6">
        <f>SUM(E521:F521)</f>
        <v>0</v>
      </c>
      <c r="H521" s="6">
        <f t="shared" si="157"/>
        <v>39</v>
      </c>
      <c r="I521" s="6">
        <f t="shared" si="157"/>
        <v>76</v>
      </c>
      <c r="J521" s="6">
        <f>SUM(H521:I521)</f>
        <v>115</v>
      </c>
      <c r="K521" s="7" t="s">
        <v>762</v>
      </c>
    </row>
    <row r="522" spans="1:11" ht="15.75" x14ac:dyDescent="0.2">
      <c r="A522" s="5" t="s">
        <v>132</v>
      </c>
      <c r="B522" s="6">
        <v>24</v>
      </c>
      <c r="C522" s="6">
        <v>7</v>
      </c>
      <c r="D522" s="6">
        <f t="shared" si="156"/>
        <v>31</v>
      </c>
      <c r="E522" s="6">
        <v>0</v>
      </c>
      <c r="F522" s="6">
        <v>0</v>
      </c>
      <c r="G522" s="6">
        <f>SUM(E522:F522)</f>
        <v>0</v>
      </c>
      <c r="H522" s="6">
        <f t="shared" si="157"/>
        <v>24</v>
      </c>
      <c r="I522" s="6">
        <f t="shared" si="157"/>
        <v>7</v>
      </c>
      <c r="J522" s="6">
        <f>SUM(H522:I522)</f>
        <v>31</v>
      </c>
      <c r="K522" s="7" t="s">
        <v>349</v>
      </c>
    </row>
    <row r="523" spans="1:11" ht="31.5" x14ac:dyDescent="0.2">
      <c r="A523" s="347" t="s">
        <v>2156</v>
      </c>
      <c r="B523" s="68">
        <f>SUM(B520:B522)</f>
        <v>136</v>
      </c>
      <c r="C523" s="68">
        <f>SUM(C520:C522)</f>
        <v>165</v>
      </c>
      <c r="D523" s="68">
        <f t="shared" si="156"/>
        <v>301</v>
      </c>
      <c r="E523" s="68">
        <v>0</v>
      </c>
      <c r="F523" s="68">
        <v>0</v>
      </c>
      <c r="G523" s="68">
        <f>SUM(E523:F523)</f>
        <v>0</v>
      </c>
      <c r="H523" s="68">
        <f t="shared" si="157"/>
        <v>136</v>
      </c>
      <c r="I523" s="68">
        <f t="shared" si="157"/>
        <v>165</v>
      </c>
      <c r="J523" s="68">
        <f>SUM(G523,D523)</f>
        <v>301</v>
      </c>
      <c r="K523" s="304" t="s">
        <v>2097</v>
      </c>
    </row>
    <row r="524" spans="1:11" ht="15.75" x14ac:dyDescent="0.2">
      <c r="A524" s="161" t="s">
        <v>134</v>
      </c>
      <c r="B524" s="68">
        <v>63</v>
      </c>
      <c r="C524" s="68">
        <v>64</v>
      </c>
      <c r="D524" s="68">
        <f t="shared" si="156"/>
        <v>127</v>
      </c>
      <c r="E524" s="68">
        <v>0</v>
      </c>
      <c r="F524" s="68">
        <v>0</v>
      </c>
      <c r="G524" s="68">
        <f>SUM(E524:F524)</f>
        <v>0</v>
      </c>
      <c r="H524" s="68">
        <f t="shared" si="157"/>
        <v>63</v>
      </c>
      <c r="I524" s="68">
        <f t="shared" si="157"/>
        <v>64</v>
      </c>
      <c r="J524" s="68">
        <f>SUM(G524,D524)</f>
        <v>127</v>
      </c>
      <c r="K524" s="304" t="s">
        <v>2107</v>
      </c>
    </row>
    <row r="525" spans="1:11" ht="15.75" x14ac:dyDescent="0.2">
      <c r="A525" s="348" t="s">
        <v>2108</v>
      </c>
      <c r="B525" s="68">
        <v>215</v>
      </c>
      <c r="C525" s="68">
        <v>110</v>
      </c>
      <c r="D525" s="68">
        <f t="shared" si="156"/>
        <v>325</v>
      </c>
      <c r="E525" s="68">
        <f>SUM(E521:E524)</f>
        <v>0</v>
      </c>
      <c r="F525" s="68">
        <f>SUM(F521:F524)</f>
        <v>0</v>
      </c>
      <c r="G525" s="68">
        <f>SUM(G521:G524)</f>
        <v>0</v>
      </c>
      <c r="H525" s="68">
        <f>SUM(B525,E525)</f>
        <v>215</v>
      </c>
      <c r="I525" s="68">
        <f>SUM(C525,F525)</f>
        <v>110</v>
      </c>
      <c r="J525" s="68">
        <f>SUM(D525,G525)</f>
        <v>325</v>
      </c>
      <c r="K525" s="304" t="s">
        <v>2109</v>
      </c>
    </row>
    <row r="526" spans="1:11" ht="15.75" x14ac:dyDescent="0.2">
      <c r="A526" s="161" t="s">
        <v>123</v>
      </c>
      <c r="B526" s="68"/>
      <c r="C526" s="68"/>
      <c r="D526" s="68"/>
      <c r="E526" s="68"/>
      <c r="F526" s="68"/>
      <c r="G526" s="68"/>
      <c r="H526" s="68"/>
      <c r="I526" s="68"/>
      <c r="J526" s="68"/>
      <c r="K526" s="304" t="s">
        <v>2110</v>
      </c>
    </row>
    <row r="527" spans="1:11" ht="15.75" x14ac:dyDescent="0.2">
      <c r="A527" s="161" t="s">
        <v>124</v>
      </c>
      <c r="B527" s="68">
        <v>195</v>
      </c>
      <c r="C527" s="68">
        <v>289</v>
      </c>
      <c r="D527" s="68">
        <f t="shared" ref="D527:D532" si="158">SUM(B527:C527)</f>
        <v>484</v>
      </c>
      <c r="E527" s="68">
        <v>0</v>
      </c>
      <c r="F527" s="68">
        <v>0</v>
      </c>
      <c r="G527" s="68">
        <f t="shared" ref="G527:G532" si="159">SUM(E527:F527)</f>
        <v>0</v>
      </c>
      <c r="H527" s="68">
        <f t="shared" ref="H527:J532" si="160">SUM(E527,B527)</f>
        <v>195</v>
      </c>
      <c r="I527" s="68">
        <f t="shared" si="160"/>
        <v>289</v>
      </c>
      <c r="J527" s="68">
        <f t="shared" si="160"/>
        <v>484</v>
      </c>
      <c r="K527" s="304" t="s">
        <v>282</v>
      </c>
    </row>
    <row r="528" spans="1:11" ht="15.75" x14ac:dyDescent="0.2">
      <c r="A528" s="161" t="s">
        <v>125</v>
      </c>
      <c r="B528" s="68">
        <v>207</v>
      </c>
      <c r="C528" s="68">
        <v>333</v>
      </c>
      <c r="D528" s="68">
        <f t="shared" si="158"/>
        <v>540</v>
      </c>
      <c r="E528" s="68">
        <v>0</v>
      </c>
      <c r="F528" s="68">
        <v>0</v>
      </c>
      <c r="G528" s="68">
        <f t="shared" si="159"/>
        <v>0</v>
      </c>
      <c r="H528" s="68">
        <f t="shared" si="160"/>
        <v>207</v>
      </c>
      <c r="I528" s="68">
        <f t="shared" si="160"/>
        <v>333</v>
      </c>
      <c r="J528" s="68">
        <f t="shared" si="160"/>
        <v>540</v>
      </c>
      <c r="K528" s="304" t="s">
        <v>762</v>
      </c>
    </row>
    <row r="529" spans="1:11" ht="15.75" x14ac:dyDescent="0.2">
      <c r="A529" s="161" t="s">
        <v>126</v>
      </c>
      <c r="B529" s="68">
        <v>68</v>
      </c>
      <c r="C529" s="68">
        <v>37</v>
      </c>
      <c r="D529" s="68">
        <f t="shared" si="158"/>
        <v>105</v>
      </c>
      <c r="E529" s="68">
        <v>0</v>
      </c>
      <c r="F529" s="68">
        <v>0</v>
      </c>
      <c r="G529" s="68">
        <f t="shared" si="159"/>
        <v>0</v>
      </c>
      <c r="H529" s="68">
        <f t="shared" si="160"/>
        <v>68</v>
      </c>
      <c r="I529" s="68">
        <f t="shared" si="160"/>
        <v>37</v>
      </c>
      <c r="J529" s="68">
        <f t="shared" si="160"/>
        <v>105</v>
      </c>
      <c r="K529" s="304" t="s">
        <v>286</v>
      </c>
    </row>
    <row r="530" spans="1:11" ht="15.75" x14ac:dyDescent="0.2">
      <c r="A530" s="161" t="s">
        <v>127</v>
      </c>
      <c r="B530" s="68">
        <v>148</v>
      </c>
      <c r="C530" s="68">
        <v>69</v>
      </c>
      <c r="D530" s="68">
        <f t="shared" si="158"/>
        <v>217</v>
      </c>
      <c r="E530" s="68">
        <v>0</v>
      </c>
      <c r="F530" s="68">
        <v>0</v>
      </c>
      <c r="G530" s="68">
        <f t="shared" si="159"/>
        <v>0</v>
      </c>
      <c r="H530" s="68">
        <f t="shared" si="160"/>
        <v>148</v>
      </c>
      <c r="I530" s="68">
        <f t="shared" si="160"/>
        <v>69</v>
      </c>
      <c r="J530" s="68">
        <f t="shared" si="160"/>
        <v>217</v>
      </c>
      <c r="K530" s="304" t="s">
        <v>302</v>
      </c>
    </row>
    <row r="531" spans="1:11" ht="15.75" x14ac:dyDescent="0.2">
      <c r="A531" s="161" t="s">
        <v>2111</v>
      </c>
      <c r="B531" s="68">
        <v>132</v>
      </c>
      <c r="C531" s="68">
        <v>166</v>
      </c>
      <c r="D531" s="68">
        <f t="shared" si="158"/>
        <v>298</v>
      </c>
      <c r="E531" s="68">
        <v>0</v>
      </c>
      <c r="F531" s="68">
        <v>0</v>
      </c>
      <c r="G531" s="68">
        <f t="shared" si="159"/>
        <v>0</v>
      </c>
      <c r="H531" s="68">
        <f t="shared" si="160"/>
        <v>132</v>
      </c>
      <c r="I531" s="68">
        <f t="shared" si="160"/>
        <v>166</v>
      </c>
      <c r="J531" s="68">
        <f t="shared" si="160"/>
        <v>298</v>
      </c>
      <c r="K531" s="304" t="s">
        <v>2112</v>
      </c>
    </row>
    <row r="532" spans="1:11" ht="16.5" thickBot="1" x14ac:dyDescent="0.25">
      <c r="A532" s="165" t="s">
        <v>414</v>
      </c>
      <c r="B532" s="355">
        <v>80</v>
      </c>
      <c r="C532" s="355">
        <v>61</v>
      </c>
      <c r="D532" s="355">
        <f t="shared" si="158"/>
        <v>141</v>
      </c>
      <c r="E532" s="355">
        <v>0</v>
      </c>
      <c r="F532" s="355">
        <v>0</v>
      </c>
      <c r="G532" s="355">
        <f t="shared" si="159"/>
        <v>0</v>
      </c>
      <c r="H532" s="355">
        <f t="shared" si="160"/>
        <v>80</v>
      </c>
      <c r="I532" s="355">
        <f t="shared" si="160"/>
        <v>61</v>
      </c>
      <c r="J532" s="355">
        <f t="shared" si="160"/>
        <v>141</v>
      </c>
      <c r="K532" s="349" t="s">
        <v>2113</v>
      </c>
    </row>
    <row r="533" spans="1:11" ht="16.5" thickBot="1" x14ac:dyDescent="0.25">
      <c r="A533" s="157" t="s">
        <v>128</v>
      </c>
      <c r="B533" s="70">
        <f>SUM(B527:B532)</f>
        <v>830</v>
      </c>
      <c r="C533" s="70">
        <f>SUM(C527:C532)</f>
        <v>955</v>
      </c>
      <c r="D533" s="70">
        <f t="shared" ref="D533:J533" si="161">SUM(D527:D532)</f>
        <v>1785</v>
      </c>
      <c r="E533" s="70">
        <f t="shared" si="161"/>
        <v>0</v>
      </c>
      <c r="F533" s="70">
        <f t="shared" si="161"/>
        <v>0</v>
      </c>
      <c r="G533" s="70">
        <f t="shared" si="161"/>
        <v>0</v>
      </c>
      <c r="H533" s="70">
        <f t="shared" si="161"/>
        <v>830</v>
      </c>
      <c r="I533" s="70">
        <f t="shared" si="161"/>
        <v>955</v>
      </c>
      <c r="J533" s="70">
        <f t="shared" si="161"/>
        <v>1785</v>
      </c>
      <c r="K533" s="115" t="s">
        <v>2114</v>
      </c>
    </row>
    <row r="534" spans="1:11" ht="16.5" thickTop="1" x14ac:dyDescent="0.2">
      <c r="A534" s="350"/>
      <c r="B534" s="376"/>
      <c r="C534" s="376"/>
      <c r="D534" s="376"/>
      <c r="E534" s="376"/>
      <c r="F534" s="376"/>
      <c r="G534" s="376"/>
      <c r="H534" s="376"/>
      <c r="I534" s="376"/>
      <c r="J534" s="376"/>
      <c r="K534" s="351"/>
    </row>
    <row r="535" spans="1:11" ht="16.5" thickBot="1" x14ac:dyDescent="0.25">
      <c r="A535" s="1" t="s">
        <v>2152</v>
      </c>
      <c r="K535" s="345" t="s">
        <v>2153</v>
      </c>
    </row>
    <row r="536" spans="1:11" ht="13.5" customHeight="1" thickTop="1" x14ac:dyDescent="0.25">
      <c r="A536" s="409" t="s">
        <v>118</v>
      </c>
      <c r="B536" s="412" t="s">
        <v>2</v>
      </c>
      <c r="C536" s="412"/>
      <c r="D536" s="412"/>
      <c r="E536" s="412" t="s">
        <v>3</v>
      </c>
      <c r="F536" s="412"/>
      <c r="G536" s="412"/>
      <c r="H536" s="412" t="s">
        <v>4</v>
      </c>
      <c r="I536" s="412"/>
      <c r="J536" s="412"/>
      <c r="K536" s="409" t="s">
        <v>278</v>
      </c>
    </row>
    <row r="537" spans="1:11" ht="15.75" x14ac:dyDescent="0.25">
      <c r="A537" s="410"/>
      <c r="B537" s="413" t="s">
        <v>6</v>
      </c>
      <c r="C537" s="413"/>
      <c r="D537" s="413"/>
      <c r="E537" s="413" t="s">
        <v>7</v>
      </c>
      <c r="F537" s="413"/>
      <c r="G537" s="413"/>
      <c r="H537" s="413" t="s">
        <v>8</v>
      </c>
      <c r="I537" s="413"/>
      <c r="J537" s="413"/>
      <c r="K537" s="410"/>
    </row>
    <row r="538" spans="1:11" ht="15.75" x14ac:dyDescent="0.25">
      <c r="A538" s="410"/>
      <c r="B538" s="372" t="s">
        <v>9</v>
      </c>
      <c r="C538" s="372" t="s">
        <v>10</v>
      </c>
      <c r="D538" s="372" t="s">
        <v>11</v>
      </c>
      <c r="E538" s="372" t="s">
        <v>9</v>
      </c>
      <c r="F538" s="372" t="s">
        <v>10</v>
      </c>
      <c r="G538" s="372" t="s">
        <v>11</v>
      </c>
      <c r="H538" s="372" t="s">
        <v>9</v>
      </c>
      <c r="I538" s="372" t="s">
        <v>10</v>
      </c>
      <c r="J538" s="372" t="s">
        <v>11</v>
      </c>
      <c r="K538" s="410"/>
    </row>
    <row r="539" spans="1:11" ht="16.5" thickBot="1" x14ac:dyDescent="0.3">
      <c r="A539" s="411"/>
      <c r="B539" s="4" t="s">
        <v>12</v>
      </c>
      <c r="C539" s="4" t="s">
        <v>13</v>
      </c>
      <c r="D539" s="4" t="s">
        <v>8</v>
      </c>
      <c r="E539" s="4" t="s">
        <v>12</v>
      </c>
      <c r="F539" s="4" t="s">
        <v>13</v>
      </c>
      <c r="G539" s="4" t="s">
        <v>8</v>
      </c>
      <c r="H539" s="4" t="s">
        <v>12</v>
      </c>
      <c r="I539" s="4" t="s">
        <v>13</v>
      </c>
      <c r="J539" s="4" t="s">
        <v>8</v>
      </c>
      <c r="K539" s="411"/>
    </row>
    <row r="540" spans="1:11" ht="18.95" customHeight="1" x14ac:dyDescent="0.2">
      <c r="A540" s="158" t="s">
        <v>144</v>
      </c>
      <c r="B540" s="68">
        <v>142</v>
      </c>
      <c r="C540" s="68">
        <v>109</v>
      </c>
      <c r="D540" s="68">
        <f>SUM(B540:C540)</f>
        <v>251</v>
      </c>
      <c r="E540" s="68">
        <v>0</v>
      </c>
      <c r="F540" s="68">
        <v>0</v>
      </c>
      <c r="G540" s="68">
        <f>SUM(E540:F540)</f>
        <v>0</v>
      </c>
      <c r="H540" s="68">
        <f>SUM(E540,B540)</f>
        <v>142</v>
      </c>
      <c r="I540" s="68">
        <f>SUM(F540,C540)</f>
        <v>109</v>
      </c>
      <c r="J540" s="68">
        <f>SUM(G540,D540)</f>
        <v>251</v>
      </c>
      <c r="K540" s="7" t="s">
        <v>2115</v>
      </c>
    </row>
    <row r="541" spans="1:11" ht="18.95" customHeight="1" x14ac:dyDescent="0.2">
      <c r="A541" s="5" t="s">
        <v>135</v>
      </c>
      <c r="B541" s="6"/>
      <c r="C541" s="6"/>
      <c r="D541" s="6"/>
      <c r="E541" s="6"/>
      <c r="F541" s="6"/>
      <c r="G541" s="6"/>
      <c r="H541" s="6"/>
      <c r="I541" s="6"/>
      <c r="J541" s="6"/>
      <c r="K541" s="7" t="s">
        <v>2116</v>
      </c>
    </row>
    <row r="542" spans="1:11" ht="18.95" customHeight="1" x14ac:dyDescent="0.2">
      <c r="A542" s="5" t="s">
        <v>124</v>
      </c>
      <c r="B542" s="6">
        <v>58</v>
      </c>
      <c r="C542" s="6">
        <v>60</v>
      </c>
      <c r="D542" s="6">
        <f t="shared" ref="D542:D547" si="162">SUM(B542:C542)</f>
        <v>118</v>
      </c>
      <c r="E542" s="6">
        <v>0</v>
      </c>
      <c r="F542" s="6">
        <v>0</v>
      </c>
      <c r="G542" s="6">
        <f t="shared" ref="G542:G547" si="163">SUM(E542:F542)</f>
        <v>0</v>
      </c>
      <c r="H542" s="6">
        <f t="shared" ref="H542:J547" si="164">SUM(E542,B542)</f>
        <v>58</v>
      </c>
      <c r="I542" s="6">
        <f t="shared" si="164"/>
        <v>60</v>
      </c>
      <c r="J542" s="6">
        <f t="shared" si="164"/>
        <v>118</v>
      </c>
      <c r="K542" s="7" t="s">
        <v>282</v>
      </c>
    </row>
    <row r="543" spans="1:11" ht="18.95" customHeight="1" x14ac:dyDescent="0.2">
      <c r="A543" s="5" t="s">
        <v>125</v>
      </c>
      <c r="B543" s="6">
        <v>145</v>
      </c>
      <c r="C543" s="6">
        <v>212</v>
      </c>
      <c r="D543" s="6">
        <f t="shared" si="162"/>
        <v>357</v>
      </c>
      <c r="E543" s="6">
        <v>0</v>
      </c>
      <c r="F543" s="6">
        <v>0</v>
      </c>
      <c r="G543" s="6">
        <f t="shared" si="163"/>
        <v>0</v>
      </c>
      <c r="H543" s="6">
        <f t="shared" si="164"/>
        <v>145</v>
      </c>
      <c r="I543" s="6">
        <f t="shared" si="164"/>
        <v>212</v>
      </c>
      <c r="J543" s="6">
        <f t="shared" si="164"/>
        <v>357</v>
      </c>
      <c r="K543" s="7" t="s">
        <v>762</v>
      </c>
    </row>
    <row r="544" spans="1:11" ht="18.95" customHeight="1" x14ac:dyDescent="0.2">
      <c r="A544" s="5" t="s">
        <v>132</v>
      </c>
      <c r="B544" s="6">
        <v>123</v>
      </c>
      <c r="C544" s="6">
        <v>66</v>
      </c>
      <c r="D544" s="6">
        <f t="shared" si="162"/>
        <v>189</v>
      </c>
      <c r="E544" s="6">
        <v>0</v>
      </c>
      <c r="F544" s="6">
        <v>0</v>
      </c>
      <c r="G544" s="6">
        <f t="shared" si="163"/>
        <v>0</v>
      </c>
      <c r="H544" s="6">
        <f t="shared" si="164"/>
        <v>123</v>
      </c>
      <c r="I544" s="6">
        <f t="shared" si="164"/>
        <v>66</v>
      </c>
      <c r="J544" s="6">
        <f t="shared" si="164"/>
        <v>189</v>
      </c>
      <c r="K544" s="7" t="s">
        <v>349</v>
      </c>
    </row>
    <row r="545" spans="1:11" ht="18.95" customHeight="1" x14ac:dyDescent="0.2">
      <c r="A545" s="5" t="s">
        <v>136</v>
      </c>
      <c r="B545" s="6">
        <v>140</v>
      </c>
      <c r="C545" s="6">
        <v>159</v>
      </c>
      <c r="D545" s="6">
        <f t="shared" si="162"/>
        <v>299</v>
      </c>
      <c r="E545" s="6">
        <v>0</v>
      </c>
      <c r="F545" s="6">
        <v>0</v>
      </c>
      <c r="G545" s="6">
        <f t="shared" si="163"/>
        <v>0</v>
      </c>
      <c r="H545" s="6">
        <f t="shared" si="164"/>
        <v>140</v>
      </c>
      <c r="I545" s="6">
        <f t="shared" si="164"/>
        <v>159</v>
      </c>
      <c r="J545" s="6">
        <f>SUM(G545,D545)</f>
        <v>299</v>
      </c>
      <c r="K545" s="7" t="s">
        <v>2117</v>
      </c>
    </row>
    <row r="546" spans="1:11" ht="18.95" customHeight="1" x14ac:dyDescent="0.2">
      <c r="A546" s="5" t="s">
        <v>127</v>
      </c>
      <c r="B546" s="6">
        <v>127</v>
      </c>
      <c r="C546" s="6">
        <v>80</v>
      </c>
      <c r="D546" s="6">
        <f t="shared" si="162"/>
        <v>207</v>
      </c>
      <c r="E546" s="6">
        <v>0</v>
      </c>
      <c r="F546" s="6">
        <v>0</v>
      </c>
      <c r="G546" s="6">
        <f t="shared" si="163"/>
        <v>0</v>
      </c>
      <c r="H546" s="6">
        <f t="shared" si="164"/>
        <v>127</v>
      </c>
      <c r="I546" s="6">
        <f t="shared" si="164"/>
        <v>80</v>
      </c>
      <c r="J546" s="6">
        <f t="shared" si="164"/>
        <v>207</v>
      </c>
      <c r="K546" s="7" t="s">
        <v>302</v>
      </c>
    </row>
    <row r="547" spans="1:11" ht="18.95" customHeight="1" x14ac:dyDescent="0.2">
      <c r="A547" s="5" t="s">
        <v>137</v>
      </c>
      <c r="B547" s="6">
        <v>141</v>
      </c>
      <c r="C547" s="6">
        <v>88</v>
      </c>
      <c r="D547" s="6">
        <f t="shared" si="162"/>
        <v>229</v>
      </c>
      <c r="E547" s="6">
        <v>0</v>
      </c>
      <c r="F547" s="6">
        <v>0</v>
      </c>
      <c r="G547" s="6">
        <f t="shared" si="163"/>
        <v>0</v>
      </c>
      <c r="H547" s="6">
        <f t="shared" si="164"/>
        <v>141</v>
      </c>
      <c r="I547" s="6">
        <f t="shared" si="164"/>
        <v>88</v>
      </c>
      <c r="J547" s="6">
        <f t="shared" si="164"/>
        <v>229</v>
      </c>
      <c r="K547" s="7" t="s">
        <v>2118</v>
      </c>
    </row>
    <row r="548" spans="1:11" ht="18.95" customHeight="1" x14ac:dyDescent="0.2">
      <c r="A548" s="161" t="s">
        <v>138</v>
      </c>
      <c r="B548" s="68">
        <f>SUM(B542:B547)</f>
        <v>734</v>
      </c>
      <c r="C548" s="68">
        <f>SUM(C542:C547)</f>
        <v>665</v>
      </c>
      <c r="D548" s="68">
        <f t="shared" ref="D548:J548" si="165">SUM(D542:D547)</f>
        <v>1399</v>
      </c>
      <c r="E548" s="68">
        <f t="shared" si="165"/>
        <v>0</v>
      </c>
      <c r="F548" s="68">
        <f t="shared" si="165"/>
        <v>0</v>
      </c>
      <c r="G548" s="68">
        <f t="shared" si="165"/>
        <v>0</v>
      </c>
      <c r="H548" s="68">
        <f t="shared" si="165"/>
        <v>734</v>
      </c>
      <c r="I548" s="68">
        <f t="shared" si="165"/>
        <v>665</v>
      </c>
      <c r="J548" s="68">
        <f t="shared" si="165"/>
        <v>1399</v>
      </c>
      <c r="K548" s="304" t="s">
        <v>2119</v>
      </c>
    </row>
    <row r="549" spans="1:11" ht="18.95" customHeight="1" x14ac:dyDescent="0.2">
      <c r="A549" s="5" t="s">
        <v>2120</v>
      </c>
      <c r="B549" s="6"/>
      <c r="C549" s="6"/>
      <c r="D549" s="6"/>
      <c r="E549" s="6"/>
      <c r="F549" s="6"/>
      <c r="G549" s="6"/>
      <c r="H549" s="6"/>
      <c r="I549" s="6"/>
      <c r="J549" s="6"/>
      <c r="K549" s="7" t="s">
        <v>2121</v>
      </c>
    </row>
    <row r="550" spans="1:11" ht="18.95" customHeight="1" x14ac:dyDescent="0.2">
      <c r="A550" s="5" t="s">
        <v>132</v>
      </c>
      <c r="B550" s="6">
        <v>114</v>
      </c>
      <c r="C550" s="6">
        <v>47</v>
      </c>
      <c r="D550" s="6">
        <f>SUM(B550:C550)</f>
        <v>161</v>
      </c>
      <c r="E550" s="6">
        <v>0</v>
      </c>
      <c r="F550" s="6">
        <v>0</v>
      </c>
      <c r="G550" s="6">
        <f>SUM(E550:F550)</f>
        <v>0</v>
      </c>
      <c r="H550" s="6">
        <f t="shared" ref="H550:J553" si="166">SUM(E550,B550)</f>
        <v>114</v>
      </c>
      <c r="I550" s="6">
        <f t="shared" si="166"/>
        <v>47</v>
      </c>
      <c r="J550" s="6">
        <f t="shared" si="166"/>
        <v>161</v>
      </c>
      <c r="K550" s="7" t="s">
        <v>349</v>
      </c>
    </row>
    <row r="551" spans="1:11" ht="18.95" customHeight="1" x14ac:dyDescent="0.2">
      <c r="A551" s="5" t="s">
        <v>126</v>
      </c>
      <c r="B551" s="6">
        <v>137</v>
      </c>
      <c r="C551" s="6">
        <v>72</v>
      </c>
      <c r="D551" s="6">
        <f>SUM(B551:C551)</f>
        <v>209</v>
      </c>
      <c r="E551" s="6">
        <v>0</v>
      </c>
      <c r="F551" s="6">
        <v>0</v>
      </c>
      <c r="G551" s="6">
        <f>SUM(E551:F551)</f>
        <v>0</v>
      </c>
      <c r="H551" s="6">
        <f t="shared" si="166"/>
        <v>137</v>
      </c>
      <c r="I551" s="6">
        <f t="shared" si="166"/>
        <v>72</v>
      </c>
      <c r="J551" s="6">
        <f t="shared" si="166"/>
        <v>209</v>
      </c>
      <c r="K551" s="7" t="s">
        <v>286</v>
      </c>
    </row>
    <row r="552" spans="1:11" ht="18.95" customHeight="1" x14ac:dyDescent="0.2">
      <c r="A552" s="5" t="s">
        <v>414</v>
      </c>
      <c r="B552" s="6">
        <v>182</v>
      </c>
      <c r="C552" s="6">
        <v>103</v>
      </c>
      <c r="D552" s="6">
        <f>SUM(B552:C552)</f>
        <v>285</v>
      </c>
      <c r="E552" s="6">
        <v>0</v>
      </c>
      <c r="F552" s="6">
        <v>0</v>
      </c>
      <c r="G552" s="6">
        <f>SUM(E552:F552)</f>
        <v>0</v>
      </c>
      <c r="H552" s="6">
        <f t="shared" si="166"/>
        <v>182</v>
      </c>
      <c r="I552" s="6">
        <f t="shared" si="166"/>
        <v>103</v>
      </c>
      <c r="J552" s="6">
        <f t="shared" si="166"/>
        <v>285</v>
      </c>
      <c r="K552" s="7" t="s">
        <v>2113</v>
      </c>
    </row>
    <row r="553" spans="1:11" ht="18.95" customHeight="1" x14ac:dyDescent="0.2">
      <c r="A553" s="5" t="s">
        <v>127</v>
      </c>
      <c r="B553" s="6">
        <v>147</v>
      </c>
      <c r="C553" s="6">
        <v>43</v>
      </c>
      <c r="D553" s="6">
        <f>SUM(B553:C553)</f>
        <v>190</v>
      </c>
      <c r="E553" s="6">
        <v>0</v>
      </c>
      <c r="F553" s="6">
        <v>0</v>
      </c>
      <c r="G553" s="6">
        <f>SUM(E553:F553)</f>
        <v>0</v>
      </c>
      <c r="H553" s="6">
        <f t="shared" si="166"/>
        <v>147</v>
      </c>
      <c r="I553" s="6">
        <f t="shared" si="166"/>
        <v>43</v>
      </c>
      <c r="J553" s="6">
        <f t="shared" si="166"/>
        <v>190</v>
      </c>
      <c r="K553" s="7" t="s">
        <v>302</v>
      </c>
    </row>
    <row r="554" spans="1:11" ht="18.95" customHeight="1" x14ac:dyDescent="0.2">
      <c r="A554" s="5" t="s">
        <v>2122</v>
      </c>
      <c r="B554" s="6">
        <f>SUM(B550:B553)</f>
        <v>580</v>
      </c>
      <c r="C554" s="6">
        <f t="shared" ref="C554:J554" si="167">SUM(C550:C553)</f>
        <v>265</v>
      </c>
      <c r="D554" s="6">
        <f t="shared" si="167"/>
        <v>845</v>
      </c>
      <c r="E554" s="6">
        <f t="shared" si="167"/>
        <v>0</v>
      </c>
      <c r="F554" s="6">
        <f t="shared" si="167"/>
        <v>0</v>
      </c>
      <c r="G554" s="6">
        <f t="shared" si="167"/>
        <v>0</v>
      </c>
      <c r="H554" s="6">
        <f t="shared" si="167"/>
        <v>580</v>
      </c>
      <c r="I554" s="6">
        <f t="shared" si="167"/>
        <v>265</v>
      </c>
      <c r="J554" s="6">
        <f t="shared" si="167"/>
        <v>845</v>
      </c>
      <c r="K554" s="7" t="s">
        <v>2123</v>
      </c>
    </row>
    <row r="555" spans="1:11" ht="18.95" customHeight="1" x14ac:dyDescent="0.2">
      <c r="A555" s="5" t="s">
        <v>2124</v>
      </c>
      <c r="B555" s="6"/>
      <c r="C555" s="6"/>
      <c r="D555" s="6"/>
      <c r="E555" s="6"/>
      <c r="F555" s="6"/>
      <c r="G555" s="6"/>
      <c r="H555" s="6"/>
      <c r="I555" s="6"/>
      <c r="J555" s="6"/>
      <c r="K555" s="7" t="s">
        <v>2125</v>
      </c>
    </row>
    <row r="556" spans="1:11" ht="18.95" customHeight="1" x14ac:dyDescent="0.2">
      <c r="A556" s="5" t="s">
        <v>379</v>
      </c>
      <c r="B556" s="6">
        <v>4</v>
      </c>
      <c r="C556" s="6">
        <v>7</v>
      </c>
      <c r="D556" s="6">
        <f>SUM(B556:C556)</f>
        <v>11</v>
      </c>
      <c r="E556" s="6">
        <v>0</v>
      </c>
      <c r="F556" s="6">
        <v>0</v>
      </c>
      <c r="G556" s="6">
        <f>SUM(E556:F556)</f>
        <v>0</v>
      </c>
      <c r="H556" s="6">
        <f t="shared" ref="H556:J558" si="168">SUM(E556,B556)</f>
        <v>4</v>
      </c>
      <c r="I556" s="6">
        <f t="shared" si="168"/>
        <v>7</v>
      </c>
      <c r="J556" s="6">
        <f t="shared" si="168"/>
        <v>11</v>
      </c>
      <c r="K556" s="7" t="s">
        <v>300</v>
      </c>
    </row>
    <row r="557" spans="1:11" ht="15.75" customHeight="1" x14ac:dyDescent="0.2">
      <c r="A557" s="5" t="s">
        <v>301</v>
      </c>
      <c r="B557" s="6">
        <v>4</v>
      </c>
      <c r="C557" s="6">
        <v>28</v>
      </c>
      <c r="D557" s="6">
        <f>SUM(B557:C557)</f>
        <v>32</v>
      </c>
      <c r="E557" s="6">
        <v>0</v>
      </c>
      <c r="F557" s="6">
        <v>0</v>
      </c>
      <c r="G557" s="6">
        <f>SUM(E557:F557)</f>
        <v>0</v>
      </c>
      <c r="H557" s="6">
        <f t="shared" si="168"/>
        <v>4</v>
      </c>
      <c r="I557" s="6">
        <f t="shared" si="168"/>
        <v>28</v>
      </c>
      <c r="J557" s="6">
        <f t="shared" si="168"/>
        <v>32</v>
      </c>
      <c r="K557" s="7" t="s">
        <v>302</v>
      </c>
    </row>
    <row r="558" spans="1:11" ht="15.75" customHeight="1" x14ac:dyDescent="0.2">
      <c r="A558" s="5" t="s">
        <v>1196</v>
      </c>
      <c r="B558" s="6">
        <v>15</v>
      </c>
      <c r="C558" s="6">
        <v>52</v>
      </c>
      <c r="D558" s="6">
        <f>SUM(B558:C558)</f>
        <v>67</v>
      </c>
      <c r="E558" s="6">
        <v>0</v>
      </c>
      <c r="F558" s="6">
        <v>0</v>
      </c>
      <c r="G558" s="6">
        <f>SUM(E558:F558)</f>
        <v>0</v>
      </c>
      <c r="H558" s="6">
        <f t="shared" si="168"/>
        <v>15</v>
      </c>
      <c r="I558" s="6">
        <f t="shared" si="168"/>
        <v>52</v>
      </c>
      <c r="J558" s="6">
        <f t="shared" si="168"/>
        <v>67</v>
      </c>
      <c r="K558" s="7" t="s">
        <v>2126</v>
      </c>
    </row>
    <row r="559" spans="1:11" ht="15" customHeight="1" x14ac:dyDescent="0.2">
      <c r="A559" s="5" t="s">
        <v>2127</v>
      </c>
      <c r="B559" s="6">
        <f>SUM(B556:B558)</f>
        <v>23</v>
      </c>
      <c r="C559" s="6">
        <f t="shared" ref="C559:J559" si="169">SUM(C556:C558)</f>
        <v>87</v>
      </c>
      <c r="D559" s="6">
        <f t="shared" si="169"/>
        <v>110</v>
      </c>
      <c r="E559" s="6">
        <f t="shared" si="169"/>
        <v>0</v>
      </c>
      <c r="F559" s="6">
        <f t="shared" si="169"/>
        <v>0</v>
      </c>
      <c r="G559" s="6">
        <f t="shared" si="169"/>
        <v>0</v>
      </c>
      <c r="H559" s="6">
        <f t="shared" si="169"/>
        <v>23</v>
      </c>
      <c r="I559" s="6">
        <f t="shared" si="169"/>
        <v>87</v>
      </c>
      <c r="J559" s="6">
        <f t="shared" si="169"/>
        <v>110</v>
      </c>
      <c r="K559" s="7" t="s">
        <v>2128</v>
      </c>
    </row>
    <row r="560" spans="1:11" ht="18.95" customHeight="1" x14ac:dyDescent="0.2">
      <c r="A560" s="5" t="s">
        <v>2129</v>
      </c>
      <c r="B560" s="6">
        <v>62</v>
      </c>
      <c r="C560" s="6">
        <v>132</v>
      </c>
      <c r="D560" s="6">
        <f>SUM(B560:C560)</f>
        <v>194</v>
      </c>
      <c r="E560" s="6">
        <v>0</v>
      </c>
      <c r="F560" s="6">
        <v>0</v>
      </c>
      <c r="G560" s="6">
        <f>SUM(E560:F560)</f>
        <v>0</v>
      </c>
      <c r="H560" s="6">
        <f>SUM(E560,B560)</f>
        <v>62</v>
      </c>
      <c r="I560" s="6">
        <f>SUM(F560,C560)</f>
        <v>132</v>
      </c>
      <c r="J560" s="6">
        <f>SUM(G560,D560)</f>
        <v>194</v>
      </c>
      <c r="K560" s="7" t="s">
        <v>2130</v>
      </c>
    </row>
    <row r="561" spans="1:11" ht="18.95" customHeight="1" x14ac:dyDescent="0.2">
      <c r="A561" s="5" t="s">
        <v>2131</v>
      </c>
      <c r="B561" s="6"/>
      <c r="C561" s="6"/>
      <c r="D561" s="6"/>
      <c r="E561" s="6"/>
      <c r="F561" s="6"/>
      <c r="G561" s="6"/>
      <c r="H561" s="6"/>
      <c r="I561" s="6"/>
      <c r="J561" s="6"/>
      <c r="K561" s="7" t="s">
        <v>2132</v>
      </c>
    </row>
    <row r="562" spans="1:11" ht="16.5" customHeight="1" x14ac:dyDescent="0.2">
      <c r="A562" s="5" t="s">
        <v>904</v>
      </c>
      <c r="B562" s="6">
        <v>85</v>
      </c>
      <c r="C562" s="6">
        <v>69</v>
      </c>
      <c r="D562" s="6">
        <f>SUM(B562:C562)</f>
        <v>154</v>
      </c>
      <c r="E562" s="6">
        <v>0</v>
      </c>
      <c r="F562" s="6">
        <v>0</v>
      </c>
      <c r="G562" s="6">
        <f>SUM(E562:F562)</f>
        <v>0</v>
      </c>
      <c r="H562" s="6">
        <f t="shared" ref="H562:J564" si="170">SUM(E562,B562)</f>
        <v>85</v>
      </c>
      <c r="I562" s="6">
        <f t="shared" si="170"/>
        <v>69</v>
      </c>
      <c r="J562" s="6">
        <f t="shared" si="170"/>
        <v>154</v>
      </c>
      <c r="K562" s="7" t="s">
        <v>281</v>
      </c>
    </row>
    <row r="563" spans="1:11" ht="15.75" customHeight="1" x14ac:dyDescent="0.2">
      <c r="A563" s="5" t="s">
        <v>124</v>
      </c>
      <c r="B563" s="6">
        <v>75</v>
      </c>
      <c r="C563" s="6">
        <v>130</v>
      </c>
      <c r="D563" s="6">
        <f>SUM(B563:C563)</f>
        <v>205</v>
      </c>
      <c r="E563" s="6">
        <v>0</v>
      </c>
      <c r="F563" s="6">
        <v>0</v>
      </c>
      <c r="G563" s="6">
        <f>SUM(E563:F563)</f>
        <v>0</v>
      </c>
      <c r="H563" s="6">
        <f t="shared" si="170"/>
        <v>75</v>
      </c>
      <c r="I563" s="6">
        <f t="shared" si="170"/>
        <v>130</v>
      </c>
      <c r="J563" s="6">
        <f t="shared" si="170"/>
        <v>205</v>
      </c>
      <c r="K563" s="7" t="s">
        <v>282</v>
      </c>
    </row>
    <row r="564" spans="1:11" ht="18.95" customHeight="1" x14ac:dyDescent="0.2">
      <c r="A564" s="5" t="s">
        <v>132</v>
      </c>
      <c r="B564" s="6">
        <v>137</v>
      </c>
      <c r="C564" s="6">
        <v>29</v>
      </c>
      <c r="D564" s="6">
        <f>SUM(B564:C564)</f>
        <v>166</v>
      </c>
      <c r="E564" s="6">
        <v>0</v>
      </c>
      <c r="F564" s="6">
        <v>0</v>
      </c>
      <c r="G564" s="6">
        <f>SUM(E564:F564)</f>
        <v>0</v>
      </c>
      <c r="H564" s="6">
        <f t="shared" si="170"/>
        <v>137</v>
      </c>
      <c r="I564" s="6">
        <f t="shared" si="170"/>
        <v>29</v>
      </c>
      <c r="J564" s="6">
        <f t="shared" si="170"/>
        <v>166</v>
      </c>
      <c r="K564" s="7" t="s">
        <v>349</v>
      </c>
    </row>
    <row r="565" spans="1:11" ht="18.95" customHeight="1" x14ac:dyDescent="0.2">
      <c r="A565" s="5" t="s">
        <v>2133</v>
      </c>
      <c r="B565" s="6">
        <f>SUM(B562:B564)</f>
        <v>297</v>
      </c>
      <c r="C565" s="6">
        <f t="shared" ref="C565:J566" si="171">SUM(C562:C564)</f>
        <v>228</v>
      </c>
      <c r="D565" s="6">
        <f t="shared" si="171"/>
        <v>525</v>
      </c>
      <c r="E565" s="6">
        <f t="shared" si="171"/>
        <v>0</v>
      </c>
      <c r="F565" s="6">
        <f t="shared" si="171"/>
        <v>0</v>
      </c>
      <c r="G565" s="6">
        <f t="shared" si="171"/>
        <v>0</v>
      </c>
      <c r="H565" s="6">
        <f t="shared" si="171"/>
        <v>297</v>
      </c>
      <c r="I565" s="6">
        <f t="shared" si="171"/>
        <v>228</v>
      </c>
      <c r="J565" s="6">
        <f t="shared" si="171"/>
        <v>525</v>
      </c>
      <c r="K565" s="7" t="s">
        <v>2134</v>
      </c>
    </row>
    <row r="566" spans="1:11" ht="18.95" customHeight="1" x14ac:dyDescent="0.2">
      <c r="A566" s="5" t="s">
        <v>2135</v>
      </c>
      <c r="B566" s="6">
        <v>286</v>
      </c>
      <c r="C566" s="6">
        <v>339</v>
      </c>
      <c r="D566" s="6">
        <f>SUM(B566:C566)</f>
        <v>625</v>
      </c>
      <c r="E566" s="6">
        <f t="shared" si="171"/>
        <v>0</v>
      </c>
      <c r="F566" s="6">
        <f t="shared" si="171"/>
        <v>0</v>
      </c>
      <c r="G566" s="6">
        <f t="shared" si="171"/>
        <v>0</v>
      </c>
      <c r="H566" s="6">
        <f>SUM(E566,B566)</f>
        <v>286</v>
      </c>
      <c r="I566" s="6">
        <f>SUM(F566,C566)</f>
        <v>339</v>
      </c>
      <c r="J566" s="6">
        <f>SUM(G566,D566)</f>
        <v>625</v>
      </c>
      <c r="K566" s="7" t="s">
        <v>2136</v>
      </c>
    </row>
    <row r="567" spans="1:11" ht="18.95" customHeight="1" x14ac:dyDescent="0.2">
      <c r="A567" s="5" t="s">
        <v>2137</v>
      </c>
      <c r="B567" s="6"/>
      <c r="C567" s="6"/>
      <c r="D567" s="6"/>
      <c r="E567" s="6"/>
      <c r="F567" s="6"/>
      <c r="G567" s="6"/>
      <c r="H567" s="6"/>
      <c r="I567" s="6"/>
      <c r="J567" s="6"/>
      <c r="K567" s="7" t="s">
        <v>2138</v>
      </c>
    </row>
    <row r="568" spans="1:11" ht="18.95" customHeight="1" x14ac:dyDescent="0.2">
      <c r="A568" s="5" t="s">
        <v>124</v>
      </c>
      <c r="B568" s="6">
        <v>72</v>
      </c>
      <c r="C568" s="6">
        <v>96</v>
      </c>
      <c r="D568" s="6">
        <f>SUM(B568:C568)</f>
        <v>168</v>
      </c>
      <c r="E568" s="6">
        <v>0</v>
      </c>
      <c r="F568" s="6">
        <v>0</v>
      </c>
      <c r="G568" s="6">
        <f>SUM(E568:F568)</f>
        <v>0</v>
      </c>
      <c r="H568" s="6">
        <f t="shared" ref="H568:J570" si="172">SUM(E568,B568)</f>
        <v>72</v>
      </c>
      <c r="I568" s="6">
        <f t="shared" si="172"/>
        <v>96</v>
      </c>
      <c r="J568" s="6">
        <f t="shared" si="172"/>
        <v>168</v>
      </c>
      <c r="K568" s="7" t="s">
        <v>282</v>
      </c>
    </row>
    <row r="569" spans="1:11" ht="18.95" customHeight="1" x14ac:dyDescent="0.2">
      <c r="A569" s="5" t="s">
        <v>125</v>
      </c>
      <c r="B569" s="6">
        <v>50</v>
      </c>
      <c r="C569" s="6">
        <v>104</v>
      </c>
      <c r="D569" s="6">
        <f>SUM(B569:C569)</f>
        <v>154</v>
      </c>
      <c r="E569" s="6">
        <v>0</v>
      </c>
      <c r="F569" s="6">
        <v>0</v>
      </c>
      <c r="G569" s="6">
        <f>SUM(E569:F569)</f>
        <v>0</v>
      </c>
      <c r="H569" s="6">
        <f t="shared" si="172"/>
        <v>50</v>
      </c>
      <c r="I569" s="6">
        <f t="shared" si="172"/>
        <v>104</v>
      </c>
      <c r="J569" s="6">
        <f t="shared" si="172"/>
        <v>154</v>
      </c>
      <c r="K569" s="7" t="s">
        <v>762</v>
      </c>
    </row>
    <row r="570" spans="1:11" ht="15.75" customHeight="1" x14ac:dyDescent="0.2">
      <c r="A570" s="5" t="s">
        <v>2139</v>
      </c>
      <c r="B570" s="6">
        <v>28</v>
      </c>
      <c r="C570" s="6">
        <v>8</v>
      </c>
      <c r="D570" s="6">
        <f>SUM(B570:C570)</f>
        <v>36</v>
      </c>
      <c r="E570" s="6">
        <v>0</v>
      </c>
      <c r="F570" s="6">
        <v>0</v>
      </c>
      <c r="G570" s="6">
        <f>SUM(E570:F570)</f>
        <v>0</v>
      </c>
      <c r="H570" s="6">
        <f t="shared" si="172"/>
        <v>28</v>
      </c>
      <c r="I570" s="6">
        <f t="shared" si="172"/>
        <v>8</v>
      </c>
      <c r="J570" s="6">
        <f t="shared" si="172"/>
        <v>36</v>
      </c>
      <c r="K570" s="7" t="s">
        <v>2140</v>
      </c>
    </row>
    <row r="571" spans="1:11" ht="18.95" customHeight="1" x14ac:dyDescent="0.2">
      <c r="A571" s="5" t="s">
        <v>2141</v>
      </c>
      <c r="B571" s="6">
        <f>SUM(B568:B570)</f>
        <v>150</v>
      </c>
      <c r="C571" s="6">
        <f t="shared" ref="C571:J571" si="173">SUM(C568:C570)</f>
        <v>208</v>
      </c>
      <c r="D571" s="6">
        <f t="shared" si="173"/>
        <v>358</v>
      </c>
      <c r="E571" s="6">
        <f t="shared" si="173"/>
        <v>0</v>
      </c>
      <c r="F571" s="6">
        <f t="shared" si="173"/>
        <v>0</v>
      </c>
      <c r="G571" s="6">
        <f t="shared" si="173"/>
        <v>0</v>
      </c>
      <c r="H571" s="6">
        <f t="shared" si="173"/>
        <v>150</v>
      </c>
      <c r="I571" s="6">
        <f t="shared" si="173"/>
        <v>208</v>
      </c>
      <c r="J571" s="6">
        <f t="shared" si="173"/>
        <v>358</v>
      </c>
      <c r="K571" s="7" t="s">
        <v>2142</v>
      </c>
    </row>
    <row r="572" spans="1:11" ht="18.95" customHeight="1" thickBot="1" x14ac:dyDescent="0.25">
      <c r="A572" s="11" t="s">
        <v>2143</v>
      </c>
      <c r="B572" s="12">
        <v>22</v>
      </c>
      <c r="C572" s="12">
        <v>7</v>
      </c>
      <c r="D572" s="12">
        <f>SUM(B572:C572)</f>
        <v>29</v>
      </c>
      <c r="E572" s="12">
        <v>0</v>
      </c>
      <c r="F572" s="12">
        <v>0</v>
      </c>
      <c r="G572" s="12">
        <f>SUM(E572:F572)</f>
        <v>0</v>
      </c>
      <c r="H572" s="12">
        <f>SUM(E572,B572)</f>
        <v>22</v>
      </c>
      <c r="I572" s="12">
        <f>SUM(F572,C572)</f>
        <v>7</v>
      </c>
      <c r="J572" s="12">
        <f>SUM(G572,D572)</f>
        <v>29</v>
      </c>
      <c r="K572" s="13" t="s">
        <v>2144</v>
      </c>
    </row>
    <row r="573" spans="1:11" ht="16.5" customHeight="1" thickBot="1" x14ac:dyDescent="0.25">
      <c r="A573" s="8" t="s">
        <v>38</v>
      </c>
      <c r="B573" s="9">
        <f t="shared" ref="B573:J573" si="174">SUM(B572,B571,B566,B565,B560,B559,B554,B548,B533,B525,B524,B523,B500:B518,B484:B490,B483,B419,B418,B407:B410,B389:B399,B540)</f>
        <v>65897</v>
      </c>
      <c r="C573" s="9">
        <f t="shared" si="174"/>
        <v>41432</v>
      </c>
      <c r="D573" s="9">
        <f t="shared" si="174"/>
        <v>107329</v>
      </c>
      <c r="E573" s="9">
        <f t="shared" si="174"/>
        <v>19</v>
      </c>
      <c r="F573" s="9">
        <f t="shared" si="174"/>
        <v>20</v>
      </c>
      <c r="G573" s="9">
        <f t="shared" si="174"/>
        <v>39</v>
      </c>
      <c r="H573" s="9">
        <f t="shared" si="174"/>
        <v>65916</v>
      </c>
      <c r="I573" s="9">
        <f t="shared" si="174"/>
        <v>41452</v>
      </c>
      <c r="J573" s="9">
        <f t="shared" si="174"/>
        <v>107368</v>
      </c>
      <c r="K573" s="374" t="s">
        <v>39</v>
      </c>
    </row>
    <row r="574" spans="1:11" ht="17.25" thickTop="1" thickBot="1" x14ac:dyDescent="0.25">
      <c r="A574" s="1" t="s">
        <v>2152</v>
      </c>
      <c r="K574" s="345" t="s">
        <v>2153</v>
      </c>
    </row>
    <row r="575" spans="1:11" ht="16.5" thickTop="1" x14ac:dyDescent="0.25">
      <c r="A575" s="409" t="s">
        <v>118</v>
      </c>
      <c r="B575" s="412" t="s">
        <v>2</v>
      </c>
      <c r="C575" s="412"/>
      <c r="D575" s="412"/>
      <c r="E575" s="412" t="s">
        <v>3</v>
      </c>
      <c r="F575" s="412"/>
      <c r="G575" s="412"/>
      <c r="H575" s="412" t="s">
        <v>4</v>
      </c>
      <c r="I575" s="412"/>
      <c r="J575" s="412"/>
      <c r="K575" s="409" t="s">
        <v>278</v>
      </c>
    </row>
    <row r="576" spans="1:11" ht="15.75" x14ac:dyDescent="0.25">
      <c r="A576" s="410"/>
      <c r="B576" s="413" t="s">
        <v>6</v>
      </c>
      <c r="C576" s="413"/>
      <c r="D576" s="413"/>
      <c r="E576" s="413" t="s">
        <v>7</v>
      </c>
      <c r="F576" s="413"/>
      <c r="G576" s="413"/>
      <c r="H576" s="413" t="s">
        <v>8</v>
      </c>
      <c r="I576" s="413"/>
      <c r="J576" s="413"/>
      <c r="K576" s="410"/>
    </row>
    <row r="577" spans="1:11" ht="15.75" x14ac:dyDescent="0.25">
      <c r="A577" s="410"/>
      <c r="B577" s="372" t="s">
        <v>9</v>
      </c>
      <c r="C577" s="372" t="s">
        <v>10</v>
      </c>
      <c r="D577" s="372" t="s">
        <v>11</v>
      </c>
      <c r="E577" s="372" t="s">
        <v>9</v>
      </c>
      <c r="F577" s="372" t="s">
        <v>10</v>
      </c>
      <c r="G577" s="372" t="s">
        <v>11</v>
      </c>
      <c r="H577" s="372" t="s">
        <v>9</v>
      </c>
      <c r="I577" s="372" t="s">
        <v>10</v>
      </c>
      <c r="J577" s="372" t="s">
        <v>11</v>
      </c>
      <c r="K577" s="410"/>
    </row>
    <row r="578" spans="1:11" ht="16.5" thickBot="1" x14ac:dyDescent="0.3">
      <c r="A578" s="411"/>
      <c r="B578" s="4" t="s">
        <v>12</v>
      </c>
      <c r="C578" s="4" t="s">
        <v>13</v>
      </c>
      <c r="D578" s="4" t="s">
        <v>8</v>
      </c>
      <c r="E578" s="4" t="s">
        <v>12</v>
      </c>
      <c r="F578" s="4" t="s">
        <v>13</v>
      </c>
      <c r="G578" s="4" t="s">
        <v>8</v>
      </c>
      <c r="H578" s="4" t="s">
        <v>12</v>
      </c>
      <c r="I578" s="4" t="s">
        <v>13</v>
      </c>
      <c r="J578" s="4" t="s">
        <v>8</v>
      </c>
      <c r="K578" s="411"/>
    </row>
    <row r="579" spans="1:11" ht="18.95" customHeight="1" x14ac:dyDescent="0.2">
      <c r="A579" s="5" t="s">
        <v>62</v>
      </c>
      <c r="B579" s="6"/>
      <c r="C579" s="6"/>
      <c r="D579" s="6"/>
      <c r="E579" s="6"/>
      <c r="F579" s="6"/>
      <c r="G579" s="6"/>
      <c r="H579" s="6"/>
      <c r="I579" s="6"/>
      <c r="J579" s="6"/>
      <c r="K579" s="7" t="s">
        <v>41</v>
      </c>
    </row>
    <row r="580" spans="1:11" ht="18.95" customHeight="1" x14ac:dyDescent="0.2">
      <c r="A580" s="5" t="s">
        <v>1965</v>
      </c>
      <c r="B580" s="6">
        <v>0</v>
      </c>
      <c r="C580" s="6">
        <v>0</v>
      </c>
      <c r="D580" s="6">
        <f>SUM(B580:C580)</f>
        <v>0</v>
      </c>
      <c r="E580" s="6">
        <v>2</v>
      </c>
      <c r="F580" s="6">
        <v>0</v>
      </c>
      <c r="G580" s="6">
        <f>SUM(E580:F580)</f>
        <v>2</v>
      </c>
      <c r="H580" s="6">
        <f>SUM(B580,E580)</f>
        <v>2</v>
      </c>
      <c r="I580" s="6">
        <f t="shared" ref="I580:J590" si="175">SUM(C580,F580)</f>
        <v>0</v>
      </c>
      <c r="J580" s="6">
        <f t="shared" si="175"/>
        <v>2</v>
      </c>
      <c r="K580" s="7" t="s">
        <v>1966</v>
      </c>
    </row>
    <row r="581" spans="1:11" ht="18.95" customHeight="1" x14ac:dyDescent="0.2">
      <c r="A581" s="5" t="s">
        <v>1967</v>
      </c>
      <c r="B581" s="6">
        <v>927</v>
      </c>
      <c r="C581" s="6">
        <v>356</v>
      </c>
      <c r="D581" s="6">
        <f t="shared" ref="D581:D590" si="176">SUM(B581:C581)</f>
        <v>1283</v>
      </c>
      <c r="E581" s="6">
        <v>2</v>
      </c>
      <c r="F581" s="6">
        <v>0</v>
      </c>
      <c r="G581" s="6">
        <f t="shared" ref="G581:G589" si="177">SUM(E581:F581)</f>
        <v>2</v>
      </c>
      <c r="H581" s="6">
        <f t="shared" ref="H581:H590" si="178">SUM(B581,E581)</f>
        <v>929</v>
      </c>
      <c r="I581" s="6">
        <f t="shared" si="175"/>
        <v>356</v>
      </c>
      <c r="J581" s="6">
        <f t="shared" si="175"/>
        <v>1285</v>
      </c>
      <c r="K581" s="7" t="s">
        <v>1968</v>
      </c>
    </row>
    <row r="582" spans="1:11" ht="18.95" customHeight="1" x14ac:dyDescent="0.2">
      <c r="A582" s="5" t="s">
        <v>1969</v>
      </c>
      <c r="B582" s="6">
        <v>1170</v>
      </c>
      <c r="C582" s="6">
        <v>402</v>
      </c>
      <c r="D582" s="6">
        <f t="shared" si="176"/>
        <v>1572</v>
      </c>
      <c r="E582" s="6">
        <v>1</v>
      </c>
      <c r="F582" s="6">
        <v>0</v>
      </c>
      <c r="G582" s="6">
        <f t="shared" si="177"/>
        <v>1</v>
      </c>
      <c r="H582" s="6">
        <f t="shared" si="178"/>
        <v>1171</v>
      </c>
      <c r="I582" s="6">
        <f t="shared" si="175"/>
        <v>402</v>
      </c>
      <c r="J582" s="6">
        <f t="shared" si="175"/>
        <v>1573</v>
      </c>
      <c r="K582" s="7" t="s">
        <v>1970</v>
      </c>
    </row>
    <row r="583" spans="1:11" ht="18.95" customHeight="1" x14ac:dyDescent="0.2">
      <c r="A583" s="5" t="s">
        <v>1971</v>
      </c>
      <c r="B583" s="6">
        <v>1583</v>
      </c>
      <c r="C583" s="6">
        <v>522</v>
      </c>
      <c r="D583" s="6">
        <f t="shared" si="176"/>
        <v>2105</v>
      </c>
      <c r="E583" s="6">
        <v>3</v>
      </c>
      <c r="F583" s="6">
        <v>0</v>
      </c>
      <c r="G583" s="6">
        <f t="shared" si="177"/>
        <v>3</v>
      </c>
      <c r="H583" s="6">
        <f t="shared" si="178"/>
        <v>1586</v>
      </c>
      <c r="I583" s="6">
        <f t="shared" si="175"/>
        <v>522</v>
      </c>
      <c r="J583" s="6">
        <f t="shared" si="175"/>
        <v>2108</v>
      </c>
      <c r="K583" s="7" t="s">
        <v>1972</v>
      </c>
    </row>
    <row r="584" spans="1:11" ht="18.95" customHeight="1" x14ac:dyDescent="0.2">
      <c r="A584" s="5" t="s">
        <v>1973</v>
      </c>
      <c r="B584" s="6">
        <v>750</v>
      </c>
      <c r="C584" s="6">
        <v>356</v>
      </c>
      <c r="D584" s="6">
        <f t="shared" si="176"/>
        <v>1106</v>
      </c>
      <c r="E584" s="6">
        <v>0</v>
      </c>
      <c r="F584" s="6">
        <v>0</v>
      </c>
      <c r="G584" s="6">
        <f t="shared" si="177"/>
        <v>0</v>
      </c>
      <c r="H584" s="6">
        <f t="shared" si="178"/>
        <v>750</v>
      </c>
      <c r="I584" s="6">
        <f t="shared" si="175"/>
        <v>356</v>
      </c>
      <c r="J584" s="6">
        <f t="shared" si="175"/>
        <v>1106</v>
      </c>
      <c r="K584" s="7" t="s">
        <v>1974</v>
      </c>
    </row>
    <row r="585" spans="1:11" ht="18.95" customHeight="1" x14ac:dyDescent="0.2">
      <c r="A585" s="5" t="s">
        <v>1975</v>
      </c>
      <c r="B585" s="6">
        <v>0</v>
      </c>
      <c r="C585" s="6">
        <v>0</v>
      </c>
      <c r="D585" s="6">
        <f t="shared" si="176"/>
        <v>0</v>
      </c>
      <c r="E585" s="6">
        <v>0</v>
      </c>
      <c r="F585" s="6">
        <v>0</v>
      </c>
      <c r="G585" s="6">
        <f t="shared" si="177"/>
        <v>0</v>
      </c>
      <c r="H585" s="6">
        <f t="shared" si="178"/>
        <v>0</v>
      </c>
      <c r="I585" s="6">
        <f t="shared" si="175"/>
        <v>0</v>
      </c>
      <c r="J585" s="6">
        <f t="shared" si="175"/>
        <v>0</v>
      </c>
      <c r="K585" s="7" t="s">
        <v>1976</v>
      </c>
    </row>
    <row r="586" spans="1:11" ht="18.95" customHeight="1" x14ac:dyDescent="0.2">
      <c r="A586" s="5" t="s">
        <v>1977</v>
      </c>
      <c r="B586" s="6">
        <v>557</v>
      </c>
      <c r="C586" s="6">
        <v>63</v>
      </c>
      <c r="D586" s="6">
        <f t="shared" si="176"/>
        <v>620</v>
      </c>
      <c r="E586" s="6">
        <v>0</v>
      </c>
      <c r="F586" s="6">
        <v>0</v>
      </c>
      <c r="G586" s="6">
        <f t="shared" si="177"/>
        <v>0</v>
      </c>
      <c r="H586" s="6">
        <f t="shared" si="178"/>
        <v>557</v>
      </c>
      <c r="I586" s="6">
        <f t="shared" si="175"/>
        <v>63</v>
      </c>
      <c r="J586" s="6">
        <f t="shared" si="175"/>
        <v>620</v>
      </c>
      <c r="K586" s="7" t="s">
        <v>1978</v>
      </c>
    </row>
    <row r="587" spans="1:11" ht="18.95" customHeight="1" x14ac:dyDescent="0.2">
      <c r="A587" s="5" t="s">
        <v>1979</v>
      </c>
      <c r="B587" s="6">
        <v>1082</v>
      </c>
      <c r="C587" s="6">
        <v>344</v>
      </c>
      <c r="D587" s="6">
        <f t="shared" si="176"/>
        <v>1426</v>
      </c>
      <c r="E587" s="6">
        <v>0</v>
      </c>
      <c r="F587" s="6">
        <v>0</v>
      </c>
      <c r="G587" s="6">
        <f t="shared" si="177"/>
        <v>0</v>
      </c>
      <c r="H587" s="6">
        <f t="shared" si="178"/>
        <v>1082</v>
      </c>
      <c r="I587" s="6">
        <f t="shared" si="175"/>
        <v>344</v>
      </c>
      <c r="J587" s="6">
        <f t="shared" si="175"/>
        <v>1426</v>
      </c>
      <c r="K587" s="7" t="s">
        <v>1980</v>
      </c>
    </row>
    <row r="588" spans="1:11" ht="18.95" customHeight="1" x14ac:dyDescent="0.2">
      <c r="A588" s="5" t="s">
        <v>1981</v>
      </c>
      <c r="B588" s="6">
        <v>172</v>
      </c>
      <c r="C588" s="6">
        <v>25</v>
      </c>
      <c r="D588" s="6">
        <f t="shared" si="176"/>
        <v>197</v>
      </c>
      <c r="E588" s="6">
        <v>0</v>
      </c>
      <c r="F588" s="6">
        <v>0</v>
      </c>
      <c r="G588" s="6">
        <f t="shared" si="177"/>
        <v>0</v>
      </c>
      <c r="H588" s="6">
        <f t="shared" si="178"/>
        <v>172</v>
      </c>
      <c r="I588" s="6">
        <f t="shared" si="175"/>
        <v>25</v>
      </c>
      <c r="J588" s="6">
        <f t="shared" si="175"/>
        <v>197</v>
      </c>
      <c r="K588" s="7" t="s">
        <v>1982</v>
      </c>
    </row>
    <row r="589" spans="1:11" ht="18.95" customHeight="1" x14ac:dyDescent="0.2">
      <c r="A589" s="5" t="s">
        <v>1983</v>
      </c>
      <c r="B589" s="6">
        <v>1564</v>
      </c>
      <c r="C589" s="6">
        <v>180</v>
      </c>
      <c r="D589" s="6">
        <f t="shared" si="176"/>
        <v>1744</v>
      </c>
      <c r="E589" s="6">
        <v>0</v>
      </c>
      <c r="F589" s="6">
        <v>0</v>
      </c>
      <c r="G589" s="6">
        <f t="shared" si="177"/>
        <v>0</v>
      </c>
      <c r="H589" s="6">
        <f t="shared" si="178"/>
        <v>1564</v>
      </c>
      <c r="I589" s="6">
        <f t="shared" si="175"/>
        <v>180</v>
      </c>
      <c r="J589" s="6">
        <f t="shared" si="175"/>
        <v>1744</v>
      </c>
      <c r="K589" s="7" t="s">
        <v>1984</v>
      </c>
    </row>
    <row r="590" spans="1:11" ht="18.95" customHeight="1" x14ac:dyDescent="0.2">
      <c r="A590" s="5" t="s">
        <v>1985</v>
      </c>
      <c r="B590" s="6">
        <v>1372</v>
      </c>
      <c r="C590" s="6">
        <v>394</v>
      </c>
      <c r="D590" s="6">
        <f t="shared" si="176"/>
        <v>1766</v>
      </c>
      <c r="E590" s="6">
        <v>1</v>
      </c>
      <c r="F590" s="6">
        <v>0</v>
      </c>
      <c r="G590" s="6">
        <f>SUM(E590:F590)</f>
        <v>1</v>
      </c>
      <c r="H590" s="6">
        <f t="shared" si="178"/>
        <v>1373</v>
      </c>
      <c r="I590" s="6">
        <f t="shared" si="175"/>
        <v>394</v>
      </c>
      <c r="J590" s="6">
        <f t="shared" si="175"/>
        <v>1767</v>
      </c>
      <c r="K590" s="7" t="s">
        <v>1986</v>
      </c>
    </row>
    <row r="591" spans="1:11" ht="18.95" customHeight="1" x14ac:dyDescent="0.2">
      <c r="A591" s="161" t="s">
        <v>1987</v>
      </c>
      <c r="B591" s="68"/>
      <c r="C591" s="68"/>
      <c r="D591" s="68"/>
      <c r="E591" s="68"/>
      <c r="F591" s="68"/>
      <c r="G591" s="68"/>
      <c r="H591" s="68"/>
      <c r="I591" s="68"/>
      <c r="J591" s="68"/>
      <c r="K591" s="304" t="s">
        <v>1988</v>
      </c>
    </row>
    <row r="592" spans="1:11" ht="18.95" customHeight="1" x14ac:dyDescent="0.2">
      <c r="A592" s="5" t="s">
        <v>1989</v>
      </c>
      <c r="B592" s="6">
        <v>35</v>
      </c>
      <c r="C592" s="6">
        <v>25</v>
      </c>
      <c r="D592" s="6">
        <f t="shared" ref="D592:D597" si="179">SUM(B592:C592)</f>
        <v>60</v>
      </c>
      <c r="E592" s="6">
        <v>0</v>
      </c>
      <c r="F592" s="6">
        <v>0</v>
      </c>
      <c r="G592" s="6">
        <f t="shared" ref="G592:G597" si="180">SUM(E592:F592)</f>
        <v>0</v>
      </c>
      <c r="H592" s="6">
        <f t="shared" ref="H592:J597" si="181">SUM(B592,E592)</f>
        <v>35</v>
      </c>
      <c r="I592" s="6">
        <f t="shared" si="181"/>
        <v>25</v>
      </c>
      <c r="J592" s="6">
        <f t="shared" si="181"/>
        <v>60</v>
      </c>
      <c r="K592" s="7" t="s">
        <v>1990</v>
      </c>
    </row>
    <row r="593" spans="1:11" ht="18.95" customHeight="1" x14ac:dyDescent="0.2">
      <c r="A593" s="5" t="s">
        <v>1991</v>
      </c>
      <c r="B593" s="6">
        <v>484</v>
      </c>
      <c r="C593" s="6">
        <v>29</v>
      </c>
      <c r="D593" s="6">
        <f t="shared" si="179"/>
        <v>513</v>
      </c>
      <c r="E593" s="6">
        <v>0</v>
      </c>
      <c r="F593" s="6">
        <v>0</v>
      </c>
      <c r="G593" s="6">
        <f t="shared" si="180"/>
        <v>0</v>
      </c>
      <c r="H593" s="6">
        <f t="shared" si="181"/>
        <v>484</v>
      </c>
      <c r="I593" s="6">
        <f t="shared" si="181"/>
        <v>29</v>
      </c>
      <c r="J593" s="6">
        <f t="shared" si="181"/>
        <v>513</v>
      </c>
      <c r="K593" s="7" t="s">
        <v>1992</v>
      </c>
    </row>
    <row r="594" spans="1:11" ht="18.95" customHeight="1" x14ac:dyDescent="0.2">
      <c r="A594" s="5" t="s">
        <v>1993</v>
      </c>
      <c r="B594" s="6">
        <v>139</v>
      </c>
      <c r="C594" s="6">
        <v>83</v>
      </c>
      <c r="D594" s="6">
        <f t="shared" si="179"/>
        <v>222</v>
      </c>
      <c r="E594" s="6">
        <v>0</v>
      </c>
      <c r="F594" s="6">
        <v>0</v>
      </c>
      <c r="G594" s="6">
        <f t="shared" si="180"/>
        <v>0</v>
      </c>
      <c r="H594" s="6">
        <f t="shared" si="181"/>
        <v>139</v>
      </c>
      <c r="I594" s="6">
        <f t="shared" si="181"/>
        <v>83</v>
      </c>
      <c r="J594" s="6">
        <f t="shared" si="181"/>
        <v>222</v>
      </c>
      <c r="K594" s="7" t="s">
        <v>1994</v>
      </c>
    </row>
    <row r="595" spans="1:11" ht="18.95" customHeight="1" x14ac:dyDescent="0.2">
      <c r="A595" s="5" t="s">
        <v>1995</v>
      </c>
      <c r="B595" s="6">
        <v>97</v>
      </c>
      <c r="C595" s="6">
        <v>10</v>
      </c>
      <c r="D595" s="6">
        <f t="shared" si="179"/>
        <v>107</v>
      </c>
      <c r="E595" s="6">
        <v>0</v>
      </c>
      <c r="F595" s="6">
        <v>0</v>
      </c>
      <c r="G595" s="6">
        <f t="shared" si="180"/>
        <v>0</v>
      </c>
      <c r="H595" s="6">
        <f t="shared" si="181"/>
        <v>97</v>
      </c>
      <c r="I595" s="6">
        <f t="shared" si="181"/>
        <v>10</v>
      </c>
      <c r="J595" s="6">
        <f t="shared" si="181"/>
        <v>107</v>
      </c>
      <c r="K595" s="7" t="s">
        <v>1996</v>
      </c>
    </row>
    <row r="596" spans="1:11" ht="18.95" customHeight="1" x14ac:dyDescent="0.2">
      <c r="A596" s="5" t="s">
        <v>1997</v>
      </c>
      <c r="B596" s="6">
        <v>545</v>
      </c>
      <c r="C596" s="6">
        <v>57</v>
      </c>
      <c r="D596" s="6">
        <f t="shared" si="179"/>
        <v>602</v>
      </c>
      <c r="E596" s="6">
        <v>0</v>
      </c>
      <c r="F596" s="6">
        <v>0</v>
      </c>
      <c r="G596" s="6">
        <f t="shared" si="180"/>
        <v>0</v>
      </c>
      <c r="H596" s="6">
        <f t="shared" si="181"/>
        <v>545</v>
      </c>
      <c r="I596" s="6">
        <f t="shared" si="181"/>
        <v>57</v>
      </c>
      <c r="J596" s="6">
        <f t="shared" si="181"/>
        <v>602</v>
      </c>
      <c r="K596" s="7" t="s">
        <v>1998</v>
      </c>
    </row>
    <row r="597" spans="1:11" ht="18.95" customHeight="1" x14ac:dyDescent="0.2">
      <c r="A597" s="5" t="s">
        <v>1999</v>
      </c>
      <c r="B597" s="6">
        <v>695</v>
      </c>
      <c r="C597" s="6">
        <v>265</v>
      </c>
      <c r="D597" s="6">
        <f t="shared" si="179"/>
        <v>960</v>
      </c>
      <c r="E597" s="6">
        <v>0</v>
      </c>
      <c r="F597" s="6">
        <v>0</v>
      </c>
      <c r="G597" s="6">
        <f t="shared" si="180"/>
        <v>0</v>
      </c>
      <c r="H597" s="6">
        <f t="shared" si="181"/>
        <v>695</v>
      </c>
      <c r="I597" s="6">
        <f t="shared" si="181"/>
        <v>265</v>
      </c>
      <c r="J597" s="6">
        <f t="shared" si="181"/>
        <v>960</v>
      </c>
      <c r="K597" s="7" t="s">
        <v>2000</v>
      </c>
    </row>
    <row r="598" spans="1:11" ht="18.95" customHeight="1" x14ac:dyDescent="0.2">
      <c r="A598" s="161" t="s">
        <v>2001</v>
      </c>
      <c r="B598" s="68">
        <f>SUM(B592:B597)</f>
        <v>1995</v>
      </c>
      <c r="C598" s="68">
        <f t="shared" ref="C598:J598" si="182">SUM(C592:C597)</f>
        <v>469</v>
      </c>
      <c r="D598" s="68">
        <f t="shared" si="182"/>
        <v>2464</v>
      </c>
      <c r="E598" s="68">
        <f t="shared" si="182"/>
        <v>0</v>
      </c>
      <c r="F598" s="68">
        <f t="shared" si="182"/>
        <v>0</v>
      </c>
      <c r="G598" s="68">
        <f t="shared" si="182"/>
        <v>0</v>
      </c>
      <c r="H598" s="68">
        <f t="shared" si="182"/>
        <v>1995</v>
      </c>
      <c r="I598" s="68">
        <f t="shared" si="182"/>
        <v>469</v>
      </c>
      <c r="J598" s="68">
        <f t="shared" si="182"/>
        <v>2464</v>
      </c>
      <c r="K598" s="304" t="s">
        <v>1988</v>
      </c>
    </row>
    <row r="599" spans="1:11" ht="18.95" customHeight="1" x14ac:dyDescent="0.2">
      <c r="A599" s="5" t="s">
        <v>2002</v>
      </c>
      <c r="B599" s="6">
        <v>1978</v>
      </c>
      <c r="C599" s="6">
        <v>769</v>
      </c>
      <c r="D599" s="6">
        <f>SUM(B599:C599)</f>
        <v>2747</v>
      </c>
      <c r="E599" s="6">
        <v>0</v>
      </c>
      <c r="F599" s="6">
        <v>0</v>
      </c>
      <c r="G599" s="6">
        <f>SUM(E599:F599)</f>
        <v>0</v>
      </c>
      <c r="H599" s="6">
        <f t="shared" ref="H599:J601" si="183">SUM(B599,E599)</f>
        <v>1978</v>
      </c>
      <c r="I599" s="6">
        <f t="shared" si="183"/>
        <v>769</v>
      </c>
      <c r="J599" s="6">
        <f t="shared" si="183"/>
        <v>2747</v>
      </c>
      <c r="K599" s="7" t="s">
        <v>2003</v>
      </c>
    </row>
    <row r="600" spans="1:11" ht="18.95" customHeight="1" x14ac:dyDescent="0.2">
      <c r="A600" s="5" t="s">
        <v>2004</v>
      </c>
      <c r="B600" s="6">
        <v>563</v>
      </c>
      <c r="C600" s="6">
        <v>223</v>
      </c>
      <c r="D600" s="6">
        <f>SUM(B600:C600)</f>
        <v>786</v>
      </c>
      <c r="E600" s="6">
        <v>0</v>
      </c>
      <c r="F600" s="6">
        <v>0</v>
      </c>
      <c r="G600" s="6">
        <f>SUM(E600:F600)</f>
        <v>0</v>
      </c>
      <c r="H600" s="6">
        <f t="shared" si="183"/>
        <v>563</v>
      </c>
      <c r="I600" s="6">
        <f t="shared" si="183"/>
        <v>223</v>
      </c>
      <c r="J600" s="6">
        <f t="shared" si="183"/>
        <v>786</v>
      </c>
      <c r="K600" s="7" t="s">
        <v>2005</v>
      </c>
    </row>
    <row r="601" spans="1:11" ht="18.95" customHeight="1" x14ac:dyDescent="0.2">
      <c r="A601" s="5" t="s">
        <v>2006</v>
      </c>
      <c r="B601" s="6">
        <v>643</v>
      </c>
      <c r="C601" s="6">
        <v>259</v>
      </c>
      <c r="D601" s="6">
        <f>SUM(B601:C601)</f>
        <v>902</v>
      </c>
      <c r="E601" s="6">
        <v>0</v>
      </c>
      <c r="F601" s="6">
        <v>0</v>
      </c>
      <c r="G601" s="6">
        <f>SUM(E601:F601)</f>
        <v>0</v>
      </c>
      <c r="H601" s="6">
        <f t="shared" si="183"/>
        <v>643</v>
      </c>
      <c r="I601" s="6">
        <f t="shared" si="183"/>
        <v>259</v>
      </c>
      <c r="J601" s="6">
        <f t="shared" si="183"/>
        <v>902</v>
      </c>
      <c r="K601" s="7" t="s">
        <v>2007</v>
      </c>
    </row>
    <row r="602" spans="1:11" ht="18.95" customHeight="1" x14ac:dyDescent="0.2">
      <c r="A602" s="5" t="s">
        <v>2008</v>
      </c>
      <c r="B602" s="6"/>
      <c r="C602" s="6"/>
      <c r="D602" s="6"/>
      <c r="E602" s="6"/>
      <c r="F602" s="6"/>
      <c r="G602" s="6"/>
      <c r="H602" s="6"/>
      <c r="I602" s="6"/>
      <c r="J602" s="6"/>
      <c r="K602" s="7" t="s">
        <v>2009</v>
      </c>
    </row>
    <row r="603" spans="1:11" ht="18.95" customHeight="1" x14ac:dyDescent="0.2">
      <c r="A603" s="5" t="s">
        <v>2010</v>
      </c>
      <c r="B603" s="6">
        <v>110</v>
      </c>
      <c r="C603" s="6">
        <v>33</v>
      </c>
      <c r="D603" s="6">
        <f t="shared" ref="D603:D608" si="184">SUM(B603:C603)</f>
        <v>143</v>
      </c>
      <c r="E603" s="6">
        <v>0</v>
      </c>
      <c r="F603" s="6">
        <v>1</v>
      </c>
      <c r="G603" s="6">
        <f t="shared" ref="G603:G608" si="185">SUM(E603:F603)</f>
        <v>1</v>
      </c>
      <c r="H603" s="6">
        <f t="shared" ref="H603:J608" si="186">SUM(B603,E603)</f>
        <v>110</v>
      </c>
      <c r="I603" s="6">
        <f t="shared" si="186"/>
        <v>34</v>
      </c>
      <c r="J603" s="6">
        <f t="shared" si="186"/>
        <v>144</v>
      </c>
      <c r="K603" s="7" t="s">
        <v>2011</v>
      </c>
    </row>
    <row r="604" spans="1:11" ht="18.95" customHeight="1" x14ac:dyDescent="0.2">
      <c r="A604" s="5" t="s">
        <v>2012</v>
      </c>
      <c r="B604" s="6">
        <v>131</v>
      </c>
      <c r="C604" s="6">
        <v>13</v>
      </c>
      <c r="D604" s="6">
        <f t="shared" si="184"/>
        <v>144</v>
      </c>
      <c r="E604" s="6">
        <v>0</v>
      </c>
      <c r="F604" s="6">
        <v>0</v>
      </c>
      <c r="G604" s="6">
        <f t="shared" si="185"/>
        <v>0</v>
      </c>
      <c r="H604" s="6">
        <f t="shared" si="186"/>
        <v>131</v>
      </c>
      <c r="I604" s="6">
        <f t="shared" si="186"/>
        <v>13</v>
      </c>
      <c r="J604" s="6">
        <f t="shared" si="186"/>
        <v>144</v>
      </c>
      <c r="K604" s="7" t="s">
        <v>2013</v>
      </c>
    </row>
    <row r="605" spans="1:11" ht="18.95" customHeight="1" x14ac:dyDescent="0.2">
      <c r="A605" s="5" t="s">
        <v>2014</v>
      </c>
      <c r="B605" s="6">
        <v>162</v>
      </c>
      <c r="C605" s="6">
        <v>47</v>
      </c>
      <c r="D605" s="6">
        <f t="shared" si="184"/>
        <v>209</v>
      </c>
      <c r="E605" s="6">
        <v>0</v>
      </c>
      <c r="F605" s="6">
        <v>0</v>
      </c>
      <c r="G605" s="6">
        <f t="shared" si="185"/>
        <v>0</v>
      </c>
      <c r="H605" s="6">
        <f t="shared" si="186"/>
        <v>162</v>
      </c>
      <c r="I605" s="6">
        <f t="shared" si="186"/>
        <v>47</v>
      </c>
      <c r="J605" s="6">
        <f t="shared" si="186"/>
        <v>209</v>
      </c>
      <c r="K605" s="7" t="s">
        <v>2015</v>
      </c>
    </row>
    <row r="606" spans="1:11" ht="18.95" customHeight="1" x14ac:dyDescent="0.2">
      <c r="A606" s="5" t="s">
        <v>2016</v>
      </c>
      <c r="B606" s="6">
        <v>0</v>
      </c>
      <c r="C606" s="6">
        <v>0</v>
      </c>
      <c r="D606" s="6">
        <f t="shared" si="184"/>
        <v>0</v>
      </c>
      <c r="E606" s="6">
        <v>0</v>
      </c>
      <c r="F606" s="6">
        <v>0</v>
      </c>
      <c r="G606" s="6">
        <f t="shared" si="185"/>
        <v>0</v>
      </c>
      <c r="H606" s="6">
        <f t="shared" si="186"/>
        <v>0</v>
      </c>
      <c r="I606" s="6">
        <f t="shared" si="186"/>
        <v>0</v>
      </c>
      <c r="J606" s="6">
        <f t="shared" si="186"/>
        <v>0</v>
      </c>
      <c r="K606" s="7" t="s">
        <v>2017</v>
      </c>
    </row>
    <row r="607" spans="1:11" ht="18.95" customHeight="1" x14ac:dyDescent="0.2">
      <c r="A607" s="5" t="s">
        <v>2018</v>
      </c>
      <c r="B607" s="6">
        <v>0</v>
      </c>
      <c r="C607" s="6">
        <v>0</v>
      </c>
      <c r="D607" s="6">
        <f t="shared" si="184"/>
        <v>0</v>
      </c>
      <c r="E607" s="6">
        <v>0</v>
      </c>
      <c r="F607" s="6">
        <v>0</v>
      </c>
      <c r="G607" s="6">
        <f t="shared" si="185"/>
        <v>0</v>
      </c>
      <c r="H607" s="6">
        <f t="shared" si="186"/>
        <v>0</v>
      </c>
      <c r="I607" s="6">
        <f t="shared" si="186"/>
        <v>0</v>
      </c>
      <c r="J607" s="6">
        <f t="shared" si="186"/>
        <v>0</v>
      </c>
      <c r="K607" s="7" t="s">
        <v>2019</v>
      </c>
    </row>
    <row r="608" spans="1:11" ht="18.95" customHeight="1" x14ac:dyDescent="0.2">
      <c r="A608" s="5" t="s">
        <v>2020</v>
      </c>
      <c r="B608" s="6">
        <v>0</v>
      </c>
      <c r="C608" s="6">
        <v>0</v>
      </c>
      <c r="D608" s="6">
        <f t="shared" si="184"/>
        <v>0</v>
      </c>
      <c r="E608" s="6">
        <v>0</v>
      </c>
      <c r="F608" s="6">
        <v>0</v>
      </c>
      <c r="G608" s="6">
        <f t="shared" si="185"/>
        <v>0</v>
      </c>
      <c r="H608" s="6">
        <f t="shared" si="186"/>
        <v>0</v>
      </c>
      <c r="I608" s="6">
        <f t="shared" si="186"/>
        <v>0</v>
      </c>
      <c r="J608" s="6">
        <f t="shared" si="186"/>
        <v>0</v>
      </c>
      <c r="K608" s="7" t="s">
        <v>2021</v>
      </c>
    </row>
    <row r="609" spans="1:11" ht="18.95" customHeight="1" x14ac:dyDescent="0.2">
      <c r="A609" s="161" t="s">
        <v>2022</v>
      </c>
      <c r="B609" s="68">
        <f>SUM(B603:B608)</f>
        <v>403</v>
      </c>
      <c r="C609" s="68">
        <f t="shared" ref="C609:J609" si="187">SUM(C603:C608)</f>
        <v>93</v>
      </c>
      <c r="D609" s="68">
        <f t="shared" si="187"/>
        <v>496</v>
      </c>
      <c r="E609" s="68">
        <f t="shared" si="187"/>
        <v>0</v>
      </c>
      <c r="F609" s="68">
        <f t="shared" si="187"/>
        <v>1</v>
      </c>
      <c r="G609" s="68">
        <f t="shared" si="187"/>
        <v>1</v>
      </c>
      <c r="H609" s="68">
        <f t="shared" si="187"/>
        <v>403</v>
      </c>
      <c r="I609" s="68">
        <f t="shared" si="187"/>
        <v>94</v>
      </c>
      <c r="J609" s="68">
        <f t="shared" si="187"/>
        <v>497</v>
      </c>
      <c r="K609" s="304" t="s">
        <v>2023</v>
      </c>
    </row>
    <row r="610" spans="1:11" ht="18.95" customHeight="1" thickBot="1" x14ac:dyDescent="0.25">
      <c r="A610" s="14" t="s">
        <v>2024</v>
      </c>
      <c r="B610" s="15">
        <v>137</v>
      </c>
      <c r="C610" s="15">
        <v>41</v>
      </c>
      <c r="D610" s="15">
        <f>SUM(B610:C610)</f>
        <v>178</v>
      </c>
      <c r="E610" s="15">
        <v>1</v>
      </c>
      <c r="F610" s="15">
        <v>0</v>
      </c>
      <c r="G610" s="15">
        <f>SUM(E610:F610)</f>
        <v>1</v>
      </c>
      <c r="H610" s="15">
        <f>SUM(B610,E610)</f>
        <v>138</v>
      </c>
      <c r="I610" s="15">
        <f>SUM(C610,F610)</f>
        <v>41</v>
      </c>
      <c r="J610" s="15">
        <f>SUM(D610,G610)</f>
        <v>179</v>
      </c>
      <c r="K610" s="16" t="s">
        <v>2025</v>
      </c>
    </row>
    <row r="611" spans="1:11" ht="15" thickTop="1" x14ac:dyDescent="0.2"/>
    <row r="612" spans="1:11" ht="16.5" thickBot="1" x14ac:dyDescent="0.25">
      <c r="A612" s="1" t="s">
        <v>2152</v>
      </c>
      <c r="K612" s="345" t="s">
        <v>2153</v>
      </c>
    </row>
    <row r="613" spans="1:11" ht="16.5" thickTop="1" x14ac:dyDescent="0.25">
      <c r="A613" s="409" t="s">
        <v>118</v>
      </c>
      <c r="B613" s="412" t="s">
        <v>2</v>
      </c>
      <c r="C613" s="412"/>
      <c r="D613" s="412"/>
      <c r="E613" s="412" t="s">
        <v>3</v>
      </c>
      <c r="F613" s="412"/>
      <c r="G613" s="412"/>
      <c r="H613" s="412" t="s">
        <v>4</v>
      </c>
      <c r="I613" s="412"/>
      <c r="J613" s="412"/>
      <c r="K613" s="409" t="s">
        <v>278</v>
      </c>
    </row>
    <row r="614" spans="1:11" ht="15.75" x14ac:dyDescent="0.25">
      <c r="A614" s="410"/>
      <c r="B614" s="413" t="s">
        <v>6</v>
      </c>
      <c r="C614" s="413"/>
      <c r="D614" s="413"/>
      <c r="E614" s="413" t="s">
        <v>7</v>
      </c>
      <c r="F614" s="413"/>
      <c r="G614" s="413"/>
      <c r="H614" s="413" t="s">
        <v>8</v>
      </c>
      <c r="I614" s="413"/>
      <c r="J614" s="413"/>
      <c r="K614" s="410"/>
    </row>
    <row r="615" spans="1:11" ht="15.75" x14ac:dyDescent="0.25">
      <c r="A615" s="410"/>
      <c r="B615" s="372" t="s">
        <v>9</v>
      </c>
      <c r="C615" s="372" t="s">
        <v>10</v>
      </c>
      <c r="D615" s="372" t="s">
        <v>11</v>
      </c>
      <c r="E615" s="372" t="s">
        <v>9</v>
      </c>
      <c r="F615" s="372" t="s">
        <v>10</v>
      </c>
      <c r="G615" s="372" t="s">
        <v>11</v>
      </c>
      <c r="H615" s="372" t="s">
        <v>9</v>
      </c>
      <c r="I615" s="372" t="s">
        <v>10</v>
      </c>
      <c r="J615" s="372" t="s">
        <v>11</v>
      </c>
      <c r="K615" s="410"/>
    </row>
    <row r="616" spans="1:11" ht="16.5" thickBot="1" x14ac:dyDescent="0.3">
      <c r="A616" s="411"/>
      <c r="B616" s="4" t="s">
        <v>12</v>
      </c>
      <c r="C616" s="4" t="s">
        <v>13</v>
      </c>
      <c r="D616" s="4" t="s">
        <v>8</v>
      </c>
      <c r="E616" s="4" t="s">
        <v>12</v>
      </c>
      <c r="F616" s="4" t="s">
        <v>13</v>
      </c>
      <c r="G616" s="4" t="s">
        <v>8</v>
      </c>
      <c r="H616" s="4" t="s">
        <v>12</v>
      </c>
      <c r="I616" s="4" t="s">
        <v>13</v>
      </c>
      <c r="J616" s="4" t="s">
        <v>8</v>
      </c>
      <c r="K616" s="411"/>
    </row>
    <row r="617" spans="1:11" ht="18.95" customHeight="1" x14ac:dyDescent="0.2">
      <c r="A617" s="5" t="s">
        <v>2028</v>
      </c>
      <c r="B617" s="6"/>
      <c r="C617" s="6"/>
      <c r="D617" s="6"/>
      <c r="E617" s="6"/>
      <c r="F617" s="6"/>
      <c r="G617" s="6"/>
      <c r="H617" s="6"/>
      <c r="I617" s="6"/>
      <c r="J617" s="6"/>
      <c r="K617" s="7" t="s">
        <v>2155</v>
      </c>
    </row>
    <row r="618" spans="1:11" ht="18.95" customHeight="1" x14ac:dyDescent="0.2">
      <c r="A618" s="5" t="s">
        <v>2030</v>
      </c>
      <c r="B618" s="6">
        <v>118</v>
      </c>
      <c r="C618" s="6">
        <v>12</v>
      </c>
      <c r="D618" s="6">
        <f>SUM(B618:C618)</f>
        <v>130</v>
      </c>
      <c r="E618" s="6">
        <v>0</v>
      </c>
      <c r="F618" s="6">
        <v>0</v>
      </c>
      <c r="G618" s="6">
        <f>SUM(E618:F618)</f>
        <v>0</v>
      </c>
      <c r="H618" s="6">
        <f>SUM(E618,B618)</f>
        <v>118</v>
      </c>
      <c r="I618" s="6">
        <f>SUM(F618,C618)</f>
        <v>12</v>
      </c>
      <c r="J618" s="6">
        <f>SUM(G618,D618)</f>
        <v>130</v>
      </c>
      <c r="K618" s="7" t="s">
        <v>1635</v>
      </c>
    </row>
    <row r="619" spans="1:11" ht="18.95" customHeight="1" x14ac:dyDescent="0.2">
      <c r="A619" s="5" t="s">
        <v>379</v>
      </c>
      <c r="B619" s="6">
        <v>731</v>
      </c>
      <c r="C619" s="6">
        <v>375</v>
      </c>
      <c r="D619" s="6">
        <f>SUM(B619:C619)</f>
        <v>1106</v>
      </c>
      <c r="E619" s="6">
        <v>0</v>
      </c>
      <c r="F619" s="6">
        <v>0</v>
      </c>
      <c r="G619" s="6">
        <f>SUM(E619:F619)</f>
        <v>0</v>
      </c>
      <c r="H619" s="6">
        <f t="shared" ref="H619:J622" si="188">SUM(E619,B619)</f>
        <v>731</v>
      </c>
      <c r="I619" s="6">
        <f>SUM(F619,C619)</f>
        <v>375</v>
      </c>
      <c r="J619" s="6">
        <f>SUM(G619,D619)</f>
        <v>1106</v>
      </c>
      <c r="K619" s="7" t="s">
        <v>300</v>
      </c>
    </row>
    <row r="620" spans="1:11" ht="18.95" customHeight="1" x14ac:dyDescent="0.2">
      <c r="A620" s="5" t="s">
        <v>301</v>
      </c>
      <c r="B620" s="6">
        <v>692</v>
      </c>
      <c r="C620" s="6">
        <v>202</v>
      </c>
      <c r="D620" s="6">
        <f>SUM(B620:C620)</f>
        <v>894</v>
      </c>
      <c r="E620" s="6">
        <v>0</v>
      </c>
      <c r="F620" s="6">
        <v>0</v>
      </c>
      <c r="G620" s="6">
        <f>SUM(E620:F620)</f>
        <v>0</v>
      </c>
      <c r="H620" s="6">
        <f t="shared" si="188"/>
        <v>692</v>
      </c>
      <c r="I620" s="6">
        <f>SUM(F620,C620)</f>
        <v>202</v>
      </c>
      <c r="J620" s="6">
        <f>SUM(G620,D620)</f>
        <v>894</v>
      </c>
      <c r="K620" s="7" t="s">
        <v>302</v>
      </c>
    </row>
    <row r="621" spans="1:11" ht="18.95" customHeight="1" x14ac:dyDescent="0.2">
      <c r="A621" s="5" t="s">
        <v>2031</v>
      </c>
      <c r="B621" s="6">
        <v>106</v>
      </c>
      <c r="C621" s="6">
        <v>31</v>
      </c>
      <c r="D621" s="6">
        <f>SUM(B621:C621)</f>
        <v>137</v>
      </c>
      <c r="E621" s="6">
        <v>0</v>
      </c>
      <c r="F621" s="6">
        <v>0</v>
      </c>
      <c r="G621" s="6">
        <f>SUM(E621:F621)</f>
        <v>0</v>
      </c>
      <c r="H621" s="6">
        <f t="shared" si="188"/>
        <v>106</v>
      </c>
      <c r="I621" s="6">
        <f t="shared" si="188"/>
        <v>31</v>
      </c>
      <c r="J621" s="6">
        <f t="shared" si="188"/>
        <v>137</v>
      </c>
      <c r="K621" s="7" t="s">
        <v>2032</v>
      </c>
    </row>
    <row r="622" spans="1:11" ht="18.95" customHeight="1" x14ac:dyDescent="0.2">
      <c r="A622" s="5" t="s">
        <v>2033</v>
      </c>
      <c r="B622" s="6">
        <f>SUM(B618:B621)</f>
        <v>1647</v>
      </c>
      <c r="C622" s="6">
        <f>SUM(C618:C621)</f>
        <v>620</v>
      </c>
      <c r="D622" s="6">
        <f>SUM(B622:C622)</f>
        <v>2267</v>
      </c>
      <c r="E622" s="6">
        <v>0</v>
      </c>
      <c r="F622" s="6">
        <v>0</v>
      </c>
      <c r="G622" s="6">
        <f>SUM(E622:F622)</f>
        <v>0</v>
      </c>
      <c r="H622" s="6">
        <f t="shared" si="188"/>
        <v>1647</v>
      </c>
      <c r="I622" s="6">
        <f t="shared" si="188"/>
        <v>620</v>
      </c>
      <c r="J622" s="6">
        <f t="shared" si="188"/>
        <v>2267</v>
      </c>
      <c r="K622" s="7" t="s">
        <v>2034</v>
      </c>
    </row>
    <row r="623" spans="1:11" ht="18.95" customHeight="1" x14ac:dyDescent="0.2">
      <c r="A623" s="119" t="s">
        <v>2035</v>
      </c>
      <c r="B623" s="6"/>
      <c r="C623" s="6"/>
      <c r="D623" s="6"/>
      <c r="E623" s="6"/>
      <c r="F623" s="6"/>
      <c r="G623" s="6"/>
      <c r="H623" s="6"/>
      <c r="I623" s="6"/>
      <c r="J623" s="6"/>
      <c r="K623" s="7" t="s">
        <v>2036</v>
      </c>
    </row>
    <row r="624" spans="1:11" ht="18.95" customHeight="1" x14ac:dyDescent="0.2">
      <c r="A624" s="5" t="s">
        <v>379</v>
      </c>
      <c r="B624" s="6">
        <v>71</v>
      </c>
      <c r="C624" s="6">
        <v>24</v>
      </c>
      <c r="D624" s="6">
        <f>SUM(B624:C624)</f>
        <v>95</v>
      </c>
      <c r="E624" s="6">
        <v>0</v>
      </c>
      <c r="F624" s="6">
        <v>0</v>
      </c>
      <c r="G624" s="6">
        <f>SUM(E624:F624)</f>
        <v>0</v>
      </c>
      <c r="H624" s="6">
        <f t="shared" ref="H624:J625" si="189">SUM(E624,B624)</f>
        <v>71</v>
      </c>
      <c r="I624" s="6">
        <f t="shared" si="189"/>
        <v>24</v>
      </c>
      <c r="J624" s="6">
        <f t="shared" si="189"/>
        <v>95</v>
      </c>
      <c r="K624" s="7" t="s">
        <v>300</v>
      </c>
    </row>
    <row r="625" spans="1:11" ht="18.95" customHeight="1" x14ac:dyDescent="0.2">
      <c r="A625" s="5" t="s">
        <v>301</v>
      </c>
      <c r="B625" s="6">
        <v>39</v>
      </c>
      <c r="C625" s="6">
        <v>6</v>
      </c>
      <c r="D625" s="6">
        <f>SUM(B625:C625)</f>
        <v>45</v>
      </c>
      <c r="E625" s="6">
        <v>0</v>
      </c>
      <c r="F625" s="6">
        <v>0</v>
      </c>
      <c r="G625" s="6">
        <f>SUM(E625:F625)</f>
        <v>0</v>
      </c>
      <c r="H625" s="6">
        <f t="shared" si="189"/>
        <v>39</v>
      </c>
      <c r="I625" s="6">
        <f t="shared" si="189"/>
        <v>6</v>
      </c>
      <c r="J625" s="6">
        <f t="shared" si="189"/>
        <v>45</v>
      </c>
      <c r="K625" s="7" t="s">
        <v>302</v>
      </c>
    </row>
    <row r="626" spans="1:11" ht="18.95" customHeight="1" x14ac:dyDescent="0.2">
      <c r="A626" s="119" t="s">
        <v>2037</v>
      </c>
      <c r="B626" s="6">
        <f>SUM(B624:B625)</f>
        <v>110</v>
      </c>
      <c r="C626" s="6">
        <f t="shared" ref="C626:J626" si="190">SUM(C624:C625)</f>
        <v>30</v>
      </c>
      <c r="D626" s="6">
        <f t="shared" si="190"/>
        <v>140</v>
      </c>
      <c r="E626" s="6">
        <f t="shared" si="190"/>
        <v>0</v>
      </c>
      <c r="F626" s="6">
        <f t="shared" si="190"/>
        <v>0</v>
      </c>
      <c r="G626" s="6">
        <f t="shared" si="190"/>
        <v>0</v>
      </c>
      <c r="H626" s="6">
        <f t="shared" si="190"/>
        <v>110</v>
      </c>
      <c r="I626" s="6">
        <f t="shared" si="190"/>
        <v>30</v>
      </c>
      <c r="J626" s="6">
        <f t="shared" si="190"/>
        <v>140</v>
      </c>
      <c r="K626" s="7" t="s">
        <v>2034</v>
      </c>
    </row>
    <row r="627" spans="1:11" ht="18.95" customHeight="1" x14ac:dyDescent="0.2">
      <c r="A627" s="119" t="s">
        <v>2038</v>
      </c>
      <c r="B627" s="6"/>
      <c r="C627" s="6"/>
      <c r="D627" s="6"/>
      <c r="E627" s="6"/>
      <c r="F627" s="6"/>
      <c r="G627" s="6"/>
      <c r="H627" s="6"/>
      <c r="I627" s="6"/>
      <c r="J627" s="6"/>
      <c r="K627" s="7" t="s">
        <v>2039</v>
      </c>
    </row>
    <row r="628" spans="1:11" ht="18.95" customHeight="1" x14ac:dyDescent="0.2">
      <c r="A628" s="5" t="s">
        <v>379</v>
      </c>
      <c r="B628" s="6">
        <v>106</v>
      </c>
      <c r="C628" s="6">
        <v>36</v>
      </c>
      <c r="D628" s="6">
        <f>SUM(B628:C628)</f>
        <v>142</v>
      </c>
      <c r="E628" s="6">
        <v>0</v>
      </c>
      <c r="F628" s="6">
        <v>0</v>
      </c>
      <c r="G628" s="6">
        <f>SUM(E628:F628)</f>
        <v>0</v>
      </c>
      <c r="H628" s="6">
        <f t="shared" ref="H628:J630" si="191">SUM(E628,B628)</f>
        <v>106</v>
      </c>
      <c r="I628" s="6">
        <f t="shared" si="191"/>
        <v>36</v>
      </c>
      <c r="J628" s="6">
        <f t="shared" si="191"/>
        <v>142</v>
      </c>
      <c r="K628" s="7" t="s">
        <v>300</v>
      </c>
    </row>
    <row r="629" spans="1:11" ht="18.95" customHeight="1" x14ac:dyDescent="0.2">
      <c r="A629" s="5" t="s">
        <v>301</v>
      </c>
      <c r="B629" s="6">
        <v>95</v>
      </c>
      <c r="C629" s="6">
        <v>7</v>
      </c>
      <c r="D629" s="6">
        <f>SUM(B629:C629)</f>
        <v>102</v>
      </c>
      <c r="E629" s="6">
        <v>0</v>
      </c>
      <c r="F629" s="6">
        <v>0</v>
      </c>
      <c r="G629" s="6">
        <f>SUM(E629:F629)</f>
        <v>0</v>
      </c>
      <c r="H629" s="6">
        <f t="shared" si="191"/>
        <v>95</v>
      </c>
      <c r="I629" s="6">
        <f t="shared" si="191"/>
        <v>7</v>
      </c>
      <c r="J629" s="6">
        <f t="shared" si="191"/>
        <v>102</v>
      </c>
      <c r="K629" s="7" t="s">
        <v>302</v>
      </c>
    </row>
    <row r="630" spans="1:11" ht="18.95" customHeight="1" x14ac:dyDescent="0.2">
      <c r="A630" s="5" t="s">
        <v>2031</v>
      </c>
      <c r="B630" s="6">
        <v>20</v>
      </c>
      <c r="C630" s="6">
        <v>10</v>
      </c>
      <c r="D630" s="6">
        <f>SUM(B630:C630)</f>
        <v>30</v>
      </c>
      <c r="E630" s="6">
        <v>0</v>
      </c>
      <c r="F630" s="6">
        <v>0</v>
      </c>
      <c r="G630" s="6">
        <f>SUM(E630:F630)</f>
        <v>0</v>
      </c>
      <c r="H630" s="6">
        <f t="shared" si="191"/>
        <v>20</v>
      </c>
      <c r="I630" s="6">
        <f t="shared" si="191"/>
        <v>10</v>
      </c>
      <c r="J630" s="6">
        <f t="shared" si="191"/>
        <v>30</v>
      </c>
      <c r="K630" s="7" t="s">
        <v>2032</v>
      </c>
    </row>
    <row r="631" spans="1:11" ht="18.95" customHeight="1" x14ac:dyDescent="0.2">
      <c r="A631" s="119" t="s">
        <v>2037</v>
      </c>
      <c r="B631" s="6">
        <f>SUM(B628:B630)</f>
        <v>221</v>
      </c>
      <c r="C631" s="6">
        <f t="shared" ref="C631:J631" si="192">SUM(C628:C630)</f>
        <v>53</v>
      </c>
      <c r="D631" s="6">
        <f t="shared" si="192"/>
        <v>274</v>
      </c>
      <c r="E631" s="6">
        <f t="shared" si="192"/>
        <v>0</v>
      </c>
      <c r="F631" s="6">
        <f t="shared" si="192"/>
        <v>0</v>
      </c>
      <c r="G631" s="6">
        <f t="shared" si="192"/>
        <v>0</v>
      </c>
      <c r="H631" s="6">
        <f t="shared" si="192"/>
        <v>221</v>
      </c>
      <c r="I631" s="6">
        <f t="shared" si="192"/>
        <v>53</v>
      </c>
      <c r="J631" s="6">
        <f t="shared" si="192"/>
        <v>274</v>
      </c>
      <c r="K631" s="7" t="s">
        <v>2040</v>
      </c>
    </row>
    <row r="632" spans="1:11" ht="18.95" customHeight="1" x14ac:dyDescent="0.2">
      <c r="A632" s="5" t="s">
        <v>2041</v>
      </c>
      <c r="B632" s="6"/>
      <c r="C632" s="6"/>
      <c r="D632" s="6"/>
      <c r="E632" s="6"/>
      <c r="F632" s="6"/>
      <c r="G632" s="6"/>
      <c r="H632" s="6"/>
      <c r="I632" s="6"/>
      <c r="J632" s="6"/>
      <c r="K632" s="7" t="s">
        <v>2042</v>
      </c>
    </row>
    <row r="633" spans="1:11" ht="18.95" customHeight="1" x14ac:dyDescent="0.2">
      <c r="A633" s="5" t="s">
        <v>2030</v>
      </c>
      <c r="B633" s="6">
        <v>24</v>
      </c>
      <c r="C633" s="6">
        <v>2</v>
      </c>
      <c r="D633" s="6">
        <f>SUM(B633:C633)</f>
        <v>26</v>
      </c>
      <c r="E633" s="6">
        <v>0</v>
      </c>
      <c r="F633" s="6">
        <v>0</v>
      </c>
      <c r="G633" s="6">
        <f>SUM(E633:F633)</f>
        <v>0</v>
      </c>
      <c r="H633" s="6">
        <f t="shared" ref="H633:J636" si="193">SUM(E633,B633)</f>
        <v>24</v>
      </c>
      <c r="I633" s="6">
        <f t="shared" si="193"/>
        <v>2</v>
      </c>
      <c r="J633" s="6">
        <f t="shared" si="193"/>
        <v>26</v>
      </c>
      <c r="K633" s="7" t="s">
        <v>1635</v>
      </c>
    </row>
    <row r="634" spans="1:11" ht="18.95" customHeight="1" x14ac:dyDescent="0.2">
      <c r="A634" s="5" t="s">
        <v>379</v>
      </c>
      <c r="B634" s="6">
        <v>1</v>
      </c>
      <c r="C634" s="6">
        <v>2</v>
      </c>
      <c r="D634" s="6">
        <f>SUM(B634:C634)</f>
        <v>3</v>
      </c>
      <c r="E634" s="6">
        <v>0</v>
      </c>
      <c r="F634" s="6">
        <v>0</v>
      </c>
      <c r="G634" s="6">
        <f>SUM(E634:F634)</f>
        <v>0</v>
      </c>
      <c r="H634" s="6">
        <f t="shared" si="193"/>
        <v>1</v>
      </c>
      <c r="I634" s="6">
        <f t="shared" si="193"/>
        <v>2</v>
      </c>
      <c r="J634" s="6">
        <f t="shared" si="193"/>
        <v>3</v>
      </c>
      <c r="K634" s="7" t="s">
        <v>300</v>
      </c>
    </row>
    <row r="635" spans="1:11" ht="18.95" customHeight="1" x14ac:dyDescent="0.2">
      <c r="A635" s="5" t="s">
        <v>301</v>
      </c>
      <c r="B635" s="6">
        <v>21</v>
      </c>
      <c r="C635" s="6">
        <v>2</v>
      </c>
      <c r="D635" s="6">
        <f>SUM(B635:C635)</f>
        <v>23</v>
      </c>
      <c r="E635" s="6">
        <v>0</v>
      </c>
      <c r="F635" s="6">
        <v>0</v>
      </c>
      <c r="G635" s="6">
        <f>SUM(E635:F635)</f>
        <v>0</v>
      </c>
      <c r="H635" s="6">
        <f t="shared" si="193"/>
        <v>21</v>
      </c>
      <c r="I635" s="6">
        <f t="shared" si="193"/>
        <v>2</v>
      </c>
      <c r="J635" s="6">
        <f t="shared" si="193"/>
        <v>23</v>
      </c>
      <c r="K635" s="7" t="s">
        <v>302</v>
      </c>
    </row>
    <row r="636" spans="1:11" ht="18.95" customHeight="1" x14ac:dyDescent="0.2">
      <c r="A636" s="5" t="s">
        <v>2031</v>
      </c>
      <c r="B636" s="6">
        <v>4</v>
      </c>
      <c r="C636" s="6">
        <v>0</v>
      </c>
      <c r="D636" s="6">
        <f>SUM(B636:C636)</f>
        <v>4</v>
      </c>
      <c r="E636" s="6">
        <v>0</v>
      </c>
      <c r="F636" s="6">
        <v>0</v>
      </c>
      <c r="G636" s="6">
        <f>SUM(E636:F636)</f>
        <v>0</v>
      </c>
      <c r="H636" s="6">
        <f t="shared" si="193"/>
        <v>4</v>
      </c>
      <c r="I636" s="6">
        <f t="shared" si="193"/>
        <v>0</v>
      </c>
      <c r="J636" s="6">
        <f t="shared" si="193"/>
        <v>4</v>
      </c>
      <c r="K636" s="7" t="s">
        <v>2032</v>
      </c>
    </row>
    <row r="637" spans="1:11" ht="18.95" customHeight="1" x14ac:dyDescent="0.2">
      <c r="A637" s="5" t="s">
        <v>2033</v>
      </c>
      <c r="B637" s="6">
        <f>SUM(B633:B636)</f>
        <v>50</v>
      </c>
      <c r="C637" s="6">
        <f t="shared" ref="C637:J637" si="194">SUM(C633:C636)</f>
        <v>6</v>
      </c>
      <c r="D637" s="6">
        <f t="shared" si="194"/>
        <v>56</v>
      </c>
      <c r="E637" s="6">
        <f t="shared" si="194"/>
        <v>0</v>
      </c>
      <c r="F637" s="6">
        <f t="shared" si="194"/>
        <v>0</v>
      </c>
      <c r="G637" s="6">
        <f t="shared" si="194"/>
        <v>0</v>
      </c>
      <c r="H637" s="6">
        <f t="shared" si="194"/>
        <v>50</v>
      </c>
      <c r="I637" s="6">
        <f t="shared" si="194"/>
        <v>6</v>
      </c>
      <c r="J637" s="6">
        <f t="shared" si="194"/>
        <v>56</v>
      </c>
      <c r="K637" s="7" t="s">
        <v>2034</v>
      </c>
    </row>
    <row r="638" spans="1:11" ht="18.95" customHeight="1" x14ac:dyDescent="0.2">
      <c r="A638" s="5" t="s">
        <v>2043</v>
      </c>
      <c r="B638" s="6"/>
      <c r="C638" s="6"/>
      <c r="D638" s="6"/>
      <c r="E638" s="6"/>
      <c r="F638" s="6"/>
      <c r="G638" s="6"/>
      <c r="H638" s="6"/>
      <c r="I638" s="6"/>
      <c r="J638" s="6"/>
      <c r="K638" s="7" t="s">
        <v>2044</v>
      </c>
    </row>
    <row r="639" spans="1:11" ht="18.95" customHeight="1" x14ac:dyDescent="0.2">
      <c r="A639" s="5" t="s">
        <v>2030</v>
      </c>
      <c r="B639" s="6">
        <v>68</v>
      </c>
      <c r="C639" s="6">
        <v>1</v>
      </c>
      <c r="D639" s="6">
        <f>SUM(B639:C639)</f>
        <v>69</v>
      </c>
      <c r="E639" s="6">
        <v>0</v>
      </c>
      <c r="F639" s="6">
        <v>0</v>
      </c>
      <c r="G639" s="6">
        <f>SUM(E639:F639)</f>
        <v>0</v>
      </c>
      <c r="H639" s="6">
        <f t="shared" ref="H639:J642" si="195">SUM(E639,B639)</f>
        <v>68</v>
      </c>
      <c r="I639" s="6">
        <f t="shared" si="195"/>
        <v>1</v>
      </c>
      <c r="J639" s="6">
        <f t="shared" si="195"/>
        <v>69</v>
      </c>
      <c r="K639" s="7" t="s">
        <v>1635</v>
      </c>
    </row>
    <row r="640" spans="1:11" ht="18.95" customHeight="1" x14ac:dyDescent="0.2">
      <c r="A640" s="5" t="s">
        <v>379</v>
      </c>
      <c r="B640" s="6">
        <v>93</v>
      </c>
      <c r="C640" s="6">
        <v>18</v>
      </c>
      <c r="D640" s="6">
        <f>SUM(B640:C640)</f>
        <v>111</v>
      </c>
      <c r="E640" s="6">
        <v>0</v>
      </c>
      <c r="F640" s="6">
        <v>0</v>
      </c>
      <c r="G640" s="6">
        <f>SUM(E640:F640)</f>
        <v>0</v>
      </c>
      <c r="H640" s="6">
        <f t="shared" si="195"/>
        <v>93</v>
      </c>
      <c r="I640" s="6">
        <f t="shared" si="195"/>
        <v>18</v>
      </c>
      <c r="J640" s="6">
        <f t="shared" si="195"/>
        <v>111</v>
      </c>
      <c r="K640" s="7" t="s">
        <v>300</v>
      </c>
    </row>
    <row r="641" spans="1:11" ht="18.95" customHeight="1" x14ac:dyDescent="0.2">
      <c r="A641" s="5" t="s">
        <v>301</v>
      </c>
      <c r="B641" s="6">
        <v>15</v>
      </c>
      <c r="C641" s="6">
        <v>4</v>
      </c>
      <c r="D641" s="6">
        <f>SUM(B641:C641)</f>
        <v>19</v>
      </c>
      <c r="E641" s="6">
        <v>0</v>
      </c>
      <c r="F641" s="6">
        <v>0</v>
      </c>
      <c r="G641" s="6">
        <f>SUM(E641:F641)</f>
        <v>0</v>
      </c>
      <c r="H641" s="6">
        <f t="shared" si="195"/>
        <v>15</v>
      </c>
      <c r="I641" s="6">
        <f t="shared" si="195"/>
        <v>4</v>
      </c>
      <c r="J641" s="6">
        <f t="shared" si="195"/>
        <v>19</v>
      </c>
      <c r="K641" s="7" t="s">
        <v>302</v>
      </c>
    </row>
    <row r="642" spans="1:11" ht="18.95" customHeight="1" thickBot="1" x14ac:dyDescent="0.25">
      <c r="A642" s="11" t="s">
        <v>2031</v>
      </c>
      <c r="B642" s="12">
        <v>8</v>
      </c>
      <c r="C642" s="12">
        <v>1</v>
      </c>
      <c r="D642" s="12">
        <f>SUM(B642:C642)</f>
        <v>9</v>
      </c>
      <c r="E642" s="6">
        <v>0</v>
      </c>
      <c r="F642" s="6">
        <v>0</v>
      </c>
      <c r="G642" s="12">
        <f>SUM(E642:F642)</f>
        <v>0</v>
      </c>
      <c r="H642" s="12">
        <f t="shared" si="195"/>
        <v>8</v>
      </c>
      <c r="I642" s="12">
        <f t="shared" si="195"/>
        <v>1</v>
      </c>
      <c r="J642" s="12">
        <f t="shared" si="195"/>
        <v>9</v>
      </c>
      <c r="K642" s="13" t="s">
        <v>2032</v>
      </c>
    </row>
    <row r="643" spans="1:11" ht="18.95" customHeight="1" thickBot="1" x14ac:dyDescent="0.25">
      <c r="A643" s="8" t="s">
        <v>2033</v>
      </c>
      <c r="B643" s="9">
        <f>SUM(B639:B642)</f>
        <v>184</v>
      </c>
      <c r="C643" s="9">
        <f t="shared" ref="C643:J643" si="196">SUM(C639:C642)</f>
        <v>24</v>
      </c>
      <c r="D643" s="9">
        <f t="shared" si="196"/>
        <v>208</v>
      </c>
      <c r="E643" s="9">
        <f t="shared" si="196"/>
        <v>0</v>
      </c>
      <c r="F643" s="9">
        <f t="shared" si="196"/>
        <v>0</v>
      </c>
      <c r="G643" s="9">
        <f t="shared" si="196"/>
        <v>0</v>
      </c>
      <c r="H643" s="9">
        <f t="shared" si="196"/>
        <v>184</v>
      </c>
      <c r="I643" s="9">
        <f t="shared" si="196"/>
        <v>24</v>
      </c>
      <c r="J643" s="9">
        <f t="shared" si="196"/>
        <v>208</v>
      </c>
      <c r="K643" s="374" t="s">
        <v>2034</v>
      </c>
    </row>
    <row r="644" spans="1:11" ht="16.5" thickTop="1" x14ac:dyDescent="0.2">
      <c r="A644" s="171"/>
      <c r="B644" s="371"/>
      <c r="C644" s="371"/>
      <c r="D644" s="371"/>
      <c r="E644" s="371"/>
      <c r="F644" s="371"/>
      <c r="G644" s="371"/>
      <c r="H644" s="371"/>
      <c r="I644" s="371"/>
      <c r="J644" s="371"/>
      <c r="K644" s="375"/>
    </row>
    <row r="645" spans="1:11" ht="15.75" x14ac:dyDescent="0.2">
      <c r="A645" s="171"/>
      <c r="B645" s="371"/>
      <c r="C645" s="371"/>
      <c r="D645" s="371"/>
      <c r="E645" s="371"/>
      <c r="F645" s="371"/>
      <c r="G645" s="371"/>
      <c r="H645" s="371"/>
      <c r="I645" s="371"/>
      <c r="J645" s="371"/>
      <c r="K645" s="375"/>
    </row>
    <row r="646" spans="1:11" ht="15.75" x14ac:dyDescent="0.2">
      <c r="A646" s="171"/>
      <c r="B646" s="371"/>
      <c r="C646" s="371"/>
      <c r="D646" s="371"/>
      <c r="E646" s="371"/>
      <c r="F646" s="371"/>
      <c r="G646" s="371"/>
      <c r="H646" s="371"/>
      <c r="I646" s="371"/>
      <c r="J646" s="371"/>
      <c r="K646" s="375"/>
    </row>
    <row r="647" spans="1:11" ht="15.75" x14ac:dyDescent="0.2">
      <c r="A647" s="171"/>
      <c r="B647" s="371"/>
      <c r="C647" s="371"/>
      <c r="D647" s="371"/>
      <c r="E647" s="371"/>
      <c r="F647" s="371"/>
      <c r="G647" s="371"/>
      <c r="H647" s="371"/>
      <c r="I647" s="371"/>
      <c r="J647" s="371"/>
      <c r="K647" s="375"/>
    </row>
    <row r="648" spans="1:11" ht="15.75" x14ac:dyDescent="0.2">
      <c r="A648" s="171"/>
      <c r="B648" s="371"/>
      <c r="C648" s="371"/>
      <c r="D648" s="371"/>
      <c r="E648" s="371"/>
      <c r="F648" s="371"/>
      <c r="G648" s="371"/>
      <c r="H648" s="371"/>
      <c r="I648" s="371"/>
      <c r="J648" s="371"/>
      <c r="K648" s="375"/>
    </row>
    <row r="649" spans="1:11" ht="15.75" x14ac:dyDescent="0.2">
      <c r="A649" s="171"/>
      <c r="B649" s="371"/>
      <c r="C649" s="371"/>
      <c r="D649" s="371"/>
      <c r="E649" s="371"/>
      <c r="F649" s="371"/>
      <c r="G649" s="371"/>
      <c r="H649" s="371"/>
      <c r="I649" s="371"/>
      <c r="J649" s="371"/>
      <c r="K649" s="375"/>
    </row>
    <row r="650" spans="1:11" ht="15.75" x14ac:dyDescent="0.2">
      <c r="A650" s="171"/>
      <c r="B650" s="371"/>
      <c r="C650" s="371"/>
      <c r="D650" s="371"/>
      <c r="E650" s="371"/>
      <c r="F650" s="371"/>
      <c r="G650" s="371"/>
      <c r="H650" s="371"/>
      <c r="I650" s="371"/>
      <c r="J650" s="371"/>
      <c r="K650" s="375"/>
    </row>
    <row r="651" spans="1:11" ht="15.75" x14ac:dyDescent="0.2">
      <c r="A651" s="171"/>
      <c r="B651" s="371"/>
      <c r="C651" s="371"/>
      <c r="D651" s="371"/>
      <c r="E651" s="371"/>
      <c r="F651" s="371"/>
      <c r="G651" s="371"/>
      <c r="H651" s="371"/>
      <c r="I651" s="371"/>
      <c r="J651" s="371"/>
      <c r="K651" s="375"/>
    </row>
    <row r="652" spans="1:11" ht="16.5" thickBot="1" x14ac:dyDescent="0.25">
      <c r="A652" s="1" t="s">
        <v>2152</v>
      </c>
      <c r="K652" s="345" t="s">
        <v>2153</v>
      </c>
    </row>
    <row r="653" spans="1:11" ht="16.5" thickTop="1" x14ac:dyDescent="0.25">
      <c r="A653" s="409" t="s">
        <v>118</v>
      </c>
      <c r="B653" s="412" t="s">
        <v>2</v>
      </c>
      <c r="C653" s="412"/>
      <c r="D653" s="412"/>
      <c r="E653" s="412" t="s">
        <v>3</v>
      </c>
      <c r="F653" s="412"/>
      <c r="G653" s="412"/>
      <c r="H653" s="412" t="s">
        <v>4</v>
      </c>
      <c r="I653" s="412"/>
      <c r="J653" s="412"/>
      <c r="K653" s="409" t="s">
        <v>278</v>
      </c>
    </row>
    <row r="654" spans="1:11" ht="15.75" x14ac:dyDescent="0.25">
      <c r="A654" s="410"/>
      <c r="B654" s="413" t="s">
        <v>6</v>
      </c>
      <c r="C654" s="413"/>
      <c r="D654" s="413"/>
      <c r="E654" s="413" t="s">
        <v>7</v>
      </c>
      <c r="F654" s="413"/>
      <c r="G654" s="413"/>
      <c r="H654" s="413" t="s">
        <v>8</v>
      </c>
      <c r="I654" s="413"/>
      <c r="J654" s="413"/>
      <c r="K654" s="410"/>
    </row>
    <row r="655" spans="1:11" ht="15.75" x14ac:dyDescent="0.25">
      <c r="A655" s="410"/>
      <c r="B655" s="372" t="s">
        <v>9</v>
      </c>
      <c r="C655" s="372" t="s">
        <v>10</v>
      </c>
      <c r="D655" s="372" t="s">
        <v>11</v>
      </c>
      <c r="E655" s="372" t="s">
        <v>9</v>
      </c>
      <c r="F655" s="372" t="s">
        <v>10</v>
      </c>
      <c r="G655" s="372" t="s">
        <v>11</v>
      </c>
      <c r="H655" s="372" t="s">
        <v>9</v>
      </c>
      <c r="I655" s="372" t="s">
        <v>10</v>
      </c>
      <c r="J655" s="372" t="s">
        <v>11</v>
      </c>
      <c r="K655" s="410"/>
    </row>
    <row r="656" spans="1:11" ht="16.5" thickBot="1" x14ac:dyDescent="0.3">
      <c r="A656" s="411"/>
      <c r="B656" s="4" t="s">
        <v>12</v>
      </c>
      <c r="C656" s="4" t="s">
        <v>13</v>
      </c>
      <c r="D656" s="4" t="s">
        <v>8</v>
      </c>
      <c r="E656" s="4" t="s">
        <v>12</v>
      </c>
      <c r="F656" s="4" t="s">
        <v>13</v>
      </c>
      <c r="G656" s="4" t="s">
        <v>8</v>
      </c>
      <c r="H656" s="4" t="s">
        <v>12</v>
      </c>
      <c r="I656" s="4" t="s">
        <v>13</v>
      </c>
      <c r="J656" s="4" t="s">
        <v>8</v>
      </c>
      <c r="K656" s="411"/>
    </row>
    <row r="657" spans="1:11" ht="20.100000000000001" customHeight="1" x14ac:dyDescent="0.2">
      <c r="A657" s="119" t="s">
        <v>2045</v>
      </c>
      <c r="B657" s="6"/>
      <c r="C657" s="6"/>
      <c r="D657" s="6"/>
      <c r="E657" s="6"/>
      <c r="F657" s="6"/>
      <c r="G657" s="6"/>
      <c r="H657" s="6"/>
      <c r="I657" s="6"/>
      <c r="J657" s="6"/>
      <c r="K657" s="7" t="s">
        <v>2046</v>
      </c>
    </row>
    <row r="658" spans="1:11" ht="20.100000000000001" customHeight="1" x14ac:dyDescent="0.2">
      <c r="A658" s="5" t="s">
        <v>2030</v>
      </c>
      <c r="B658" s="6">
        <v>89</v>
      </c>
      <c r="C658" s="6">
        <v>2</v>
      </c>
      <c r="D658" s="6">
        <f>SUM(B658:C658)</f>
        <v>91</v>
      </c>
      <c r="E658" s="6">
        <v>0</v>
      </c>
      <c r="F658" s="6">
        <v>0</v>
      </c>
      <c r="G658" s="6">
        <f>SUM(E658:F658)</f>
        <v>0</v>
      </c>
      <c r="H658" s="6">
        <f>SUM(E658,B658)</f>
        <v>89</v>
      </c>
      <c r="I658" s="6">
        <f>SUM(F658,C658)</f>
        <v>2</v>
      </c>
      <c r="J658" s="6">
        <f>SUM(G658,D658)</f>
        <v>91</v>
      </c>
      <c r="K658" s="7" t="s">
        <v>1635</v>
      </c>
    </row>
    <row r="659" spans="1:11" ht="20.100000000000001" customHeight="1" x14ac:dyDescent="0.2">
      <c r="A659" s="5" t="s">
        <v>379</v>
      </c>
      <c r="B659" s="6">
        <v>21</v>
      </c>
      <c r="C659" s="6">
        <v>5</v>
      </c>
      <c r="D659" s="6">
        <f>SUM(B659:C659)</f>
        <v>26</v>
      </c>
      <c r="E659" s="6">
        <v>0</v>
      </c>
      <c r="F659" s="6">
        <v>0</v>
      </c>
      <c r="G659" s="6">
        <f>SUM(E659:F659)</f>
        <v>0</v>
      </c>
      <c r="H659" s="6">
        <f t="shared" ref="H659:J661" si="197">SUM(E659,B659)</f>
        <v>21</v>
      </c>
      <c r="I659" s="6">
        <f>SUM(F659,C659)</f>
        <v>5</v>
      </c>
      <c r="J659" s="6">
        <f>SUM(G659,D659)</f>
        <v>26</v>
      </c>
      <c r="K659" s="7" t="s">
        <v>300</v>
      </c>
    </row>
    <row r="660" spans="1:11" ht="20.100000000000001" customHeight="1" x14ac:dyDescent="0.2">
      <c r="A660" s="5" t="s">
        <v>301</v>
      </c>
      <c r="B660" s="6">
        <v>35</v>
      </c>
      <c r="C660" s="6">
        <v>6</v>
      </c>
      <c r="D660" s="6">
        <f>SUM(B660:C660)</f>
        <v>41</v>
      </c>
      <c r="E660" s="6">
        <v>0</v>
      </c>
      <c r="F660" s="6">
        <v>0</v>
      </c>
      <c r="G660" s="6">
        <f>SUM(E660:F660)</f>
        <v>0</v>
      </c>
      <c r="H660" s="6">
        <f t="shared" si="197"/>
        <v>35</v>
      </c>
      <c r="I660" s="6">
        <f>SUM(F660,C660)</f>
        <v>6</v>
      </c>
      <c r="J660" s="6">
        <f>SUM(G660,D660)</f>
        <v>41</v>
      </c>
      <c r="K660" s="7" t="s">
        <v>302</v>
      </c>
    </row>
    <row r="661" spans="1:11" ht="20.100000000000001" customHeight="1" x14ac:dyDescent="0.2">
      <c r="A661" s="5" t="s">
        <v>2033</v>
      </c>
      <c r="B661" s="6">
        <f>SUM(B658:B660)</f>
        <v>145</v>
      </c>
      <c r="C661" s="6">
        <f>SUM(C658:C660)</f>
        <v>13</v>
      </c>
      <c r="D661" s="6">
        <f>SUM(B661:C661)</f>
        <v>158</v>
      </c>
      <c r="E661" s="6">
        <v>0</v>
      </c>
      <c r="F661" s="6">
        <v>0</v>
      </c>
      <c r="G661" s="6">
        <f>SUM(E661:F661)</f>
        <v>0</v>
      </c>
      <c r="H661" s="6">
        <f t="shared" si="197"/>
        <v>145</v>
      </c>
      <c r="I661" s="6">
        <f t="shared" si="197"/>
        <v>13</v>
      </c>
      <c r="J661" s="6">
        <f t="shared" si="197"/>
        <v>158</v>
      </c>
      <c r="K661" s="7" t="s">
        <v>2034</v>
      </c>
    </row>
    <row r="662" spans="1:11" ht="20.100000000000001" customHeight="1" x14ac:dyDescent="0.2">
      <c r="A662" s="5" t="s">
        <v>2047</v>
      </c>
      <c r="B662" s="6"/>
      <c r="C662" s="6"/>
      <c r="D662" s="6"/>
      <c r="E662" s="6"/>
      <c r="F662" s="6"/>
      <c r="G662" s="6"/>
      <c r="H662" s="6"/>
      <c r="I662" s="6"/>
      <c r="J662" s="6"/>
      <c r="K662" s="7" t="s">
        <v>2048</v>
      </c>
    </row>
    <row r="663" spans="1:11" ht="20.100000000000001" customHeight="1" x14ac:dyDescent="0.2">
      <c r="A663" s="5" t="s">
        <v>2030</v>
      </c>
      <c r="B663" s="6">
        <v>60</v>
      </c>
      <c r="C663" s="6">
        <v>4</v>
      </c>
      <c r="D663" s="6">
        <f>SUM(B663:C663)</f>
        <v>64</v>
      </c>
      <c r="E663" s="6">
        <v>0</v>
      </c>
      <c r="F663" s="6">
        <v>0</v>
      </c>
      <c r="G663" s="6">
        <f>SUM(E663:F663)</f>
        <v>0</v>
      </c>
      <c r="H663" s="6">
        <f t="shared" ref="H663:J666" si="198">SUM(E663,B663)</f>
        <v>60</v>
      </c>
      <c r="I663" s="6">
        <f t="shared" si="198"/>
        <v>4</v>
      </c>
      <c r="J663" s="6">
        <f t="shared" si="198"/>
        <v>64</v>
      </c>
      <c r="K663" s="7" t="s">
        <v>1635</v>
      </c>
    </row>
    <row r="664" spans="1:11" ht="20.100000000000001" customHeight="1" x14ac:dyDescent="0.2">
      <c r="A664" s="5" t="s">
        <v>379</v>
      </c>
      <c r="B664" s="6">
        <v>110</v>
      </c>
      <c r="C664" s="6">
        <v>67</v>
      </c>
      <c r="D664" s="6">
        <f>SUM(B664:C664)</f>
        <v>177</v>
      </c>
      <c r="E664" s="6">
        <v>0</v>
      </c>
      <c r="F664" s="6">
        <v>0</v>
      </c>
      <c r="G664" s="6">
        <f>SUM(E664:F664)</f>
        <v>0</v>
      </c>
      <c r="H664" s="6">
        <f t="shared" si="198"/>
        <v>110</v>
      </c>
      <c r="I664" s="6">
        <f t="shared" si="198"/>
        <v>67</v>
      </c>
      <c r="J664" s="6">
        <f t="shared" si="198"/>
        <v>177</v>
      </c>
      <c r="K664" s="7" t="s">
        <v>300</v>
      </c>
    </row>
    <row r="665" spans="1:11" ht="20.100000000000001" customHeight="1" x14ac:dyDescent="0.2">
      <c r="A665" s="5" t="s">
        <v>301</v>
      </c>
      <c r="B665" s="6">
        <v>35</v>
      </c>
      <c r="C665" s="6">
        <v>5</v>
      </c>
      <c r="D665" s="6">
        <f>SUM(B665:C665)</f>
        <v>40</v>
      </c>
      <c r="E665" s="6">
        <v>0</v>
      </c>
      <c r="F665" s="6">
        <v>0</v>
      </c>
      <c r="G665" s="6">
        <f>SUM(E665:F665)</f>
        <v>0</v>
      </c>
      <c r="H665" s="6">
        <f t="shared" si="198"/>
        <v>35</v>
      </c>
      <c r="I665" s="6">
        <f t="shared" si="198"/>
        <v>5</v>
      </c>
      <c r="J665" s="6">
        <f t="shared" si="198"/>
        <v>40</v>
      </c>
      <c r="K665" s="7" t="s">
        <v>302</v>
      </c>
    </row>
    <row r="666" spans="1:11" ht="20.100000000000001" customHeight="1" x14ac:dyDescent="0.2">
      <c r="A666" s="5" t="s">
        <v>2031</v>
      </c>
      <c r="B666" s="6">
        <v>122</v>
      </c>
      <c r="C666" s="6">
        <v>15</v>
      </c>
      <c r="D666" s="6">
        <f>SUM(B666:C666)</f>
        <v>137</v>
      </c>
      <c r="E666" s="6">
        <v>0</v>
      </c>
      <c r="F666" s="6">
        <v>0</v>
      </c>
      <c r="G666" s="6">
        <f>SUM(E666:F666)</f>
        <v>0</v>
      </c>
      <c r="H666" s="6">
        <f t="shared" si="198"/>
        <v>122</v>
      </c>
      <c r="I666" s="6">
        <f t="shared" si="198"/>
        <v>15</v>
      </c>
      <c r="J666" s="6">
        <f t="shared" si="198"/>
        <v>137</v>
      </c>
      <c r="K666" s="7" t="s">
        <v>2032</v>
      </c>
    </row>
    <row r="667" spans="1:11" ht="20.100000000000001" customHeight="1" x14ac:dyDescent="0.2">
      <c r="A667" s="5" t="s">
        <v>2033</v>
      </c>
      <c r="B667" s="6">
        <f>SUM(B663:B666)</f>
        <v>327</v>
      </c>
      <c r="C667" s="6">
        <f t="shared" ref="C667:J667" si="199">SUM(C663:C666)</f>
        <v>91</v>
      </c>
      <c r="D667" s="6">
        <f t="shared" si="199"/>
        <v>418</v>
      </c>
      <c r="E667" s="6">
        <f t="shared" si="199"/>
        <v>0</v>
      </c>
      <c r="F667" s="6">
        <f t="shared" si="199"/>
        <v>0</v>
      </c>
      <c r="G667" s="6">
        <f t="shared" si="199"/>
        <v>0</v>
      </c>
      <c r="H667" s="6">
        <f t="shared" si="199"/>
        <v>327</v>
      </c>
      <c r="I667" s="6">
        <f t="shared" si="199"/>
        <v>91</v>
      </c>
      <c r="J667" s="6">
        <f t="shared" si="199"/>
        <v>418</v>
      </c>
      <c r="K667" s="7" t="s">
        <v>2034</v>
      </c>
    </row>
    <row r="668" spans="1:11" ht="20.100000000000001" customHeight="1" x14ac:dyDescent="0.2">
      <c r="A668" s="119" t="s">
        <v>2049</v>
      </c>
      <c r="B668" s="6"/>
      <c r="C668" s="6"/>
      <c r="D668" s="6"/>
      <c r="E668" s="6"/>
      <c r="F668" s="6"/>
      <c r="G668" s="6"/>
      <c r="H668" s="6"/>
      <c r="I668" s="6"/>
      <c r="J668" s="6"/>
      <c r="K668" s="7" t="s">
        <v>2050</v>
      </c>
    </row>
    <row r="669" spans="1:11" ht="20.100000000000001" customHeight="1" x14ac:dyDescent="0.2">
      <c r="A669" s="5" t="s">
        <v>2030</v>
      </c>
      <c r="B669" s="6">
        <v>10</v>
      </c>
      <c r="C669" s="6">
        <v>1</v>
      </c>
      <c r="D669" s="6">
        <f>SUM(B669:C669)</f>
        <v>11</v>
      </c>
      <c r="E669" s="6">
        <v>0</v>
      </c>
      <c r="F669" s="6">
        <v>0</v>
      </c>
      <c r="G669" s="6">
        <f>SUM(E669:F669)</f>
        <v>0</v>
      </c>
      <c r="H669" s="6">
        <f>SUM(E669,B669)</f>
        <v>10</v>
      </c>
      <c r="I669" s="6">
        <f>SUM(F669,C669)</f>
        <v>1</v>
      </c>
      <c r="J669" s="6">
        <f>SUM(G669,D669)</f>
        <v>11</v>
      </c>
      <c r="K669" s="7" t="s">
        <v>1635</v>
      </c>
    </row>
    <row r="670" spans="1:11" ht="20.100000000000001" customHeight="1" x14ac:dyDescent="0.2">
      <c r="A670" s="5" t="s">
        <v>379</v>
      </c>
      <c r="B670" s="6">
        <v>140</v>
      </c>
      <c r="C670" s="6">
        <v>36</v>
      </c>
      <c r="D670" s="6">
        <f>SUM(B670:C670)</f>
        <v>176</v>
      </c>
      <c r="E670" s="6">
        <v>0</v>
      </c>
      <c r="F670" s="6">
        <v>0</v>
      </c>
      <c r="G670" s="6">
        <f>SUM(E670:F670)</f>
        <v>0</v>
      </c>
      <c r="H670" s="6">
        <f t="shared" ref="H670:J672" si="200">SUM(E670,B670)</f>
        <v>140</v>
      </c>
      <c r="I670" s="6">
        <f>SUM(F670,C670)</f>
        <v>36</v>
      </c>
      <c r="J670" s="6">
        <f>SUM(G670,D670)</f>
        <v>176</v>
      </c>
      <c r="K670" s="7" t="s">
        <v>300</v>
      </c>
    </row>
    <row r="671" spans="1:11" ht="20.100000000000001" customHeight="1" x14ac:dyDescent="0.2">
      <c r="A671" s="5" t="s">
        <v>301</v>
      </c>
      <c r="B671" s="6">
        <v>38</v>
      </c>
      <c r="C671" s="6">
        <v>2</v>
      </c>
      <c r="D671" s="6">
        <f>SUM(B671:C671)</f>
        <v>40</v>
      </c>
      <c r="E671" s="6">
        <v>0</v>
      </c>
      <c r="F671" s="6">
        <v>0</v>
      </c>
      <c r="G671" s="6">
        <f>SUM(E671:F671)</f>
        <v>0</v>
      </c>
      <c r="H671" s="6">
        <f t="shared" si="200"/>
        <v>38</v>
      </c>
      <c r="I671" s="6">
        <f>SUM(F671,C671)</f>
        <v>2</v>
      </c>
      <c r="J671" s="6">
        <f>SUM(G671,D671)</f>
        <v>40</v>
      </c>
      <c r="K671" s="7" t="s">
        <v>302</v>
      </c>
    </row>
    <row r="672" spans="1:11" ht="20.100000000000001" customHeight="1" x14ac:dyDescent="0.2">
      <c r="A672" s="5" t="s">
        <v>2033</v>
      </c>
      <c r="B672" s="6">
        <f>SUM(B669:B671)</f>
        <v>188</v>
      </c>
      <c r="C672" s="6">
        <f>SUM(C669:C671)</f>
        <v>39</v>
      </c>
      <c r="D672" s="6">
        <f>SUM(B672:C672)</f>
        <v>227</v>
      </c>
      <c r="E672" s="6">
        <v>0</v>
      </c>
      <c r="F672" s="6">
        <v>0</v>
      </c>
      <c r="G672" s="6">
        <f>SUM(E672:F672)</f>
        <v>0</v>
      </c>
      <c r="H672" s="6">
        <f t="shared" si="200"/>
        <v>188</v>
      </c>
      <c r="I672" s="6">
        <f t="shared" si="200"/>
        <v>39</v>
      </c>
      <c r="J672" s="6">
        <f t="shared" si="200"/>
        <v>227</v>
      </c>
      <c r="K672" s="7" t="s">
        <v>2034</v>
      </c>
    </row>
    <row r="673" spans="1:11" ht="20.100000000000001" customHeight="1" x14ac:dyDescent="0.2">
      <c r="A673" s="5" t="s">
        <v>2051</v>
      </c>
      <c r="B673" s="6"/>
      <c r="C673" s="6"/>
      <c r="D673" s="6"/>
      <c r="E673" s="6"/>
      <c r="F673" s="6"/>
      <c r="G673" s="6"/>
      <c r="H673" s="6"/>
      <c r="I673" s="6"/>
      <c r="J673" s="6"/>
      <c r="K673" s="7" t="s">
        <v>2052</v>
      </c>
    </row>
    <row r="674" spans="1:11" ht="20.100000000000001" customHeight="1" x14ac:dyDescent="0.2">
      <c r="A674" s="5" t="s">
        <v>2030</v>
      </c>
      <c r="B674" s="6">
        <v>369</v>
      </c>
      <c r="C674" s="6">
        <v>22</v>
      </c>
      <c r="D674" s="6">
        <f>SUM(B674:C674)</f>
        <v>391</v>
      </c>
      <c r="E674" s="6">
        <v>0</v>
      </c>
      <c r="F674" s="6">
        <v>0</v>
      </c>
      <c r="G674" s="6">
        <f>SUM(E674:F674)</f>
        <v>0</v>
      </c>
      <c r="H674" s="6">
        <f t="shared" ref="H674:J677" si="201">SUM(E674,B674)</f>
        <v>369</v>
      </c>
      <c r="I674" s="6">
        <f t="shared" si="201"/>
        <v>22</v>
      </c>
      <c r="J674" s="6">
        <f t="shared" si="201"/>
        <v>391</v>
      </c>
      <c r="K674" s="7" t="s">
        <v>1635</v>
      </c>
    </row>
    <row r="675" spans="1:11" ht="20.100000000000001" customHeight="1" x14ac:dyDescent="0.2">
      <c r="A675" s="5" t="s">
        <v>379</v>
      </c>
      <c r="B675" s="6">
        <v>1273</v>
      </c>
      <c r="C675" s="6">
        <v>563</v>
      </c>
      <c r="D675" s="6">
        <f>SUM(B675:C675)</f>
        <v>1836</v>
      </c>
      <c r="E675" s="6">
        <v>0</v>
      </c>
      <c r="F675" s="6">
        <v>0</v>
      </c>
      <c r="G675" s="6">
        <f>SUM(E675:F675)</f>
        <v>0</v>
      </c>
      <c r="H675" s="6">
        <f t="shared" si="201"/>
        <v>1273</v>
      </c>
      <c r="I675" s="6">
        <f t="shared" si="201"/>
        <v>563</v>
      </c>
      <c r="J675" s="6">
        <f t="shared" si="201"/>
        <v>1836</v>
      </c>
      <c r="K675" s="7" t="s">
        <v>300</v>
      </c>
    </row>
    <row r="676" spans="1:11" ht="20.100000000000001" customHeight="1" x14ac:dyDescent="0.2">
      <c r="A676" s="5" t="s">
        <v>301</v>
      </c>
      <c r="B676" s="6">
        <v>970</v>
      </c>
      <c r="C676" s="6">
        <v>234</v>
      </c>
      <c r="D676" s="6">
        <f>SUM(B676:C676)</f>
        <v>1204</v>
      </c>
      <c r="E676" s="6">
        <v>0</v>
      </c>
      <c r="F676" s="6">
        <v>0</v>
      </c>
      <c r="G676" s="6">
        <f>SUM(E676:F676)</f>
        <v>0</v>
      </c>
      <c r="H676" s="6">
        <f t="shared" si="201"/>
        <v>970</v>
      </c>
      <c r="I676" s="6">
        <f t="shared" si="201"/>
        <v>234</v>
      </c>
      <c r="J676" s="6">
        <f t="shared" si="201"/>
        <v>1204</v>
      </c>
      <c r="K676" s="7" t="s">
        <v>302</v>
      </c>
    </row>
    <row r="677" spans="1:11" ht="20.100000000000001" customHeight="1" x14ac:dyDescent="0.2">
      <c r="A677" s="5" t="s">
        <v>2031</v>
      </c>
      <c r="B677" s="6">
        <v>260</v>
      </c>
      <c r="C677" s="6">
        <v>57</v>
      </c>
      <c r="D677" s="6">
        <f>SUM(B677:C677)</f>
        <v>317</v>
      </c>
      <c r="E677" s="6">
        <v>0</v>
      </c>
      <c r="F677" s="6">
        <v>0</v>
      </c>
      <c r="G677" s="6">
        <f>SUM(E677:F677)</f>
        <v>0</v>
      </c>
      <c r="H677" s="6">
        <f t="shared" si="201"/>
        <v>260</v>
      </c>
      <c r="I677" s="6">
        <f t="shared" si="201"/>
        <v>57</v>
      </c>
      <c r="J677" s="6">
        <f t="shared" si="201"/>
        <v>317</v>
      </c>
      <c r="K677" s="7" t="s">
        <v>2032</v>
      </c>
    </row>
    <row r="678" spans="1:11" ht="20.100000000000001" customHeight="1" x14ac:dyDescent="0.2">
      <c r="A678" s="161" t="s">
        <v>2033</v>
      </c>
      <c r="B678" s="68">
        <f>SUM(B674:B677)</f>
        <v>2872</v>
      </c>
      <c r="C678" s="68">
        <f t="shared" ref="C678:J678" si="202">SUM(C674:C677)</f>
        <v>876</v>
      </c>
      <c r="D678" s="68">
        <f t="shared" si="202"/>
        <v>3748</v>
      </c>
      <c r="E678" s="68">
        <f t="shared" si="202"/>
        <v>0</v>
      </c>
      <c r="F678" s="68">
        <f t="shared" si="202"/>
        <v>0</v>
      </c>
      <c r="G678" s="68">
        <f t="shared" si="202"/>
        <v>0</v>
      </c>
      <c r="H678" s="68">
        <f t="shared" si="202"/>
        <v>2872</v>
      </c>
      <c r="I678" s="68">
        <f t="shared" si="202"/>
        <v>876</v>
      </c>
      <c r="J678" s="68">
        <f t="shared" si="202"/>
        <v>3748</v>
      </c>
      <c r="K678" s="304" t="s">
        <v>2034</v>
      </c>
    </row>
    <row r="679" spans="1:11" ht="20.100000000000001" customHeight="1" x14ac:dyDescent="0.2">
      <c r="A679" s="5" t="s">
        <v>2053</v>
      </c>
      <c r="B679" s="6">
        <v>438</v>
      </c>
      <c r="C679" s="6">
        <v>190</v>
      </c>
      <c r="D679" s="6">
        <f>SUM(B679:C679)</f>
        <v>628</v>
      </c>
      <c r="E679" s="6">
        <v>0</v>
      </c>
      <c r="F679" s="6">
        <v>0</v>
      </c>
      <c r="G679" s="6">
        <f t="shared" ref="G679:G685" si="203">SUM(E679:F679)</f>
        <v>0</v>
      </c>
      <c r="H679" s="6">
        <f t="shared" ref="H679:J685" si="204">SUM(E679,B679)</f>
        <v>438</v>
      </c>
      <c r="I679" s="6">
        <f t="shared" si="204"/>
        <v>190</v>
      </c>
      <c r="J679" s="6">
        <f t="shared" si="204"/>
        <v>628</v>
      </c>
      <c r="K679" s="7" t="s">
        <v>2054</v>
      </c>
    </row>
    <row r="680" spans="1:11" ht="20.100000000000001" customHeight="1" x14ac:dyDescent="0.2">
      <c r="A680" s="5" t="s">
        <v>2055</v>
      </c>
      <c r="B680" s="6">
        <v>231</v>
      </c>
      <c r="C680" s="6">
        <v>26</v>
      </c>
      <c r="D680" s="6">
        <f t="shared" ref="D680:D685" si="205">SUM(B680:C680)</f>
        <v>257</v>
      </c>
      <c r="E680" s="6">
        <v>0</v>
      </c>
      <c r="F680" s="6">
        <v>0</v>
      </c>
      <c r="G680" s="6">
        <f t="shared" si="203"/>
        <v>0</v>
      </c>
      <c r="H680" s="6">
        <f t="shared" si="204"/>
        <v>231</v>
      </c>
      <c r="I680" s="6">
        <f t="shared" si="204"/>
        <v>26</v>
      </c>
      <c r="J680" s="6">
        <f t="shared" si="204"/>
        <v>257</v>
      </c>
      <c r="K680" s="7" t="s">
        <v>2056</v>
      </c>
    </row>
    <row r="681" spans="1:11" ht="20.100000000000001" customHeight="1" x14ac:dyDescent="0.2">
      <c r="A681" s="5" t="s">
        <v>2057</v>
      </c>
      <c r="B681" s="6">
        <v>114</v>
      </c>
      <c r="C681" s="6">
        <v>43</v>
      </c>
      <c r="D681" s="6">
        <f t="shared" si="205"/>
        <v>157</v>
      </c>
      <c r="E681" s="6">
        <v>0</v>
      </c>
      <c r="F681" s="6">
        <v>0</v>
      </c>
      <c r="G681" s="6">
        <f t="shared" si="203"/>
        <v>0</v>
      </c>
      <c r="H681" s="6">
        <f t="shared" si="204"/>
        <v>114</v>
      </c>
      <c r="I681" s="6">
        <f t="shared" si="204"/>
        <v>43</v>
      </c>
      <c r="J681" s="6">
        <f t="shared" si="204"/>
        <v>157</v>
      </c>
      <c r="K681" s="7" t="s">
        <v>2058</v>
      </c>
    </row>
    <row r="682" spans="1:11" ht="20.100000000000001" customHeight="1" x14ac:dyDescent="0.2">
      <c r="A682" s="5" t="s">
        <v>2059</v>
      </c>
      <c r="B682" s="6">
        <v>1131</v>
      </c>
      <c r="C682" s="6">
        <v>321</v>
      </c>
      <c r="D682" s="6">
        <f t="shared" si="205"/>
        <v>1452</v>
      </c>
      <c r="E682" s="6">
        <v>0</v>
      </c>
      <c r="F682" s="6">
        <v>0</v>
      </c>
      <c r="G682" s="6">
        <f t="shared" si="203"/>
        <v>0</v>
      </c>
      <c r="H682" s="6">
        <f t="shared" si="204"/>
        <v>1131</v>
      </c>
      <c r="I682" s="6">
        <f t="shared" si="204"/>
        <v>321</v>
      </c>
      <c r="J682" s="6">
        <f t="shared" si="204"/>
        <v>1452</v>
      </c>
      <c r="K682" s="7" t="s">
        <v>2060</v>
      </c>
    </row>
    <row r="683" spans="1:11" ht="20.100000000000001" customHeight="1" x14ac:dyDescent="0.2">
      <c r="A683" s="5" t="s">
        <v>2061</v>
      </c>
      <c r="B683" s="6">
        <v>53</v>
      </c>
      <c r="C683" s="6">
        <v>7</v>
      </c>
      <c r="D683" s="6">
        <f t="shared" si="205"/>
        <v>60</v>
      </c>
      <c r="E683" s="6">
        <v>0</v>
      </c>
      <c r="F683" s="6">
        <v>0</v>
      </c>
      <c r="G683" s="6">
        <f t="shared" si="203"/>
        <v>0</v>
      </c>
      <c r="H683" s="6">
        <f t="shared" si="204"/>
        <v>53</v>
      </c>
      <c r="I683" s="6">
        <f t="shared" si="204"/>
        <v>7</v>
      </c>
      <c r="J683" s="6">
        <f t="shared" si="204"/>
        <v>60</v>
      </c>
      <c r="K683" s="7" t="s">
        <v>2062</v>
      </c>
    </row>
    <row r="684" spans="1:11" ht="20.100000000000001" customHeight="1" x14ac:dyDescent="0.2">
      <c r="A684" s="5" t="s">
        <v>2063</v>
      </c>
      <c r="B684" s="6">
        <v>269</v>
      </c>
      <c r="C684" s="6">
        <v>101</v>
      </c>
      <c r="D684" s="6">
        <f t="shared" si="205"/>
        <v>370</v>
      </c>
      <c r="E684" s="6">
        <v>0</v>
      </c>
      <c r="F684" s="6">
        <v>0</v>
      </c>
      <c r="G684" s="6">
        <f t="shared" si="203"/>
        <v>0</v>
      </c>
      <c r="H684" s="6">
        <f t="shared" si="204"/>
        <v>269</v>
      </c>
      <c r="I684" s="6">
        <f t="shared" si="204"/>
        <v>101</v>
      </c>
      <c r="J684" s="6">
        <f t="shared" si="204"/>
        <v>370</v>
      </c>
      <c r="K684" s="7" t="s">
        <v>2064</v>
      </c>
    </row>
    <row r="685" spans="1:11" ht="20.100000000000001" customHeight="1" thickBot="1" x14ac:dyDescent="0.25">
      <c r="A685" s="14" t="s">
        <v>2065</v>
      </c>
      <c r="B685" s="15">
        <v>2626</v>
      </c>
      <c r="C685" s="15">
        <v>592</v>
      </c>
      <c r="D685" s="15">
        <f t="shared" si="205"/>
        <v>3218</v>
      </c>
      <c r="E685" s="15">
        <v>0</v>
      </c>
      <c r="F685" s="15">
        <v>0</v>
      </c>
      <c r="G685" s="15">
        <f t="shared" si="203"/>
        <v>0</v>
      </c>
      <c r="H685" s="15">
        <f t="shared" si="204"/>
        <v>2626</v>
      </c>
      <c r="I685" s="15">
        <f t="shared" si="204"/>
        <v>592</v>
      </c>
      <c r="J685" s="15">
        <f t="shared" si="204"/>
        <v>3218</v>
      </c>
      <c r="K685" s="16" t="s">
        <v>2066</v>
      </c>
    </row>
    <row r="686" spans="1:11" ht="20.100000000000001" customHeight="1" thickTop="1" x14ac:dyDescent="0.2">
      <c r="A686" s="25"/>
      <c r="B686" s="371"/>
      <c r="C686" s="371"/>
      <c r="D686" s="371"/>
      <c r="E686" s="371"/>
      <c r="F686" s="371"/>
      <c r="G686" s="371"/>
      <c r="H686" s="371"/>
      <c r="I686" s="371"/>
      <c r="J686" s="371"/>
      <c r="K686" s="375"/>
    </row>
    <row r="687" spans="1:11" ht="20.100000000000001" customHeight="1" x14ac:dyDescent="0.2">
      <c r="A687" s="25"/>
      <c r="B687" s="371"/>
      <c r="C687" s="371"/>
      <c r="D687" s="371"/>
      <c r="E687" s="371"/>
      <c r="F687" s="371"/>
      <c r="G687" s="371"/>
      <c r="H687" s="371"/>
      <c r="I687" s="371"/>
      <c r="J687" s="371"/>
      <c r="K687" s="375"/>
    </row>
    <row r="688" spans="1:11" ht="16.5" thickBot="1" x14ac:dyDescent="0.25">
      <c r="A688" s="1" t="s">
        <v>2152</v>
      </c>
      <c r="K688" s="345" t="s">
        <v>2153</v>
      </c>
    </row>
    <row r="689" spans="1:11" ht="16.5" thickTop="1" x14ac:dyDescent="0.25">
      <c r="A689" s="409" t="s">
        <v>118</v>
      </c>
      <c r="B689" s="412" t="s">
        <v>2</v>
      </c>
      <c r="C689" s="412"/>
      <c r="D689" s="412"/>
      <c r="E689" s="412" t="s">
        <v>3</v>
      </c>
      <c r="F689" s="412"/>
      <c r="G689" s="412"/>
      <c r="H689" s="412" t="s">
        <v>4</v>
      </c>
      <c r="I689" s="412"/>
      <c r="J689" s="412"/>
      <c r="K689" s="409" t="s">
        <v>278</v>
      </c>
    </row>
    <row r="690" spans="1:11" ht="15.75" x14ac:dyDescent="0.25">
      <c r="A690" s="410"/>
      <c r="B690" s="413" t="s">
        <v>6</v>
      </c>
      <c r="C690" s="413"/>
      <c r="D690" s="413"/>
      <c r="E690" s="413" t="s">
        <v>7</v>
      </c>
      <c r="F690" s="413"/>
      <c r="G690" s="413"/>
      <c r="H690" s="413" t="s">
        <v>8</v>
      </c>
      <c r="I690" s="413"/>
      <c r="J690" s="413"/>
      <c r="K690" s="410"/>
    </row>
    <row r="691" spans="1:11" ht="15.75" x14ac:dyDescent="0.25">
      <c r="A691" s="410"/>
      <c r="B691" s="372" t="s">
        <v>9</v>
      </c>
      <c r="C691" s="372" t="s">
        <v>10</v>
      </c>
      <c r="D691" s="372" t="s">
        <v>11</v>
      </c>
      <c r="E691" s="372" t="s">
        <v>9</v>
      </c>
      <c r="F691" s="372" t="s">
        <v>10</v>
      </c>
      <c r="G691" s="372" t="s">
        <v>11</v>
      </c>
      <c r="H691" s="372" t="s">
        <v>9</v>
      </c>
      <c r="I691" s="372" t="s">
        <v>10</v>
      </c>
      <c r="J691" s="372" t="s">
        <v>11</v>
      </c>
      <c r="K691" s="410"/>
    </row>
    <row r="692" spans="1:11" ht="16.5" thickBot="1" x14ac:dyDescent="0.3">
      <c r="A692" s="411"/>
      <c r="B692" s="4" t="s">
        <v>12</v>
      </c>
      <c r="C692" s="4" t="s">
        <v>13</v>
      </c>
      <c r="D692" s="4" t="s">
        <v>8</v>
      </c>
      <c r="E692" s="4" t="s">
        <v>12</v>
      </c>
      <c r="F692" s="4" t="s">
        <v>13</v>
      </c>
      <c r="G692" s="4" t="s">
        <v>8</v>
      </c>
      <c r="H692" s="4" t="s">
        <v>12</v>
      </c>
      <c r="I692" s="4" t="s">
        <v>13</v>
      </c>
      <c r="J692" s="4" t="s">
        <v>8</v>
      </c>
      <c r="K692" s="411"/>
    </row>
    <row r="693" spans="1:11" ht="15.75" x14ac:dyDescent="0.2">
      <c r="A693" s="119" t="s">
        <v>140</v>
      </c>
      <c r="B693" s="6">
        <v>897</v>
      </c>
      <c r="C693" s="6">
        <v>260</v>
      </c>
      <c r="D693" s="80">
        <f t="shared" ref="D693:D706" si="206">SUM(B693:C693)</f>
        <v>1157</v>
      </c>
      <c r="E693" s="80">
        <v>0</v>
      </c>
      <c r="F693" s="80">
        <v>0</v>
      </c>
      <c r="G693" s="80">
        <f t="shared" ref="G693:G699" si="207">SUM(E693:F693)</f>
        <v>0</v>
      </c>
      <c r="H693" s="80">
        <f t="shared" ref="H693:J696" si="208">SUM(E693,B693)</f>
        <v>897</v>
      </c>
      <c r="I693" s="80">
        <f t="shared" si="208"/>
        <v>260</v>
      </c>
      <c r="J693" s="80">
        <f t="shared" si="208"/>
        <v>1157</v>
      </c>
      <c r="K693" s="7" t="s">
        <v>2067</v>
      </c>
    </row>
    <row r="694" spans="1:11" ht="15.75" x14ac:dyDescent="0.2">
      <c r="A694" s="346" t="s">
        <v>2068</v>
      </c>
      <c r="B694" s="80">
        <v>823</v>
      </c>
      <c r="C694" s="80">
        <v>204</v>
      </c>
      <c r="D694" s="80">
        <f t="shared" si="206"/>
        <v>1027</v>
      </c>
      <c r="E694" s="80">
        <v>0</v>
      </c>
      <c r="F694" s="80">
        <v>0</v>
      </c>
      <c r="G694" s="80">
        <f t="shared" si="207"/>
        <v>0</v>
      </c>
      <c r="H694" s="80">
        <f t="shared" si="208"/>
        <v>823</v>
      </c>
      <c r="I694" s="80">
        <f t="shared" si="208"/>
        <v>204</v>
      </c>
      <c r="J694" s="80">
        <f t="shared" si="208"/>
        <v>1027</v>
      </c>
      <c r="K694" s="7" t="s">
        <v>2069</v>
      </c>
    </row>
    <row r="695" spans="1:11" ht="15.75" x14ac:dyDescent="0.2">
      <c r="A695" s="79" t="s">
        <v>2070</v>
      </c>
      <c r="B695" s="80">
        <v>876</v>
      </c>
      <c r="C695" s="80">
        <v>350</v>
      </c>
      <c r="D695" s="80">
        <f t="shared" si="206"/>
        <v>1226</v>
      </c>
      <c r="E695" s="80">
        <v>0</v>
      </c>
      <c r="F695" s="80">
        <v>0</v>
      </c>
      <c r="G695" s="80">
        <f t="shared" si="207"/>
        <v>0</v>
      </c>
      <c r="H695" s="80">
        <f t="shared" si="208"/>
        <v>876</v>
      </c>
      <c r="I695" s="80">
        <f t="shared" si="208"/>
        <v>350</v>
      </c>
      <c r="J695" s="80">
        <f t="shared" si="208"/>
        <v>1226</v>
      </c>
      <c r="K695" s="81" t="s">
        <v>2071</v>
      </c>
    </row>
    <row r="696" spans="1:11" ht="15.75" x14ac:dyDescent="0.2">
      <c r="A696" s="5" t="s">
        <v>2072</v>
      </c>
      <c r="B696" s="6">
        <v>2492</v>
      </c>
      <c r="C696" s="6">
        <v>933</v>
      </c>
      <c r="D696" s="6">
        <f t="shared" si="206"/>
        <v>3425</v>
      </c>
      <c r="E696" s="6">
        <v>0</v>
      </c>
      <c r="F696" s="6">
        <v>0</v>
      </c>
      <c r="G696" s="6">
        <f t="shared" si="207"/>
        <v>0</v>
      </c>
      <c r="H696" s="6">
        <f t="shared" si="208"/>
        <v>2492</v>
      </c>
      <c r="I696" s="6">
        <f t="shared" si="208"/>
        <v>933</v>
      </c>
      <c r="J696" s="6">
        <f t="shared" si="208"/>
        <v>3425</v>
      </c>
      <c r="K696" s="7" t="s">
        <v>2073</v>
      </c>
    </row>
    <row r="697" spans="1:11" ht="15.75" x14ac:dyDescent="0.2">
      <c r="A697" s="5" t="s">
        <v>2074</v>
      </c>
      <c r="B697" s="6">
        <v>256</v>
      </c>
      <c r="C697" s="6">
        <v>81</v>
      </c>
      <c r="D697" s="6">
        <f t="shared" si="206"/>
        <v>337</v>
      </c>
      <c r="E697" s="6">
        <v>0</v>
      </c>
      <c r="F697" s="6">
        <v>0</v>
      </c>
      <c r="G697" s="6">
        <f t="shared" si="207"/>
        <v>0</v>
      </c>
      <c r="H697" s="6">
        <f t="shared" ref="H697:J699" si="209">SUM(E697,B697)</f>
        <v>256</v>
      </c>
      <c r="I697" s="6">
        <f t="shared" si="209"/>
        <v>81</v>
      </c>
      <c r="J697" s="6">
        <f t="shared" si="209"/>
        <v>337</v>
      </c>
      <c r="K697" s="7" t="s">
        <v>2075</v>
      </c>
    </row>
    <row r="698" spans="1:11" ht="15.75" x14ac:dyDescent="0.2">
      <c r="A698" s="5" t="s">
        <v>2076</v>
      </c>
      <c r="B698" s="6">
        <v>480</v>
      </c>
      <c r="C698" s="6">
        <v>129</v>
      </c>
      <c r="D698" s="6">
        <f t="shared" si="206"/>
        <v>609</v>
      </c>
      <c r="E698" s="6">
        <v>0</v>
      </c>
      <c r="F698" s="6">
        <v>0</v>
      </c>
      <c r="G698" s="6">
        <f t="shared" si="207"/>
        <v>0</v>
      </c>
      <c r="H698" s="6">
        <f t="shared" si="209"/>
        <v>480</v>
      </c>
      <c r="I698" s="6">
        <f t="shared" si="209"/>
        <v>129</v>
      </c>
      <c r="J698" s="6">
        <f t="shared" si="209"/>
        <v>609</v>
      </c>
      <c r="K698" s="7" t="s">
        <v>2077</v>
      </c>
    </row>
    <row r="699" spans="1:11" ht="15.75" x14ac:dyDescent="0.2">
      <c r="A699" s="5" t="s">
        <v>2078</v>
      </c>
      <c r="B699" s="6">
        <v>523</v>
      </c>
      <c r="C699" s="6">
        <v>189</v>
      </c>
      <c r="D699" s="6">
        <f t="shared" si="206"/>
        <v>712</v>
      </c>
      <c r="E699" s="6">
        <v>0</v>
      </c>
      <c r="F699" s="6">
        <v>0</v>
      </c>
      <c r="G699" s="6">
        <f t="shared" si="207"/>
        <v>0</v>
      </c>
      <c r="H699" s="6">
        <f t="shared" si="209"/>
        <v>523</v>
      </c>
      <c r="I699" s="6">
        <f t="shared" si="209"/>
        <v>189</v>
      </c>
      <c r="J699" s="6">
        <f t="shared" si="209"/>
        <v>712</v>
      </c>
      <c r="K699" s="7" t="s">
        <v>2079</v>
      </c>
    </row>
    <row r="700" spans="1:11" ht="15.75" x14ac:dyDescent="0.2">
      <c r="A700" s="5" t="s">
        <v>2080</v>
      </c>
      <c r="B700" s="6">
        <v>562</v>
      </c>
      <c r="C700" s="6">
        <v>253</v>
      </c>
      <c r="D700" s="6">
        <f t="shared" si="206"/>
        <v>815</v>
      </c>
      <c r="E700" s="6">
        <v>1</v>
      </c>
      <c r="F700" s="6">
        <v>0</v>
      </c>
      <c r="G700" s="6">
        <f t="shared" ref="G700:G705" si="210">SUM(E700:F700)</f>
        <v>1</v>
      </c>
      <c r="H700" s="6">
        <f t="shared" ref="H700:J705" si="211">SUM(E700,B700)</f>
        <v>563</v>
      </c>
      <c r="I700" s="6">
        <f t="shared" si="211"/>
        <v>253</v>
      </c>
      <c r="J700" s="6">
        <f t="shared" si="211"/>
        <v>816</v>
      </c>
      <c r="K700" s="7" t="s">
        <v>2081</v>
      </c>
    </row>
    <row r="701" spans="1:11" ht="15.75" x14ac:dyDescent="0.2">
      <c r="A701" s="5" t="s">
        <v>2082</v>
      </c>
      <c r="B701" s="6">
        <v>1235</v>
      </c>
      <c r="C701" s="6">
        <v>287</v>
      </c>
      <c r="D701" s="6">
        <f t="shared" si="206"/>
        <v>1522</v>
      </c>
      <c r="E701" s="6">
        <v>0</v>
      </c>
      <c r="F701" s="6">
        <v>0</v>
      </c>
      <c r="G701" s="6">
        <f t="shared" si="210"/>
        <v>0</v>
      </c>
      <c r="H701" s="6">
        <f t="shared" si="211"/>
        <v>1235</v>
      </c>
      <c r="I701" s="6">
        <f t="shared" si="211"/>
        <v>287</v>
      </c>
      <c r="J701" s="6">
        <f t="shared" si="211"/>
        <v>1522</v>
      </c>
      <c r="K701" s="7" t="s">
        <v>2083</v>
      </c>
    </row>
    <row r="702" spans="1:11" ht="15.75" x14ac:dyDescent="0.2">
      <c r="A702" s="5" t="s">
        <v>2084</v>
      </c>
      <c r="B702" s="6">
        <v>362</v>
      </c>
      <c r="C702" s="6">
        <v>55</v>
      </c>
      <c r="D702" s="6">
        <f t="shared" si="206"/>
        <v>417</v>
      </c>
      <c r="E702" s="6">
        <v>0</v>
      </c>
      <c r="F702" s="6">
        <v>0</v>
      </c>
      <c r="G702" s="6">
        <f t="shared" si="210"/>
        <v>0</v>
      </c>
      <c r="H702" s="6">
        <f t="shared" si="211"/>
        <v>362</v>
      </c>
      <c r="I702" s="6">
        <f t="shared" si="211"/>
        <v>55</v>
      </c>
      <c r="J702" s="6">
        <f t="shared" si="211"/>
        <v>417</v>
      </c>
      <c r="K702" s="7" t="s">
        <v>2085</v>
      </c>
    </row>
    <row r="703" spans="1:11" ht="15.75" x14ac:dyDescent="0.2">
      <c r="A703" s="5" t="s">
        <v>2086</v>
      </c>
      <c r="B703" s="6">
        <v>458</v>
      </c>
      <c r="C703" s="6">
        <v>118</v>
      </c>
      <c r="D703" s="6">
        <f t="shared" si="206"/>
        <v>576</v>
      </c>
      <c r="E703" s="6">
        <v>0</v>
      </c>
      <c r="F703" s="6">
        <v>0</v>
      </c>
      <c r="G703" s="6">
        <f t="shared" si="210"/>
        <v>0</v>
      </c>
      <c r="H703" s="6">
        <f t="shared" si="211"/>
        <v>458</v>
      </c>
      <c r="I703" s="6">
        <f t="shared" si="211"/>
        <v>118</v>
      </c>
      <c r="J703" s="6">
        <f t="shared" si="211"/>
        <v>576</v>
      </c>
      <c r="K703" s="7" t="s">
        <v>2087</v>
      </c>
    </row>
    <row r="704" spans="1:11" ht="15.75" x14ac:dyDescent="0.2">
      <c r="A704" s="11" t="s">
        <v>2088</v>
      </c>
      <c r="B704" s="12">
        <v>844</v>
      </c>
      <c r="C704" s="12">
        <v>100</v>
      </c>
      <c r="D704" s="12">
        <f t="shared" si="206"/>
        <v>944</v>
      </c>
      <c r="E704" s="12">
        <v>0</v>
      </c>
      <c r="F704" s="12">
        <v>0</v>
      </c>
      <c r="G704" s="12">
        <f t="shared" si="210"/>
        <v>0</v>
      </c>
      <c r="H704" s="12">
        <f t="shared" si="211"/>
        <v>844</v>
      </c>
      <c r="I704" s="12">
        <f t="shared" si="211"/>
        <v>100</v>
      </c>
      <c r="J704" s="12">
        <f t="shared" si="211"/>
        <v>944</v>
      </c>
      <c r="K704" s="13" t="s">
        <v>2089</v>
      </c>
    </row>
    <row r="705" spans="1:11" ht="15.75" x14ac:dyDescent="0.2">
      <c r="A705" s="11" t="s">
        <v>2090</v>
      </c>
      <c r="B705" s="12">
        <v>536</v>
      </c>
      <c r="C705" s="12">
        <v>243</v>
      </c>
      <c r="D705" s="12">
        <f t="shared" si="206"/>
        <v>779</v>
      </c>
      <c r="E705" s="12">
        <v>0</v>
      </c>
      <c r="F705" s="12">
        <v>0</v>
      </c>
      <c r="G705" s="12">
        <f t="shared" si="210"/>
        <v>0</v>
      </c>
      <c r="H705" s="12">
        <f t="shared" si="211"/>
        <v>536</v>
      </c>
      <c r="I705" s="12">
        <f t="shared" si="211"/>
        <v>243</v>
      </c>
      <c r="J705" s="12">
        <f t="shared" si="211"/>
        <v>779</v>
      </c>
      <c r="K705" s="13" t="s">
        <v>2091</v>
      </c>
    </row>
    <row r="706" spans="1:11" ht="15.75" x14ac:dyDescent="0.2">
      <c r="A706" s="11" t="s">
        <v>2092</v>
      </c>
      <c r="B706" s="12">
        <v>143</v>
      </c>
      <c r="C706" s="12">
        <v>65</v>
      </c>
      <c r="D706" s="12">
        <f t="shared" si="206"/>
        <v>208</v>
      </c>
      <c r="E706" s="12">
        <v>0</v>
      </c>
      <c r="F706" s="12">
        <v>0</v>
      </c>
      <c r="G706" s="12">
        <f>SUM(E706:F706)</f>
        <v>0</v>
      </c>
      <c r="H706" s="12">
        <f>SUM(E706,B706)</f>
        <v>143</v>
      </c>
      <c r="I706" s="12">
        <f>SUM(F706,C706)</f>
        <v>65</v>
      </c>
      <c r="J706" s="12">
        <f>SUM(H706:I706)</f>
        <v>208</v>
      </c>
      <c r="K706" s="13" t="s">
        <v>2093</v>
      </c>
    </row>
    <row r="707" spans="1:11" ht="15.75" x14ac:dyDescent="0.2">
      <c r="A707" s="5" t="s">
        <v>2094</v>
      </c>
      <c r="B707" s="6">
        <v>178</v>
      </c>
      <c r="C707" s="6">
        <v>19</v>
      </c>
      <c r="D707" s="6">
        <f t="shared" ref="D707:D712" si="212">SUM(B707:C707)</f>
        <v>197</v>
      </c>
      <c r="E707" s="6">
        <v>0</v>
      </c>
      <c r="F707" s="6">
        <v>0</v>
      </c>
      <c r="G707" s="6">
        <f t="shared" ref="G707:G712" si="213">SUM(E707:F707)</f>
        <v>0</v>
      </c>
      <c r="H707" s="6">
        <f t="shared" ref="H707:J712" si="214">SUM(E707,B707)</f>
        <v>178</v>
      </c>
      <c r="I707" s="6">
        <f t="shared" si="214"/>
        <v>19</v>
      </c>
      <c r="J707" s="6">
        <f t="shared" si="214"/>
        <v>197</v>
      </c>
      <c r="K707" s="7" t="s">
        <v>2095</v>
      </c>
    </row>
    <row r="708" spans="1:11" ht="15.75" x14ac:dyDescent="0.2">
      <c r="A708" s="5" t="s">
        <v>2096</v>
      </c>
      <c r="B708" s="6">
        <v>0</v>
      </c>
      <c r="C708" s="6">
        <v>0</v>
      </c>
      <c r="D708" s="6">
        <f t="shared" si="212"/>
        <v>0</v>
      </c>
      <c r="E708" s="6">
        <v>0</v>
      </c>
      <c r="F708" s="6">
        <v>0</v>
      </c>
      <c r="G708" s="6">
        <f t="shared" si="213"/>
        <v>0</v>
      </c>
      <c r="H708" s="6">
        <f t="shared" si="214"/>
        <v>0</v>
      </c>
      <c r="I708" s="6">
        <f t="shared" si="214"/>
        <v>0</v>
      </c>
      <c r="J708" s="6">
        <f t="shared" si="214"/>
        <v>0</v>
      </c>
      <c r="K708" s="7" t="s">
        <v>2097</v>
      </c>
    </row>
    <row r="709" spans="1:11" ht="15.75" x14ac:dyDescent="0.2">
      <c r="A709" s="5" t="s">
        <v>2098</v>
      </c>
      <c r="B709" s="6">
        <v>372</v>
      </c>
      <c r="C709" s="6">
        <v>60</v>
      </c>
      <c r="D709" s="6">
        <f t="shared" si="212"/>
        <v>432</v>
      </c>
      <c r="E709" s="6">
        <v>0</v>
      </c>
      <c r="F709" s="6">
        <v>0</v>
      </c>
      <c r="G709" s="6">
        <f t="shared" si="213"/>
        <v>0</v>
      </c>
      <c r="H709" s="6">
        <f t="shared" si="214"/>
        <v>372</v>
      </c>
      <c r="I709" s="6">
        <f t="shared" si="214"/>
        <v>60</v>
      </c>
      <c r="J709" s="6">
        <f t="shared" si="214"/>
        <v>432</v>
      </c>
      <c r="K709" s="7" t="s">
        <v>2099</v>
      </c>
    </row>
    <row r="710" spans="1:11" ht="15.75" x14ac:dyDescent="0.2">
      <c r="A710" s="5" t="s">
        <v>2100</v>
      </c>
      <c r="B710" s="6">
        <v>1131</v>
      </c>
      <c r="C710" s="6">
        <v>420</v>
      </c>
      <c r="D710" s="6">
        <f t="shared" si="212"/>
        <v>1551</v>
      </c>
      <c r="E710" s="6">
        <v>1</v>
      </c>
      <c r="F710" s="6">
        <v>2</v>
      </c>
      <c r="G710" s="6">
        <f t="shared" si="213"/>
        <v>3</v>
      </c>
      <c r="H710" s="6">
        <f t="shared" si="214"/>
        <v>1132</v>
      </c>
      <c r="I710" s="6">
        <f t="shared" si="214"/>
        <v>422</v>
      </c>
      <c r="J710" s="6">
        <f t="shared" si="214"/>
        <v>1554</v>
      </c>
      <c r="K710" s="7" t="s">
        <v>2101</v>
      </c>
    </row>
    <row r="711" spans="1:11" ht="15.75" x14ac:dyDescent="0.2">
      <c r="A711" s="5" t="s">
        <v>142</v>
      </c>
      <c r="B711" s="68">
        <v>226</v>
      </c>
      <c r="C711" s="68">
        <v>67</v>
      </c>
      <c r="D711" s="6">
        <f t="shared" si="212"/>
        <v>293</v>
      </c>
      <c r="E711" s="6">
        <v>0</v>
      </c>
      <c r="F711" s="6">
        <v>0</v>
      </c>
      <c r="G711" s="6">
        <f t="shared" si="213"/>
        <v>0</v>
      </c>
      <c r="H711" s="6">
        <f t="shared" si="214"/>
        <v>226</v>
      </c>
      <c r="I711" s="6">
        <f t="shared" si="214"/>
        <v>67</v>
      </c>
      <c r="J711" s="6">
        <f t="shared" si="214"/>
        <v>293</v>
      </c>
      <c r="K711" s="7" t="s">
        <v>2102</v>
      </c>
    </row>
    <row r="712" spans="1:11" ht="15.75" x14ac:dyDescent="0.2">
      <c r="A712" s="5" t="s">
        <v>2103</v>
      </c>
      <c r="B712" s="6">
        <v>420</v>
      </c>
      <c r="C712" s="6">
        <v>122</v>
      </c>
      <c r="D712" s="6">
        <f t="shared" si="212"/>
        <v>542</v>
      </c>
      <c r="E712" s="6">
        <v>0</v>
      </c>
      <c r="F712" s="6">
        <v>0</v>
      </c>
      <c r="G712" s="6">
        <f t="shared" si="213"/>
        <v>0</v>
      </c>
      <c r="H712" s="6">
        <f t="shared" si="214"/>
        <v>420</v>
      </c>
      <c r="I712" s="6">
        <f t="shared" si="214"/>
        <v>122</v>
      </c>
      <c r="J712" s="6">
        <f t="shared" si="214"/>
        <v>542</v>
      </c>
      <c r="K712" s="7" t="s">
        <v>2104</v>
      </c>
    </row>
    <row r="713" spans="1:11" ht="31.5" x14ac:dyDescent="0.2">
      <c r="A713" s="5" t="s">
        <v>2105</v>
      </c>
      <c r="B713" s="6"/>
      <c r="C713" s="6"/>
      <c r="D713" s="6"/>
      <c r="E713" s="6"/>
      <c r="F713" s="6"/>
      <c r="G713" s="6"/>
      <c r="H713" s="6"/>
      <c r="I713" s="6"/>
      <c r="J713" s="6"/>
      <c r="K713" s="18" t="s">
        <v>2106</v>
      </c>
    </row>
    <row r="714" spans="1:11" ht="15.75" x14ac:dyDescent="0.2">
      <c r="A714" s="5" t="s">
        <v>131</v>
      </c>
      <c r="B714" s="6">
        <v>0</v>
      </c>
      <c r="C714" s="6">
        <v>0</v>
      </c>
      <c r="D714" s="6">
        <f t="shared" ref="D714:D719" si="215">SUM(B714:C714)</f>
        <v>0</v>
      </c>
      <c r="E714" s="6">
        <v>0</v>
      </c>
      <c r="F714" s="6">
        <v>0</v>
      </c>
      <c r="G714" s="6">
        <f>SUM(E714:F714)</f>
        <v>0</v>
      </c>
      <c r="H714" s="6">
        <f t="shared" ref="H714:I718" si="216">SUM(E714,B714)</f>
        <v>0</v>
      </c>
      <c r="I714" s="6">
        <f t="shared" si="216"/>
        <v>0</v>
      </c>
      <c r="J714" s="6">
        <f>SUM(H714:I714)</f>
        <v>0</v>
      </c>
      <c r="K714" s="7" t="s">
        <v>282</v>
      </c>
    </row>
    <row r="715" spans="1:11" ht="15.75" x14ac:dyDescent="0.2">
      <c r="A715" s="5" t="s">
        <v>125</v>
      </c>
      <c r="B715" s="6">
        <v>0</v>
      </c>
      <c r="C715" s="6">
        <v>0</v>
      </c>
      <c r="D715" s="6">
        <f t="shared" si="215"/>
        <v>0</v>
      </c>
      <c r="E715" s="6">
        <v>0</v>
      </c>
      <c r="F715" s="6">
        <v>0</v>
      </c>
      <c r="G715" s="6">
        <f>SUM(E715:F715)</f>
        <v>0</v>
      </c>
      <c r="H715" s="6">
        <f t="shared" si="216"/>
        <v>0</v>
      </c>
      <c r="I715" s="6">
        <f t="shared" si="216"/>
        <v>0</v>
      </c>
      <c r="J715" s="6">
        <f>SUM(H715:I715)</f>
        <v>0</v>
      </c>
      <c r="K715" s="7" t="s">
        <v>762</v>
      </c>
    </row>
    <row r="716" spans="1:11" ht="15.75" x14ac:dyDescent="0.2">
      <c r="A716" s="5" t="s">
        <v>132</v>
      </c>
      <c r="B716" s="6">
        <v>0</v>
      </c>
      <c r="C716" s="6">
        <v>0</v>
      </c>
      <c r="D716" s="6">
        <f t="shared" si="215"/>
        <v>0</v>
      </c>
      <c r="E716" s="6">
        <v>0</v>
      </c>
      <c r="F716" s="6">
        <v>0</v>
      </c>
      <c r="G716" s="6">
        <f>SUM(E716:F716)</f>
        <v>0</v>
      </c>
      <c r="H716" s="6">
        <f t="shared" si="216"/>
        <v>0</v>
      </c>
      <c r="I716" s="6">
        <f t="shared" si="216"/>
        <v>0</v>
      </c>
      <c r="J716" s="6">
        <f>SUM(H716:I716)</f>
        <v>0</v>
      </c>
      <c r="K716" s="7" t="s">
        <v>349</v>
      </c>
    </row>
    <row r="717" spans="1:11" ht="31.5" x14ac:dyDescent="0.2">
      <c r="A717" s="347" t="s">
        <v>133</v>
      </c>
      <c r="B717" s="68">
        <f>SUM(B714:B716)</f>
        <v>0</v>
      </c>
      <c r="C717" s="68">
        <f>SUM(C714:C716)</f>
        <v>0</v>
      </c>
      <c r="D717" s="68">
        <f t="shared" si="215"/>
        <v>0</v>
      </c>
      <c r="E717" s="68">
        <v>0</v>
      </c>
      <c r="F717" s="68">
        <v>0</v>
      </c>
      <c r="G717" s="68">
        <f>SUM(E717:F717)</f>
        <v>0</v>
      </c>
      <c r="H717" s="68">
        <f t="shared" si="216"/>
        <v>0</v>
      </c>
      <c r="I717" s="68">
        <f t="shared" si="216"/>
        <v>0</v>
      </c>
      <c r="J717" s="68">
        <f>SUM(G717,D717)</f>
        <v>0</v>
      </c>
      <c r="K717" s="304" t="s">
        <v>2097</v>
      </c>
    </row>
    <row r="718" spans="1:11" ht="15.75" x14ac:dyDescent="0.2">
      <c r="A718" s="161" t="s">
        <v>134</v>
      </c>
      <c r="B718" s="68">
        <v>153</v>
      </c>
      <c r="C718" s="68">
        <v>48</v>
      </c>
      <c r="D718" s="68">
        <f t="shared" si="215"/>
        <v>201</v>
      </c>
      <c r="E718" s="68">
        <v>0</v>
      </c>
      <c r="F718" s="68">
        <v>0</v>
      </c>
      <c r="G718" s="68">
        <f>SUM(E718:F718)</f>
        <v>0</v>
      </c>
      <c r="H718" s="68">
        <f t="shared" si="216"/>
        <v>153</v>
      </c>
      <c r="I718" s="68">
        <f t="shared" si="216"/>
        <v>48</v>
      </c>
      <c r="J718" s="68">
        <f>SUM(G718,D718)</f>
        <v>201</v>
      </c>
      <c r="K718" s="304" t="s">
        <v>2107</v>
      </c>
    </row>
    <row r="719" spans="1:11" ht="15.75" x14ac:dyDescent="0.2">
      <c r="A719" s="348" t="s">
        <v>2108</v>
      </c>
      <c r="B719" s="68">
        <v>161</v>
      </c>
      <c r="C719" s="68">
        <v>36</v>
      </c>
      <c r="D719" s="68">
        <f t="shared" si="215"/>
        <v>197</v>
      </c>
      <c r="E719" s="68">
        <f>SUM(E715:E718)</f>
        <v>0</v>
      </c>
      <c r="F719" s="68">
        <f>SUM(F715:F718)</f>
        <v>0</v>
      </c>
      <c r="G719" s="68">
        <f>SUM(G715:G718)</f>
        <v>0</v>
      </c>
      <c r="H719" s="68">
        <f>SUM(B719,E719)</f>
        <v>161</v>
      </c>
      <c r="I719" s="68">
        <f>SUM(C719,F719)</f>
        <v>36</v>
      </c>
      <c r="J719" s="68">
        <f>SUM(D719,G719)</f>
        <v>197</v>
      </c>
      <c r="K719" s="304" t="s">
        <v>2109</v>
      </c>
    </row>
    <row r="720" spans="1:11" ht="15.75" x14ac:dyDescent="0.2">
      <c r="A720" s="5" t="s">
        <v>123</v>
      </c>
      <c r="B720" s="6"/>
      <c r="C720" s="6"/>
      <c r="D720" s="6"/>
      <c r="E720" s="6"/>
      <c r="F720" s="6"/>
      <c r="G720" s="6"/>
      <c r="H720" s="6"/>
      <c r="I720" s="6"/>
      <c r="J720" s="6"/>
      <c r="K720" s="7" t="s">
        <v>2110</v>
      </c>
    </row>
    <row r="721" spans="1:11" ht="15.75" x14ac:dyDescent="0.2">
      <c r="A721" s="5" t="s">
        <v>124</v>
      </c>
      <c r="B721" s="6">
        <v>0</v>
      </c>
      <c r="C721" s="6">
        <v>0</v>
      </c>
      <c r="D721" s="6">
        <f t="shared" ref="D721:D726" si="217">SUM(B721:C721)</f>
        <v>0</v>
      </c>
      <c r="E721" s="6">
        <v>0</v>
      </c>
      <c r="F721" s="6">
        <v>0</v>
      </c>
      <c r="G721" s="6">
        <f t="shared" ref="G721:G726" si="218">SUM(E721:F721)</f>
        <v>0</v>
      </c>
      <c r="H721" s="6">
        <f t="shared" ref="H721:J726" si="219">SUM(E721,B721)</f>
        <v>0</v>
      </c>
      <c r="I721" s="6">
        <f t="shared" si="219"/>
        <v>0</v>
      </c>
      <c r="J721" s="6">
        <f t="shared" si="219"/>
        <v>0</v>
      </c>
      <c r="K721" s="7" t="s">
        <v>282</v>
      </c>
    </row>
    <row r="722" spans="1:11" ht="15.75" x14ac:dyDescent="0.2">
      <c r="A722" s="5" t="s">
        <v>125</v>
      </c>
      <c r="B722" s="6">
        <v>0</v>
      </c>
      <c r="C722" s="6">
        <v>0</v>
      </c>
      <c r="D722" s="6">
        <f t="shared" si="217"/>
        <v>0</v>
      </c>
      <c r="E722" s="6">
        <v>0</v>
      </c>
      <c r="F722" s="6">
        <v>0</v>
      </c>
      <c r="G722" s="6">
        <f t="shared" si="218"/>
        <v>0</v>
      </c>
      <c r="H722" s="6">
        <f t="shared" si="219"/>
        <v>0</v>
      </c>
      <c r="I722" s="6">
        <f t="shared" si="219"/>
        <v>0</v>
      </c>
      <c r="J722" s="6">
        <f t="shared" si="219"/>
        <v>0</v>
      </c>
      <c r="K722" s="7" t="s">
        <v>762</v>
      </c>
    </row>
    <row r="723" spans="1:11" ht="15.75" x14ac:dyDescent="0.2">
      <c r="A723" s="5" t="s">
        <v>126</v>
      </c>
      <c r="B723" s="6">
        <v>8</v>
      </c>
      <c r="C723" s="6">
        <v>3</v>
      </c>
      <c r="D723" s="6">
        <f t="shared" si="217"/>
        <v>11</v>
      </c>
      <c r="E723" s="6">
        <v>0</v>
      </c>
      <c r="F723" s="6">
        <v>0</v>
      </c>
      <c r="G723" s="6">
        <f t="shared" si="218"/>
        <v>0</v>
      </c>
      <c r="H723" s="6">
        <f t="shared" si="219"/>
        <v>8</v>
      </c>
      <c r="I723" s="6">
        <f t="shared" si="219"/>
        <v>3</v>
      </c>
      <c r="J723" s="6">
        <f t="shared" si="219"/>
        <v>11</v>
      </c>
      <c r="K723" s="7" t="s">
        <v>286</v>
      </c>
    </row>
    <row r="724" spans="1:11" ht="15.75" x14ac:dyDescent="0.2">
      <c r="A724" s="5" t="s">
        <v>127</v>
      </c>
      <c r="B724" s="6">
        <v>29</v>
      </c>
      <c r="C724" s="6">
        <v>15</v>
      </c>
      <c r="D724" s="6">
        <f t="shared" si="217"/>
        <v>44</v>
      </c>
      <c r="E724" s="6">
        <v>0</v>
      </c>
      <c r="F724" s="6">
        <v>0</v>
      </c>
      <c r="G724" s="6">
        <f t="shared" si="218"/>
        <v>0</v>
      </c>
      <c r="H724" s="6">
        <f t="shared" si="219"/>
        <v>29</v>
      </c>
      <c r="I724" s="6">
        <f t="shared" si="219"/>
        <v>15</v>
      </c>
      <c r="J724" s="6">
        <f t="shared" si="219"/>
        <v>44</v>
      </c>
      <c r="K724" s="7" t="s">
        <v>302</v>
      </c>
    </row>
    <row r="725" spans="1:11" ht="15.75" x14ac:dyDescent="0.2">
      <c r="A725" s="5" t="s">
        <v>2111</v>
      </c>
      <c r="B725" s="6">
        <v>108</v>
      </c>
      <c r="C725" s="6">
        <v>130</v>
      </c>
      <c r="D725" s="6">
        <f t="shared" si="217"/>
        <v>238</v>
      </c>
      <c r="E725" s="6">
        <v>0</v>
      </c>
      <c r="F725" s="6">
        <v>0</v>
      </c>
      <c r="G725" s="6">
        <f t="shared" si="218"/>
        <v>0</v>
      </c>
      <c r="H725" s="6">
        <f t="shared" si="219"/>
        <v>108</v>
      </c>
      <c r="I725" s="6">
        <f t="shared" si="219"/>
        <v>130</v>
      </c>
      <c r="J725" s="6">
        <f t="shared" si="219"/>
        <v>238</v>
      </c>
      <c r="K725" s="7" t="s">
        <v>2112</v>
      </c>
    </row>
    <row r="726" spans="1:11" ht="16.5" thickBot="1" x14ac:dyDescent="0.25">
      <c r="A726" s="11" t="s">
        <v>414</v>
      </c>
      <c r="B726" s="12">
        <v>21</v>
      </c>
      <c r="C726" s="12">
        <v>9</v>
      </c>
      <c r="D726" s="12">
        <f t="shared" si="217"/>
        <v>30</v>
      </c>
      <c r="E726" s="12">
        <v>0</v>
      </c>
      <c r="F726" s="12">
        <v>0</v>
      </c>
      <c r="G726" s="12">
        <f t="shared" si="218"/>
        <v>0</v>
      </c>
      <c r="H726" s="12">
        <f t="shared" si="219"/>
        <v>21</v>
      </c>
      <c r="I726" s="12">
        <f t="shared" si="219"/>
        <v>9</v>
      </c>
      <c r="J726" s="12">
        <f t="shared" si="219"/>
        <v>30</v>
      </c>
      <c r="K726" s="13" t="s">
        <v>2113</v>
      </c>
    </row>
    <row r="727" spans="1:11" ht="16.5" thickBot="1" x14ac:dyDescent="0.25">
      <c r="A727" s="157" t="s">
        <v>128</v>
      </c>
      <c r="B727" s="70">
        <f>SUM(B721:B726)</f>
        <v>166</v>
      </c>
      <c r="C727" s="70">
        <f t="shared" ref="C727:J727" si="220">SUM(C721:C726)</f>
        <v>157</v>
      </c>
      <c r="D727" s="70">
        <f t="shared" si="220"/>
        <v>323</v>
      </c>
      <c r="E727" s="70">
        <f t="shared" si="220"/>
        <v>0</v>
      </c>
      <c r="F727" s="70">
        <f t="shared" si="220"/>
        <v>0</v>
      </c>
      <c r="G727" s="70">
        <f t="shared" si="220"/>
        <v>0</v>
      </c>
      <c r="H727" s="70">
        <f t="shared" si="220"/>
        <v>166</v>
      </c>
      <c r="I727" s="70">
        <f t="shared" si="220"/>
        <v>157</v>
      </c>
      <c r="J727" s="70">
        <f t="shared" si="220"/>
        <v>323</v>
      </c>
      <c r="K727" s="115" t="s">
        <v>2114</v>
      </c>
    </row>
    <row r="728" spans="1:11" ht="16.5" thickTop="1" x14ac:dyDescent="0.2">
      <c r="A728" s="158"/>
      <c r="B728" s="377"/>
      <c r="C728" s="377"/>
      <c r="D728" s="377"/>
      <c r="E728" s="377"/>
      <c r="F728" s="377"/>
      <c r="G728" s="377"/>
      <c r="H728" s="377"/>
      <c r="I728" s="377"/>
      <c r="J728" s="377"/>
      <c r="K728" s="128"/>
    </row>
    <row r="729" spans="1:11" ht="16.5" thickBot="1" x14ac:dyDescent="0.25">
      <c r="A729" s="1" t="s">
        <v>2152</v>
      </c>
      <c r="K729" s="345" t="s">
        <v>2153</v>
      </c>
    </row>
    <row r="730" spans="1:11" ht="15.75" customHeight="1" thickTop="1" x14ac:dyDescent="0.25">
      <c r="A730" s="409" t="s">
        <v>118</v>
      </c>
      <c r="B730" s="412" t="s">
        <v>2</v>
      </c>
      <c r="C730" s="412"/>
      <c r="D730" s="412"/>
      <c r="E730" s="412" t="s">
        <v>3</v>
      </c>
      <c r="F730" s="412"/>
      <c r="G730" s="412"/>
      <c r="H730" s="412" t="s">
        <v>4</v>
      </c>
      <c r="I730" s="412"/>
      <c r="J730" s="412"/>
      <c r="K730" s="409" t="s">
        <v>278</v>
      </c>
    </row>
    <row r="731" spans="1:11" ht="15" customHeight="1" x14ac:dyDescent="0.25">
      <c r="A731" s="410"/>
      <c r="B731" s="413" t="s">
        <v>6</v>
      </c>
      <c r="C731" s="413"/>
      <c r="D731" s="413"/>
      <c r="E731" s="413" t="s">
        <v>7</v>
      </c>
      <c r="F731" s="413"/>
      <c r="G731" s="413"/>
      <c r="H731" s="413" t="s">
        <v>8</v>
      </c>
      <c r="I731" s="413"/>
      <c r="J731" s="413"/>
      <c r="K731" s="410"/>
    </row>
    <row r="732" spans="1:11" ht="13.5" customHeight="1" x14ac:dyDescent="0.25">
      <c r="A732" s="410"/>
      <c r="B732" s="372" t="s">
        <v>9</v>
      </c>
      <c r="C732" s="372" t="s">
        <v>10</v>
      </c>
      <c r="D732" s="372" t="s">
        <v>11</v>
      </c>
      <c r="E732" s="372" t="s">
        <v>9</v>
      </c>
      <c r="F732" s="372" t="s">
        <v>10</v>
      </c>
      <c r="G732" s="372" t="s">
        <v>11</v>
      </c>
      <c r="H732" s="372" t="s">
        <v>9</v>
      </c>
      <c r="I732" s="372" t="s">
        <v>10</v>
      </c>
      <c r="J732" s="372" t="s">
        <v>11</v>
      </c>
      <c r="K732" s="410"/>
    </row>
    <row r="733" spans="1:11" ht="16.5" thickBot="1" x14ac:dyDescent="0.3">
      <c r="A733" s="411"/>
      <c r="B733" s="4" t="s">
        <v>12</v>
      </c>
      <c r="C733" s="4" t="s">
        <v>13</v>
      </c>
      <c r="D733" s="4" t="s">
        <v>8</v>
      </c>
      <c r="E733" s="4" t="s">
        <v>12</v>
      </c>
      <c r="F733" s="4" t="s">
        <v>13</v>
      </c>
      <c r="G733" s="4" t="s">
        <v>8</v>
      </c>
      <c r="H733" s="4" t="s">
        <v>12</v>
      </c>
      <c r="I733" s="4" t="s">
        <v>13</v>
      </c>
      <c r="J733" s="4" t="s">
        <v>8</v>
      </c>
      <c r="K733" s="411"/>
    </row>
    <row r="734" spans="1:11" ht="18" customHeight="1" x14ac:dyDescent="0.2">
      <c r="A734" s="158" t="s">
        <v>144</v>
      </c>
      <c r="B734" s="68">
        <v>61</v>
      </c>
      <c r="C734" s="68">
        <v>28</v>
      </c>
      <c r="D734" s="68">
        <f>SUM(B734:C734)</f>
        <v>89</v>
      </c>
      <c r="E734" s="68">
        <v>0</v>
      </c>
      <c r="F734" s="68">
        <v>0</v>
      </c>
      <c r="G734" s="68">
        <f>SUM(E734:F734)</f>
        <v>0</v>
      </c>
      <c r="H734" s="68">
        <f>SUM(E734,B734)</f>
        <v>61</v>
      </c>
      <c r="I734" s="68">
        <f>SUM(F734,C734)</f>
        <v>28</v>
      </c>
      <c r="J734" s="68">
        <f>SUM(G734,D734)</f>
        <v>89</v>
      </c>
      <c r="K734" s="7" t="s">
        <v>2146</v>
      </c>
    </row>
    <row r="735" spans="1:11" ht="18" customHeight="1" x14ac:dyDescent="0.2">
      <c r="A735" s="5" t="s">
        <v>135</v>
      </c>
      <c r="B735" s="6"/>
      <c r="C735" s="6"/>
      <c r="D735" s="6"/>
      <c r="E735" s="6"/>
      <c r="F735" s="6"/>
      <c r="G735" s="6"/>
      <c r="H735" s="6"/>
      <c r="I735" s="6"/>
      <c r="J735" s="6"/>
      <c r="K735" s="7" t="s">
        <v>2116</v>
      </c>
    </row>
    <row r="736" spans="1:11" ht="18" customHeight="1" x14ac:dyDescent="0.2">
      <c r="A736" s="5" t="s">
        <v>124</v>
      </c>
      <c r="B736" s="6">
        <v>0</v>
      </c>
      <c r="C736" s="6">
        <v>0</v>
      </c>
      <c r="D736" s="6">
        <f t="shared" ref="D736:D741" si="221">SUM(B736:C736)</f>
        <v>0</v>
      </c>
      <c r="E736" s="6">
        <v>0</v>
      </c>
      <c r="F736" s="6">
        <v>0</v>
      </c>
      <c r="G736" s="6">
        <f t="shared" ref="G736:G741" si="222">SUM(E736:F736)</f>
        <v>0</v>
      </c>
      <c r="H736" s="6">
        <f t="shared" ref="H736:J738" si="223">SUM(E736,B736)</f>
        <v>0</v>
      </c>
      <c r="I736" s="6">
        <f t="shared" si="223"/>
        <v>0</v>
      </c>
      <c r="J736" s="6">
        <f t="shared" si="223"/>
        <v>0</v>
      </c>
      <c r="K736" s="7" t="s">
        <v>282</v>
      </c>
    </row>
    <row r="737" spans="1:11" ht="18" customHeight="1" x14ac:dyDescent="0.2">
      <c r="A737" s="5" t="s">
        <v>125</v>
      </c>
      <c r="B737" s="6">
        <v>0</v>
      </c>
      <c r="C737" s="6">
        <v>0</v>
      </c>
      <c r="D737" s="6">
        <f t="shared" si="221"/>
        <v>0</v>
      </c>
      <c r="E737" s="6">
        <v>0</v>
      </c>
      <c r="F737" s="6">
        <v>0</v>
      </c>
      <c r="G737" s="6">
        <f t="shared" si="222"/>
        <v>0</v>
      </c>
      <c r="H737" s="6">
        <f t="shared" si="223"/>
        <v>0</v>
      </c>
      <c r="I737" s="6">
        <f t="shared" si="223"/>
        <v>0</v>
      </c>
      <c r="J737" s="6">
        <f t="shared" si="223"/>
        <v>0</v>
      </c>
      <c r="K737" s="7" t="s">
        <v>762</v>
      </c>
    </row>
    <row r="738" spans="1:11" ht="18" customHeight="1" x14ac:dyDescent="0.2">
      <c r="A738" s="5" t="s">
        <v>132</v>
      </c>
      <c r="B738" s="6">
        <v>0</v>
      </c>
      <c r="C738" s="6">
        <v>0</v>
      </c>
      <c r="D738" s="6">
        <f t="shared" si="221"/>
        <v>0</v>
      </c>
      <c r="E738" s="6">
        <v>0</v>
      </c>
      <c r="F738" s="6">
        <v>0</v>
      </c>
      <c r="G738" s="6">
        <f t="shared" si="222"/>
        <v>0</v>
      </c>
      <c r="H738" s="6">
        <f t="shared" si="223"/>
        <v>0</v>
      </c>
      <c r="I738" s="6">
        <f t="shared" si="223"/>
        <v>0</v>
      </c>
      <c r="J738" s="6">
        <f t="shared" si="223"/>
        <v>0</v>
      </c>
      <c r="K738" s="7" t="s">
        <v>349</v>
      </c>
    </row>
    <row r="739" spans="1:11" ht="18" customHeight="1" x14ac:dyDescent="0.2">
      <c r="A739" s="5" t="s">
        <v>136</v>
      </c>
      <c r="B739" s="6">
        <v>3</v>
      </c>
      <c r="C739" s="6">
        <v>11</v>
      </c>
      <c r="D739" s="6">
        <f t="shared" si="221"/>
        <v>14</v>
      </c>
      <c r="E739" s="6">
        <v>0</v>
      </c>
      <c r="F739" s="6">
        <v>0</v>
      </c>
      <c r="G739" s="6">
        <f t="shared" si="222"/>
        <v>0</v>
      </c>
      <c r="H739" s="6">
        <f>SUM(E739,B739)</f>
        <v>3</v>
      </c>
      <c r="I739" s="6">
        <f>SUM(F739,C739)</f>
        <v>11</v>
      </c>
      <c r="J739" s="6">
        <f>SUM(G739,D739)</f>
        <v>14</v>
      </c>
      <c r="K739" s="7" t="s">
        <v>2117</v>
      </c>
    </row>
    <row r="740" spans="1:11" ht="18" customHeight="1" x14ac:dyDescent="0.2">
      <c r="A740" s="5" t="s">
        <v>127</v>
      </c>
      <c r="B740" s="6">
        <v>40</v>
      </c>
      <c r="C740" s="6">
        <v>10</v>
      </c>
      <c r="D740" s="6">
        <f t="shared" si="221"/>
        <v>50</v>
      </c>
      <c r="E740" s="6">
        <v>0</v>
      </c>
      <c r="F740" s="6">
        <v>0</v>
      </c>
      <c r="G740" s="6">
        <f t="shared" si="222"/>
        <v>0</v>
      </c>
      <c r="H740" s="6">
        <f t="shared" ref="H740:J741" si="224">SUM(E740,B740)</f>
        <v>40</v>
      </c>
      <c r="I740" s="6">
        <f t="shared" si="224"/>
        <v>10</v>
      </c>
      <c r="J740" s="6">
        <f t="shared" si="224"/>
        <v>50</v>
      </c>
      <c r="K740" s="7" t="s">
        <v>302</v>
      </c>
    </row>
    <row r="741" spans="1:11" ht="18" customHeight="1" x14ac:dyDescent="0.2">
      <c r="A741" s="5" t="s">
        <v>137</v>
      </c>
      <c r="B741" s="6">
        <v>11</v>
      </c>
      <c r="C741" s="6">
        <v>29</v>
      </c>
      <c r="D741" s="6">
        <f t="shared" si="221"/>
        <v>40</v>
      </c>
      <c r="E741" s="6">
        <v>0</v>
      </c>
      <c r="F741" s="6">
        <v>0</v>
      </c>
      <c r="G741" s="6">
        <f t="shared" si="222"/>
        <v>0</v>
      </c>
      <c r="H741" s="6">
        <f t="shared" si="224"/>
        <v>11</v>
      </c>
      <c r="I741" s="6">
        <f t="shared" si="224"/>
        <v>29</v>
      </c>
      <c r="J741" s="6">
        <f t="shared" si="224"/>
        <v>40</v>
      </c>
      <c r="K741" s="7" t="s">
        <v>2118</v>
      </c>
    </row>
    <row r="742" spans="1:11" ht="18" customHeight="1" x14ac:dyDescent="0.2">
      <c r="A742" s="161" t="s">
        <v>138</v>
      </c>
      <c r="B742" s="68">
        <f>SUM(B736:B741)</f>
        <v>54</v>
      </c>
      <c r="C742" s="68">
        <f t="shared" ref="C742:J742" si="225">SUM(C736:C741)</f>
        <v>50</v>
      </c>
      <c r="D742" s="68">
        <f t="shared" si="225"/>
        <v>104</v>
      </c>
      <c r="E742" s="68">
        <f t="shared" si="225"/>
        <v>0</v>
      </c>
      <c r="F742" s="68">
        <f t="shared" si="225"/>
        <v>0</v>
      </c>
      <c r="G742" s="68">
        <f t="shared" si="225"/>
        <v>0</v>
      </c>
      <c r="H742" s="68">
        <f t="shared" si="225"/>
        <v>54</v>
      </c>
      <c r="I742" s="68">
        <f t="shared" si="225"/>
        <v>50</v>
      </c>
      <c r="J742" s="68">
        <f t="shared" si="225"/>
        <v>104</v>
      </c>
      <c r="K742" s="304" t="s">
        <v>2119</v>
      </c>
    </row>
    <row r="743" spans="1:11" ht="18" customHeight="1" x14ac:dyDescent="0.2">
      <c r="A743" s="5" t="s">
        <v>2120</v>
      </c>
      <c r="B743" s="6"/>
      <c r="C743" s="6"/>
      <c r="D743" s="6"/>
      <c r="E743" s="6"/>
      <c r="F743" s="6"/>
      <c r="G743" s="6"/>
      <c r="H743" s="6"/>
      <c r="I743" s="6"/>
      <c r="J743" s="6"/>
      <c r="K743" s="7" t="s">
        <v>2121</v>
      </c>
    </row>
    <row r="744" spans="1:11" ht="18" customHeight="1" x14ac:dyDescent="0.2">
      <c r="A744" s="5" t="s">
        <v>132</v>
      </c>
      <c r="B744" s="6"/>
      <c r="C744" s="6"/>
      <c r="D744" s="6">
        <f>SUM(B744:C744)</f>
        <v>0</v>
      </c>
      <c r="E744" s="6">
        <v>0</v>
      </c>
      <c r="F744" s="6">
        <v>0</v>
      </c>
      <c r="G744" s="6">
        <f>SUM(E744:F744)</f>
        <v>0</v>
      </c>
      <c r="H744" s="6">
        <f t="shared" ref="H744:J747" si="226">SUM(E744,B744)</f>
        <v>0</v>
      </c>
      <c r="I744" s="6">
        <f t="shared" si="226"/>
        <v>0</v>
      </c>
      <c r="J744" s="6">
        <f t="shared" si="226"/>
        <v>0</v>
      </c>
      <c r="K744" s="7" t="s">
        <v>349</v>
      </c>
    </row>
    <row r="745" spans="1:11" ht="18" customHeight="1" x14ac:dyDescent="0.2">
      <c r="A745" s="5" t="s">
        <v>126</v>
      </c>
      <c r="B745" s="6">
        <v>18</v>
      </c>
      <c r="C745" s="6">
        <v>2</v>
      </c>
      <c r="D745" s="6">
        <f>SUM(B745:C745)</f>
        <v>20</v>
      </c>
      <c r="E745" s="6">
        <v>0</v>
      </c>
      <c r="F745" s="6">
        <v>0</v>
      </c>
      <c r="G745" s="6">
        <f>SUM(E745:F745)</f>
        <v>0</v>
      </c>
      <c r="H745" s="6">
        <f t="shared" si="226"/>
        <v>18</v>
      </c>
      <c r="I745" s="6">
        <f t="shared" si="226"/>
        <v>2</v>
      </c>
      <c r="J745" s="6">
        <f t="shared" si="226"/>
        <v>20</v>
      </c>
      <c r="K745" s="7" t="s">
        <v>286</v>
      </c>
    </row>
    <row r="746" spans="1:11" ht="18" customHeight="1" x14ac:dyDescent="0.2">
      <c r="A746" s="5" t="s">
        <v>414</v>
      </c>
      <c r="B746" s="6">
        <v>51</v>
      </c>
      <c r="C746" s="6">
        <v>13</v>
      </c>
      <c r="D746" s="6">
        <f>SUM(B746:C746)</f>
        <v>64</v>
      </c>
      <c r="E746" s="6">
        <v>0</v>
      </c>
      <c r="F746" s="6">
        <v>0</v>
      </c>
      <c r="G746" s="6">
        <f>SUM(E746:F746)</f>
        <v>0</v>
      </c>
      <c r="H746" s="6">
        <f t="shared" si="226"/>
        <v>51</v>
      </c>
      <c r="I746" s="6">
        <f t="shared" si="226"/>
        <v>13</v>
      </c>
      <c r="J746" s="6">
        <f t="shared" si="226"/>
        <v>64</v>
      </c>
      <c r="K746" s="7" t="s">
        <v>2113</v>
      </c>
    </row>
    <row r="747" spans="1:11" ht="18" customHeight="1" x14ac:dyDescent="0.2">
      <c r="A747" s="5" t="s">
        <v>127</v>
      </c>
      <c r="B747" s="6">
        <v>63</v>
      </c>
      <c r="C747" s="6">
        <v>13</v>
      </c>
      <c r="D747" s="6">
        <f>SUM(B747:C747)</f>
        <v>76</v>
      </c>
      <c r="E747" s="6">
        <v>0</v>
      </c>
      <c r="F747" s="6">
        <v>0</v>
      </c>
      <c r="G747" s="6">
        <f>SUM(E747:F747)</f>
        <v>0</v>
      </c>
      <c r="H747" s="6">
        <f t="shared" si="226"/>
        <v>63</v>
      </c>
      <c r="I747" s="6">
        <f t="shared" si="226"/>
        <v>13</v>
      </c>
      <c r="J747" s="6">
        <f t="shared" si="226"/>
        <v>76</v>
      </c>
      <c r="K747" s="7" t="s">
        <v>302</v>
      </c>
    </row>
    <row r="748" spans="1:11" ht="18" customHeight="1" x14ac:dyDescent="0.2">
      <c r="A748" s="5" t="s">
        <v>2122</v>
      </c>
      <c r="B748" s="6">
        <f>SUM(B744:B747)</f>
        <v>132</v>
      </c>
      <c r="C748" s="6">
        <f>SUM(C744:C747)</f>
        <v>28</v>
      </c>
      <c r="D748" s="6">
        <f t="shared" ref="D748:J748" si="227">SUM(D744:D747)</f>
        <v>160</v>
      </c>
      <c r="E748" s="6">
        <f t="shared" si="227"/>
        <v>0</v>
      </c>
      <c r="F748" s="6">
        <f t="shared" si="227"/>
        <v>0</v>
      </c>
      <c r="G748" s="6">
        <f t="shared" si="227"/>
        <v>0</v>
      </c>
      <c r="H748" s="6">
        <f t="shared" si="227"/>
        <v>132</v>
      </c>
      <c r="I748" s="6">
        <f t="shared" si="227"/>
        <v>28</v>
      </c>
      <c r="J748" s="6">
        <f t="shared" si="227"/>
        <v>160</v>
      </c>
      <c r="K748" s="7" t="s">
        <v>2123</v>
      </c>
    </row>
    <row r="749" spans="1:11" ht="18" customHeight="1" x14ac:dyDescent="0.2">
      <c r="A749" s="5" t="s">
        <v>2124</v>
      </c>
      <c r="B749" s="6"/>
      <c r="C749" s="6"/>
      <c r="D749" s="6"/>
      <c r="E749" s="6"/>
      <c r="F749" s="6"/>
      <c r="G749" s="6"/>
      <c r="H749" s="6"/>
      <c r="I749" s="6"/>
      <c r="J749" s="6"/>
      <c r="K749" s="7" t="s">
        <v>2125</v>
      </c>
    </row>
    <row r="750" spans="1:11" ht="18" customHeight="1" x14ac:dyDescent="0.2">
      <c r="A750" s="5" t="s">
        <v>379</v>
      </c>
      <c r="B750" s="6">
        <v>21</v>
      </c>
      <c r="C750" s="6">
        <v>6</v>
      </c>
      <c r="D750" s="6">
        <f>SUM(B750:C750)</f>
        <v>27</v>
      </c>
      <c r="E750" s="6">
        <v>0</v>
      </c>
      <c r="F750" s="6">
        <v>0</v>
      </c>
      <c r="G750" s="6">
        <f>SUM(E750:F750)</f>
        <v>0</v>
      </c>
      <c r="H750" s="6">
        <f t="shared" ref="H750:J752" si="228">SUM(E750,B750)</f>
        <v>21</v>
      </c>
      <c r="I750" s="6">
        <f t="shared" si="228"/>
        <v>6</v>
      </c>
      <c r="J750" s="6">
        <f t="shared" si="228"/>
        <v>27</v>
      </c>
      <c r="K750" s="7" t="s">
        <v>300</v>
      </c>
    </row>
    <row r="751" spans="1:11" ht="18" customHeight="1" x14ac:dyDescent="0.2">
      <c r="A751" s="5" t="s">
        <v>301</v>
      </c>
      <c r="B751" s="6">
        <v>15</v>
      </c>
      <c r="C751" s="6">
        <v>6</v>
      </c>
      <c r="D751" s="6">
        <f>SUM(B751:C751)</f>
        <v>21</v>
      </c>
      <c r="E751" s="6">
        <v>0</v>
      </c>
      <c r="F751" s="6">
        <v>0</v>
      </c>
      <c r="G751" s="6">
        <f>SUM(E751:F751)</f>
        <v>0</v>
      </c>
      <c r="H751" s="6">
        <f t="shared" si="228"/>
        <v>15</v>
      </c>
      <c r="I751" s="6">
        <f t="shared" si="228"/>
        <v>6</v>
      </c>
      <c r="J751" s="6">
        <f t="shared" si="228"/>
        <v>21</v>
      </c>
      <c r="K751" s="7" t="s">
        <v>302</v>
      </c>
    </row>
    <row r="752" spans="1:11" ht="18" customHeight="1" x14ac:dyDescent="0.2">
      <c r="A752" s="5" t="s">
        <v>1196</v>
      </c>
      <c r="B752" s="6">
        <v>33</v>
      </c>
      <c r="C752" s="6">
        <v>14</v>
      </c>
      <c r="D752" s="6">
        <f>SUM(B752:C752)</f>
        <v>47</v>
      </c>
      <c r="E752" s="6">
        <v>0</v>
      </c>
      <c r="F752" s="6">
        <v>0</v>
      </c>
      <c r="G752" s="6">
        <f>SUM(E752:F752)</f>
        <v>0</v>
      </c>
      <c r="H752" s="6">
        <f t="shared" si="228"/>
        <v>33</v>
      </c>
      <c r="I752" s="6">
        <f t="shared" si="228"/>
        <v>14</v>
      </c>
      <c r="J752" s="6">
        <f t="shared" si="228"/>
        <v>47</v>
      </c>
      <c r="K752" s="7" t="s">
        <v>2126</v>
      </c>
    </row>
    <row r="753" spans="1:11" ht="18" customHeight="1" x14ac:dyDescent="0.2">
      <c r="A753" s="5" t="s">
        <v>2127</v>
      </c>
      <c r="B753" s="6">
        <f>SUM(B750:B752)</f>
        <v>69</v>
      </c>
      <c r="C753" s="6">
        <f t="shared" ref="C753:J753" si="229">SUM(C750:C752)</f>
        <v>26</v>
      </c>
      <c r="D753" s="6">
        <f t="shared" si="229"/>
        <v>95</v>
      </c>
      <c r="E753" s="6">
        <f t="shared" si="229"/>
        <v>0</v>
      </c>
      <c r="F753" s="6">
        <f t="shared" si="229"/>
        <v>0</v>
      </c>
      <c r="G753" s="6">
        <f t="shared" si="229"/>
        <v>0</v>
      </c>
      <c r="H753" s="6">
        <f t="shared" si="229"/>
        <v>69</v>
      </c>
      <c r="I753" s="6">
        <f t="shared" si="229"/>
        <v>26</v>
      </c>
      <c r="J753" s="6">
        <f t="shared" si="229"/>
        <v>95</v>
      </c>
      <c r="K753" s="7" t="s">
        <v>2128</v>
      </c>
    </row>
    <row r="754" spans="1:11" ht="18" customHeight="1" x14ac:dyDescent="0.2">
      <c r="A754" s="5" t="s">
        <v>2129</v>
      </c>
      <c r="B754" s="6">
        <v>5</v>
      </c>
      <c r="C754" s="6">
        <v>1</v>
      </c>
      <c r="D754" s="6">
        <f>SUM(B754:C754)</f>
        <v>6</v>
      </c>
      <c r="E754" s="6">
        <v>0</v>
      </c>
      <c r="F754" s="6">
        <v>0</v>
      </c>
      <c r="G754" s="6">
        <f>SUM(E754:F754)</f>
        <v>0</v>
      </c>
      <c r="H754" s="6">
        <f>SUM(E754,B754)</f>
        <v>5</v>
      </c>
      <c r="I754" s="6">
        <f>SUM(F754,C754)</f>
        <v>1</v>
      </c>
      <c r="J754" s="6">
        <f>SUM(G754,D754)</f>
        <v>6</v>
      </c>
      <c r="K754" s="7" t="s">
        <v>2130</v>
      </c>
    </row>
    <row r="755" spans="1:11" ht="18" customHeight="1" x14ac:dyDescent="0.2">
      <c r="A755" s="5" t="s">
        <v>2131</v>
      </c>
      <c r="B755" s="6"/>
      <c r="C755" s="6"/>
      <c r="D755" s="6"/>
      <c r="E755" s="6"/>
      <c r="F755" s="6"/>
      <c r="G755" s="6"/>
      <c r="H755" s="6"/>
      <c r="I755" s="6"/>
      <c r="J755" s="6"/>
      <c r="K755" s="7" t="s">
        <v>2132</v>
      </c>
    </row>
    <row r="756" spans="1:11" ht="18" customHeight="1" x14ac:dyDescent="0.2">
      <c r="A756" s="5" t="s">
        <v>904</v>
      </c>
      <c r="B756" s="6">
        <v>0</v>
      </c>
      <c r="C756" s="6">
        <v>0</v>
      </c>
      <c r="D756" s="6">
        <f>SUM(B756:C756)</f>
        <v>0</v>
      </c>
      <c r="E756" s="6">
        <v>0</v>
      </c>
      <c r="F756" s="6">
        <v>0</v>
      </c>
      <c r="G756" s="6">
        <f>SUM(E756:F756)</f>
        <v>0</v>
      </c>
      <c r="H756" s="6">
        <f t="shared" ref="H756:J758" si="230">SUM(E756,B756)</f>
        <v>0</v>
      </c>
      <c r="I756" s="6">
        <f t="shared" si="230"/>
        <v>0</v>
      </c>
      <c r="J756" s="6">
        <f t="shared" si="230"/>
        <v>0</v>
      </c>
      <c r="K756" s="7" t="s">
        <v>281</v>
      </c>
    </row>
    <row r="757" spans="1:11" ht="18" customHeight="1" x14ac:dyDescent="0.2">
      <c r="A757" s="5" t="s">
        <v>124</v>
      </c>
      <c r="B757" s="6">
        <v>0</v>
      </c>
      <c r="C757" s="6">
        <v>0</v>
      </c>
      <c r="D757" s="6">
        <f>SUM(B757:C757)</f>
        <v>0</v>
      </c>
      <c r="E757" s="6">
        <v>0</v>
      </c>
      <c r="F757" s="6">
        <v>0</v>
      </c>
      <c r="G757" s="6">
        <f>SUM(E757:F757)</f>
        <v>0</v>
      </c>
      <c r="H757" s="6">
        <f t="shared" si="230"/>
        <v>0</v>
      </c>
      <c r="I757" s="6">
        <f t="shared" si="230"/>
        <v>0</v>
      </c>
      <c r="J757" s="6">
        <f t="shared" si="230"/>
        <v>0</v>
      </c>
      <c r="K757" s="7" t="s">
        <v>282</v>
      </c>
    </row>
    <row r="758" spans="1:11" ht="18" customHeight="1" x14ac:dyDescent="0.2">
      <c r="A758" s="5" t="s">
        <v>132</v>
      </c>
      <c r="B758" s="6">
        <v>0</v>
      </c>
      <c r="C758" s="6">
        <v>0</v>
      </c>
      <c r="D758" s="6">
        <f>SUM(B758:C758)</f>
        <v>0</v>
      </c>
      <c r="E758" s="6">
        <v>0</v>
      </c>
      <c r="F758" s="6">
        <v>0</v>
      </c>
      <c r="G758" s="6">
        <f>SUM(E758:F758)</f>
        <v>0</v>
      </c>
      <c r="H758" s="6">
        <f t="shared" si="230"/>
        <v>0</v>
      </c>
      <c r="I758" s="6">
        <f t="shared" si="230"/>
        <v>0</v>
      </c>
      <c r="J758" s="6">
        <f t="shared" si="230"/>
        <v>0</v>
      </c>
      <c r="K758" s="7" t="s">
        <v>349</v>
      </c>
    </row>
    <row r="759" spans="1:11" ht="18" customHeight="1" x14ac:dyDescent="0.2">
      <c r="A759" s="5" t="s">
        <v>2133</v>
      </c>
      <c r="B759" s="6">
        <f>SUM(B756:B758)</f>
        <v>0</v>
      </c>
      <c r="C759" s="6">
        <f t="shared" ref="C759:J760" si="231">SUM(C756:C758)</f>
        <v>0</v>
      </c>
      <c r="D759" s="6">
        <f t="shared" si="231"/>
        <v>0</v>
      </c>
      <c r="E759" s="6">
        <f t="shared" si="231"/>
        <v>0</v>
      </c>
      <c r="F759" s="6">
        <f t="shared" si="231"/>
        <v>0</v>
      </c>
      <c r="G759" s="6">
        <f t="shared" si="231"/>
        <v>0</v>
      </c>
      <c r="H759" s="6">
        <f t="shared" si="231"/>
        <v>0</v>
      </c>
      <c r="I759" s="6">
        <f t="shared" si="231"/>
        <v>0</v>
      </c>
      <c r="J759" s="6">
        <f t="shared" si="231"/>
        <v>0</v>
      </c>
      <c r="K759" s="7" t="s">
        <v>2134</v>
      </c>
    </row>
    <row r="760" spans="1:11" ht="18" customHeight="1" x14ac:dyDescent="0.2">
      <c r="A760" s="5" t="s">
        <v>2135</v>
      </c>
      <c r="B760" s="6">
        <v>56</v>
      </c>
      <c r="C760" s="6">
        <v>12</v>
      </c>
      <c r="D760" s="6">
        <f>SUM(B760:C760)</f>
        <v>68</v>
      </c>
      <c r="E760" s="6">
        <f t="shared" si="231"/>
        <v>0</v>
      </c>
      <c r="F760" s="6">
        <f t="shared" si="231"/>
        <v>0</v>
      </c>
      <c r="G760" s="6">
        <f t="shared" si="231"/>
        <v>0</v>
      </c>
      <c r="H760" s="6">
        <f>SUM(E760,B760)</f>
        <v>56</v>
      </c>
      <c r="I760" s="6">
        <f>SUM(F760,C760)</f>
        <v>12</v>
      </c>
      <c r="J760" s="6">
        <f>SUM(G760,D760)</f>
        <v>68</v>
      </c>
      <c r="K760" s="7" t="s">
        <v>2136</v>
      </c>
    </row>
    <row r="761" spans="1:11" ht="18" customHeight="1" x14ac:dyDescent="0.2">
      <c r="A761" s="5" t="s">
        <v>2137</v>
      </c>
      <c r="B761" s="6"/>
      <c r="C761" s="6"/>
      <c r="D761" s="6"/>
      <c r="E761" s="6"/>
      <c r="F761" s="6"/>
      <c r="G761" s="6"/>
      <c r="H761" s="6"/>
      <c r="I761" s="6"/>
      <c r="J761" s="6"/>
      <c r="K761" s="7" t="s">
        <v>2138</v>
      </c>
    </row>
    <row r="762" spans="1:11" ht="18" customHeight="1" x14ac:dyDescent="0.2">
      <c r="A762" s="5" t="s">
        <v>124</v>
      </c>
      <c r="B762" s="6">
        <v>0</v>
      </c>
      <c r="C762" s="6">
        <v>0</v>
      </c>
      <c r="D762" s="6">
        <f>SUM(B762:C762)</f>
        <v>0</v>
      </c>
      <c r="E762" s="6">
        <v>0</v>
      </c>
      <c r="F762" s="6">
        <v>0</v>
      </c>
      <c r="G762" s="6">
        <f>SUM(E762:F762)</f>
        <v>0</v>
      </c>
      <c r="H762" s="6">
        <f t="shared" ref="H762:J764" si="232">SUM(E762,B762)</f>
        <v>0</v>
      </c>
      <c r="I762" s="6">
        <f t="shared" si="232"/>
        <v>0</v>
      </c>
      <c r="J762" s="6">
        <f t="shared" si="232"/>
        <v>0</v>
      </c>
      <c r="K762" s="7" t="s">
        <v>282</v>
      </c>
    </row>
    <row r="763" spans="1:11" ht="18" customHeight="1" x14ac:dyDescent="0.2">
      <c r="A763" s="5" t="s">
        <v>125</v>
      </c>
      <c r="B763" s="6">
        <v>0</v>
      </c>
      <c r="C763" s="6">
        <v>0</v>
      </c>
      <c r="D763" s="6">
        <f>SUM(B763:C763)</f>
        <v>0</v>
      </c>
      <c r="E763" s="6">
        <v>0</v>
      </c>
      <c r="F763" s="6">
        <v>0</v>
      </c>
      <c r="G763" s="6">
        <f>SUM(E763:F763)</f>
        <v>0</v>
      </c>
      <c r="H763" s="6">
        <f t="shared" si="232"/>
        <v>0</v>
      </c>
      <c r="I763" s="6">
        <f t="shared" si="232"/>
        <v>0</v>
      </c>
      <c r="J763" s="6">
        <f t="shared" si="232"/>
        <v>0</v>
      </c>
      <c r="K763" s="7" t="s">
        <v>762</v>
      </c>
    </row>
    <row r="764" spans="1:11" ht="18" customHeight="1" x14ac:dyDescent="0.2">
      <c r="A764" s="5" t="s">
        <v>2139</v>
      </c>
      <c r="B764" s="6">
        <v>0</v>
      </c>
      <c r="C764" s="6">
        <v>0</v>
      </c>
      <c r="D764" s="6">
        <f>SUM(B764:C764)</f>
        <v>0</v>
      </c>
      <c r="E764" s="6">
        <v>0</v>
      </c>
      <c r="F764" s="6">
        <v>0</v>
      </c>
      <c r="G764" s="6">
        <f>SUM(E764:F764)</f>
        <v>0</v>
      </c>
      <c r="H764" s="6">
        <f t="shared" si="232"/>
        <v>0</v>
      </c>
      <c r="I764" s="6">
        <f t="shared" si="232"/>
        <v>0</v>
      </c>
      <c r="J764" s="6">
        <f t="shared" si="232"/>
        <v>0</v>
      </c>
      <c r="K764" s="7" t="s">
        <v>2140</v>
      </c>
    </row>
    <row r="765" spans="1:11" ht="18" customHeight="1" x14ac:dyDescent="0.2">
      <c r="A765" s="5" t="s">
        <v>2141</v>
      </c>
      <c r="B765" s="6">
        <f>SUM(B762:B764)</f>
        <v>0</v>
      </c>
      <c r="C765" s="6">
        <f t="shared" ref="C765:J765" si="233">SUM(C762:C764)</f>
        <v>0</v>
      </c>
      <c r="D765" s="6">
        <f t="shared" si="233"/>
        <v>0</v>
      </c>
      <c r="E765" s="6">
        <f t="shared" si="233"/>
        <v>0</v>
      </c>
      <c r="F765" s="6">
        <f t="shared" si="233"/>
        <v>0</v>
      </c>
      <c r="G765" s="6">
        <f t="shared" si="233"/>
        <v>0</v>
      </c>
      <c r="H765" s="6">
        <f t="shared" si="233"/>
        <v>0</v>
      </c>
      <c r="I765" s="6">
        <f t="shared" si="233"/>
        <v>0</v>
      </c>
      <c r="J765" s="6">
        <f t="shared" si="233"/>
        <v>0</v>
      </c>
      <c r="K765" s="7" t="s">
        <v>2142</v>
      </c>
    </row>
    <row r="766" spans="1:11" ht="18" customHeight="1" thickBot="1" x14ac:dyDescent="0.25">
      <c r="A766" s="11" t="s">
        <v>2143</v>
      </c>
      <c r="B766" s="12">
        <v>0</v>
      </c>
      <c r="C766" s="12">
        <v>0</v>
      </c>
      <c r="D766" s="12">
        <f>SUM(B766:C766)</f>
        <v>0</v>
      </c>
      <c r="E766" s="12">
        <v>0</v>
      </c>
      <c r="F766" s="12">
        <v>0</v>
      </c>
      <c r="G766" s="12">
        <f>SUM(E766:F766)</f>
        <v>0</v>
      </c>
      <c r="H766" s="12">
        <f>SUM(E766,B766)</f>
        <v>0</v>
      </c>
      <c r="I766" s="12">
        <f>SUM(F766,C766)</f>
        <v>0</v>
      </c>
      <c r="J766" s="12">
        <f>SUM(G766,D766)</f>
        <v>0</v>
      </c>
      <c r="K766" s="13" t="s">
        <v>2144</v>
      </c>
    </row>
    <row r="767" spans="1:11" ht="18" customHeight="1" thickBot="1" x14ac:dyDescent="0.25">
      <c r="A767" s="172" t="s">
        <v>45</v>
      </c>
      <c r="B767" s="356">
        <f t="shared" ref="B767:J767" si="234">SUM(B766,B765,B760,B759,B754,B753,B748,B742,B727,B719,B718,B717,B694:B712,B679:B685,B678,B610,B609,B598:B601,B580:B590,B734,B693)</f>
        <v>36301</v>
      </c>
      <c r="C767" s="356">
        <f t="shared" si="234"/>
        <v>10993</v>
      </c>
      <c r="D767" s="356">
        <f t="shared" si="234"/>
        <v>47294</v>
      </c>
      <c r="E767" s="356">
        <f t="shared" si="234"/>
        <v>12</v>
      </c>
      <c r="F767" s="356">
        <f t="shared" si="234"/>
        <v>3</v>
      </c>
      <c r="G767" s="356">
        <f t="shared" si="234"/>
        <v>15</v>
      </c>
      <c r="H767" s="356">
        <f t="shared" si="234"/>
        <v>36313</v>
      </c>
      <c r="I767" s="356">
        <f t="shared" si="234"/>
        <v>10996</v>
      </c>
      <c r="J767" s="356">
        <f t="shared" si="234"/>
        <v>47309</v>
      </c>
      <c r="K767" s="88" t="s">
        <v>633</v>
      </c>
    </row>
    <row r="768" spans="1:11" ht="18" customHeight="1" thickBot="1" x14ac:dyDescent="0.25">
      <c r="A768" s="8" t="s">
        <v>634</v>
      </c>
      <c r="B768" s="9">
        <f t="shared" ref="B768:J768" si="235">SUM(B767,B573)</f>
        <v>102198</v>
      </c>
      <c r="C768" s="9">
        <f t="shared" si="235"/>
        <v>52425</v>
      </c>
      <c r="D768" s="9">
        <f t="shared" si="235"/>
        <v>154623</v>
      </c>
      <c r="E768" s="9">
        <f t="shared" si="235"/>
        <v>31</v>
      </c>
      <c r="F768" s="9">
        <f t="shared" si="235"/>
        <v>23</v>
      </c>
      <c r="G768" s="9">
        <f t="shared" si="235"/>
        <v>54</v>
      </c>
      <c r="H768" s="9">
        <f t="shared" si="235"/>
        <v>102229</v>
      </c>
      <c r="I768" s="9">
        <f t="shared" si="235"/>
        <v>52448</v>
      </c>
      <c r="J768" s="9">
        <f t="shared" si="235"/>
        <v>154677</v>
      </c>
      <c r="K768" s="374" t="s">
        <v>1117</v>
      </c>
    </row>
    <row r="769" spans="1:11" ht="15" thickTop="1" x14ac:dyDescent="0.2"/>
    <row r="770" spans="1:11" ht="18" x14ac:dyDescent="0.2">
      <c r="A770" s="423" t="s">
        <v>2157</v>
      </c>
      <c r="B770" s="423"/>
      <c r="C770" s="423"/>
      <c r="D770" s="423"/>
      <c r="E770" s="423"/>
      <c r="F770" s="423"/>
      <c r="G770" s="423"/>
      <c r="H770" s="423"/>
      <c r="I770" s="423"/>
      <c r="J770" s="423"/>
      <c r="K770" s="423"/>
    </row>
    <row r="771" spans="1:11" ht="32.25" customHeight="1" x14ac:dyDescent="0.25">
      <c r="A771" s="416" t="s">
        <v>2158</v>
      </c>
      <c r="B771" s="416"/>
      <c r="C771" s="416"/>
      <c r="D771" s="416"/>
      <c r="E771" s="416"/>
      <c r="F771" s="416"/>
      <c r="G771" s="416"/>
      <c r="H771" s="416"/>
      <c r="I771" s="416"/>
      <c r="J771" s="416"/>
      <c r="K771" s="416"/>
    </row>
    <row r="772" spans="1:11" ht="16.5" thickBot="1" x14ac:dyDescent="0.25">
      <c r="A772" s="1" t="s">
        <v>2159</v>
      </c>
      <c r="K772" s="2" t="s">
        <v>2160</v>
      </c>
    </row>
    <row r="773" spans="1:11" ht="16.5" thickTop="1" x14ac:dyDescent="0.25">
      <c r="A773" s="409" t="s">
        <v>118</v>
      </c>
      <c r="B773" s="412" t="s">
        <v>2</v>
      </c>
      <c r="C773" s="412"/>
      <c r="D773" s="412"/>
      <c r="E773" s="412" t="s">
        <v>3</v>
      </c>
      <c r="F773" s="412"/>
      <c r="G773" s="412"/>
      <c r="H773" s="412" t="s">
        <v>4</v>
      </c>
      <c r="I773" s="412"/>
      <c r="J773" s="412"/>
      <c r="K773" s="409" t="s">
        <v>278</v>
      </c>
    </row>
    <row r="774" spans="1:11" ht="15.75" x14ac:dyDescent="0.25">
      <c r="A774" s="410"/>
      <c r="B774" s="413" t="s">
        <v>6</v>
      </c>
      <c r="C774" s="413"/>
      <c r="D774" s="413"/>
      <c r="E774" s="413" t="s">
        <v>7</v>
      </c>
      <c r="F774" s="413"/>
      <c r="G774" s="413"/>
      <c r="H774" s="413" t="s">
        <v>8</v>
      </c>
      <c r="I774" s="413"/>
      <c r="J774" s="413"/>
      <c r="K774" s="410"/>
    </row>
    <row r="775" spans="1:11" ht="15.75" x14ac:dyDescent="0.25">
      <c r="A775" s="410"/>
      <c r="B775" s="372" t="s">
        <v>9</v>
      </c>
      <c r="C775" s="372" t="s">
        <v>10</v>
      </c>
      <c r="D775" s="372" t="s">
        <v>11</v>
      </c>
      <c r="E775" s="372" t="s">
        <v>9</v>
      </c>
      <c r="F775" s="372" t="s">
        <v>10</v>
      </c>
      <c r="G775" s="372" t="s">
        <v>11</v>
      </c>
      <c r="H775" s="372" t="s">
        <v>9</v>
      </c>
      <c r="I775" s="372" t="s">
        <v>10</v>
      </c>
      <c r="J775" s="372" t="s">
        <v>11</v>
      </c>
      <c r="K775" s="410"/>
    </row>
    <row r="776" spans="1:11" ht="16.5" thickBot="1" x14ac:dyDescent="0.3">
      <c r="A776" s="411"/>
      <c r="B776" s="4" t="s">
        <v>12</v>
      </c>
      <c r="C776" s="4" t="s">
        <v>13</v>
      </c>
      <c r="D776" s="4" t="s">
        <v>8</v>
      </c>
      <c r="E776" s="4" t="s">
        <v>12</v>
      </c>
      <c r="F776" s="4" t="s">
        <v>13</v>
      </c>
      <c r="G776" s="4" t="s">
        <v>8</v>
      </c>
      <c r="H776" s="4" t="s">
        <v>12</v>
      </c>
      <c r="I776" s="4" t="s">
        <v>13</v>
      </c>
      <c r="J776" s="4" t="s">
        <v>8</v>
      </c>
      <c r="K776" s="411"/>
    </row>
    <row r="777" spans="1:11" ht="17.25" customHeight="1" x14ac:dyDescent="0.2">
      <c r="A777" s="5" t="s">
        <v>14</v>
      </c>
      <c r="B777" s="6"/>
      <c r="C777" s="6"/>
      <c r="D777" s="6"/>
      <c r="E777" s="6"/>
      <c r="F777" s="6"/>
      <c r="G777" s="6"/>
      <c r="H777" s="6"/>
      <c r="I777" s="6"/>
      <c r="J777" s="6"/>
      <c r="K777" s="7" t="s">
        <v>547</v>
      </c>
    </row>
    <row r="778" spans="1:11" ht="17.25" customHeight="1" x14ac:dyDescent="0.2">
      <c r="A778" s="5" t="s">
        <v>1965</v>
      </c>
      <c r="B778" s="6">
        <v>74</v>
      </c>
      <c r="C778" s="6">
        <v>45</v>
      </c>
      <c r="D778" s="6">
        <f>SUM(B778:C778)</f>
        <v>119</v>
      </c>
      <c r="E778" s="6">
        <v>0</v>
      </c>
      <c r="F778" s="6">
        <v>0</v>
      </c>
      <c r="G778" s="6">
        <f t="shared" ref="G778:G788" si="236">SUM(E778:F778)</f>
        <v>0</v>
      </c>
      <c r="H778" s="6">
        <f>SUM(B778,E778)</f>
        <v>74</v>
      </c>
      <c r="I778" s="6">
        <f t="shared" ref="I778:J788" si="237">SUM(C778,F778)</f>
        <v>45</v>
      </c>
      <c r="J778" s="6">
        <f t="shared" si="237"/>
        <v>119</v>
      </c>
      <c r="K778" s="7" t="s">
        <v>1966</v>
      </c>
    </row>
    <row r="779" spans="1:11" ht="17.25" customHeight="1" x14ac:dyDescent="0.2">
      <c r="A779" s="5" t="s">
        <v>1967</v>
      </c>
      <c r="B779" s="6">
        <v>70</v>
      </c>
      <c r="C779" s="6">
        <v>16</v>
      </c>
      <c r="D779" s="6">
        <f t="shared" ref="D779:D788" si="238">SUM(B779:C779)</f>
        <v>86</v>
      </c>
      <c r="E779" s="6">
        <v>0</v>
      </c>
      <c r="F779" s="6">
        <v>0</v>
      </c>
      <c r="G779" s="6">
        <f t="shared" si="236"/>
        <v>0</v>
      </c>
      <c r="H779" s="6">
        <f t="shared" ref="H779:H788" si="239">SUM(B779,E779)</f>
        <v>70</v>
      </c>
      <c r="I779" s="6">
        <f t="shared" si="237"/>
        <v>16</v>
      </c>
      <c r="J779" s="6">
        <f t="shared" si="237"/>
        <v>86</v>
      </c>
      <c r="K779" s="7" t="s">
        <v>1968</v>
      </c>
    </row>
    <row r="780" spans="1:11" ht="17.25" customHeight="1" x14ac:dyDescent="0.2">
      <c r="A780" s="5" t="s">
        <v>1969</v>
      </c>
      <c r="B780" s="6">
        <v>109</v>
      </c>
      <c r="C780" s="6">
        <v>57</v>
      </c>
      <c r="D780" s="6">
        <f t="shared" si="238"/>
        <v>166</v>
      </c>
      <c r="E780" s="6">
        <v>0</v>
      </c>
      <c r="F780" s="6">
        <v>1</v>
      </c>
      <c r="G780" s="6">
        <f t="shared" si="236"/>
        <v>1</v>
      </c>
      <c r="H780" s="6">
        <f t="shared" si="239"/>
        <v>109</v>
      </c>
      <c r="I780" s="6">
        <f t="shared" si="237"/>
        <v>58</v>
      </c>
      <c r="J780" s="6">
        <f t="shared" si="237"/>
        <v>167</v>
      </c>
      <c r="K780" s="7" t="s">
        <v>1970</v>
      </c>
    </row>
    <row r="781" spans="1:11" ht="17.25" customHeight="1" x14ac:dyDescent="0.2">
      <c r="A781" s="5" t="s">
        <v>1971</v>
      </c>
      <c r="B781" s="6">
        <v>122</v>
      </c>
      <c r="C781" s="6">
        <v>42</v>
      </c>
      <c r="D781" s="6">
        <f t="shared" si="238"/>
        <v>164</v>
      </c>
      <c r="E781" s="6">
        <v>0</v>
      </c>
      <c r="F781" s="6">
        <v>1</v>
      </c>
      <c r="G781" s="6">
        <f t="shared" si="236"/>
        <v>1</v>
      </c>
      <c r="H781" s="6">
        <f t="shared" si="239"/>
        <v>122</v>
      </c>
      <c r="I781" s="6">
        <f t="shared" si="237"/>
        <v>43</v>
      </c>
      <c r="J781" s="6">
        <f t="shared" si="237"/>
        <v>165</v>
      </c>
      <c r="K781" s="7" t="s">
        <v>1972</v>
      </c>
    </row>
    <row r="782" spans="1:11" ht="17.25" customHeight="1" x14ac:dyDescent="0.2">
      <c r="A782" s="5" t="s">
        <v>1973</v>
      </c>
      <c r="B782" s="6">
        <v>62</v>
      </c>
      <c r="C782" s="6">
        <v>30</v>
      </c>
      <c r="D782" s="6">
        <f t="shared" si="238"/>
        <v>92</v>
      </c>
      <c r="E782" s="6">
        <v>0</v>
      </c>
      <c r="F782" s="6">
        <v>0</v>
      </c>
      <c r="G782" s="6">
        <f t="shared" si="236"/>
        <v>0</v>
      </c>
      <c r="H782" s="6">
        <f t="shared" si="239"/>
        <v>62</v>
      </c>
      <c r="I782" s="6">
        <f t="shared" si="237"/>
        <v>30</v>
      </c>
      <c r="J782" s="6">
        <f t="shared" si="237"/>
        <v>92</v>
      </c>
      <c r="K782" s="7" t="s">
        <v>1974</v>
      </c>
    </row>
    <row r="783" spans="1:11" ht="17.25" customHeight="1" x14ac:dyDescent="0.2">
      <c r="A783" s="5" t="s">
        <v>1975</v>
      </c>
      <c r="B783" s="6">
        <v>22</v>
      </c>
      <c r="C783" s="6">
        <v>15</v>
      </c>
      <c r="D783" s="6">
        <f t="shared" si="238"/>
        <v>37</v>
      </c>
      <c r="E783" s="6">
        <v>0</v>
      </c>
      <c r="F783" s="6">
        <v>0</v>
      </c>
      <c r="G783" s="6">
        <f t="shared" si="236"/>
        <v>0</v>
      </c>
      <c r="H783" s="6">
        <f t="shared" si="239"/>
        <v>22</v>
      </c>
      <c r="I783" s="6">
        <f t="shared" si="237"/>
        <v>15</v>
      </c>
      <c r="J783" s="6">
        <f t="shared" si="237"/>
        <v>37</v>
      </c>
      <c r="K783" s="7" t="s">
        <v>1976</v>
      </c>
    </row>
    <row r="784" spans="1:11" ht="17.25" customHeight="1" x14ac:dyDescent="0.2">
      <c r="A784" s="5" t="s">
        <v>1977</v>
      </c>
      <c r="B784" s="6">
        <v>50</v>
      </c>
      <c r="C784" s="6">
        <v>9</v>
      </c>
      <c r="D784" s="6">
        <f t="shared" si="238"/>
        <v>59</v>
      </c>
      <c r="E784" s="6">
        <v>0</v>
      </c>
      <c r="F784" s="6">
        <v>0</v>
      </c>
      <c r="G784" s="6">
        <f t="shared" si="236"/>
        <v>0</v>
      </c>
      <c r="H784" s="6">
        <f t="shared" si="239"/>
        <v>50</v>
      </c>
      <c r="I784" s="6">
        <f t="shared" si="237"/>
        <v>9</v>
      </c>
      <c r="J784" s="6">
        <f t="shared" si="237"/>
        <v>59</v>
      </c>
      <c r="K784" s="7" t="s">
        <v>1978</v>
      </c>
    </row>
    <row r="785" spans="1:11" ht="17.25" customHeight="1" x14ac:dyDescent="0.2">
      <c r="A785" s="5" t="s">
        <v>1979</v>
      </c>
      <c r="B785" s="6">
        <v>42</v>
      </c>
      <c r="C785" s="6">
        <v>6</v>
      </c>
      <c r="D785" s="6">
        <f t="shared" si="238"/>
        <v>48</v>
      </c>
      <c r="E785" s="6">
        <v>1</v>
      </c>
      <c r="F785" s="6">
        <v>0</v>
      </c>
      <c r="G785" s="6">
        <f t="shared" si="236"/>
        <v>1</v>
      </c>
      <c r="H785" s="6">
        <f t="shared" si="239"/>
        <v>43</v>
      </c>
      <c r="I785" s="6">
        <f t="shared" si="237"/>
        <v>6</v>
      </c>
      <c r="J785" s="6">
        <f t="shared" si="237"/>
        <v>49</v>
      </c>
      <c r="K785" s="7" t="s">
        <v>1980</v>
      </c>
    </row>
    <row r="786" spans="1:11" ht="17.25" customHeight="1" x14ac:dyDescent="0.2">
      <c r="A786" s="5" t="s">
        <v>1981</v>
      </c>
      <c r="B786" s="6">
        <v>79</v>
      </c>
      <c r="C786" s="6">
        <v>34</v>
      </c>
      <c r="D786" s="6">
        <f t="shared" si="238"/>
        <v>113</v>
      </c>
      <c r="E786" s="6">
        <v>0</v>
      </c>
      <c r="F786" s="6">
        <v>0</v>
      </c>
      <c r="G786" s="6">
        <f t="shared" si="236"/>
        <v>0</v>
      </c>
      <c r="H786" s="6">
        <f t="shared" si="239"/>
        <v>79</v>
      </c>
      <c r="I786" s="6">
        <f t="shared" si="237"/>
        <v>34</v>
      </c>
      <c r="J786" s="6">
        <f t="shared" si="237"/>
        <v>113</v>
      </c>
      <c r="K786" s="7" t="s">
        <v>1982</v>
      </c>
    </row>
    <row r="787" spans="1:11" ht="17.25" customHeight="1" x14ac:dyDescent="0.2">
      <c r="A787" s="5" t="s">
        <v>1983</v>
      </c>
      <c r="B787" s="6">
        <v>89</v>
      </c>
      <c r="C787" s="6">
        <v>15</v>
      </c>
      <c r="D787" s="6">
        <f t="shared" si="238"/>
        <v>104</v>
      </c>
      <c r="E787" s="6">
        <v>1</v>
      </c>
      <c r="F787" s="6">
        <v>0</v>
      </c>
      <c r="G787" s="6">
        <f t="shared" si="236"/>
        <v>1</v>
      </c>
      <c r="H787" s="6">
        <f t="shared" si="239"/>
        <v>90</v>
      </c>
      <c r="I787" s="6">
        <f t="shared" si="237"/>
        <v>15</v>
      </c>
      <c r="J787" s="6">
        <f t="shared" si="237"/>
        <v>105</v>
      </c>
      <c r="K787" s="7" t="s">
        <v>1984</v>
      </c>
    </row>
    <row r="788" spans="1:11" ht="17.25" customHeight="1" x14ac:dyDescent="0.2">
      <c r="A788" s="5" t="s">
        <v>1985</v>
      </c>
      <c r="B788" s="6">
        <v>172</v>
      </c>
      <c r="C788" s="6">
        <v>89</v>
      </c>
      <c r="D788" s="6">
        <f t="shared" si="238"/>
        <v>261</v>
      </c>
      <c r="E788" s="6">
        <v>0</v>
      </c>
      <c r="F788" s="6">
        <v>0</v>
      </c>
      <c r="G788" s="6">
        <f t="shared" si="236"/>
        <v>0</v>
      </c>
      <c r="H788" s="6">
        <f t="shared" si="239"/>
        <v>172</v>
      </c>
      <c r="I788" s="6">
        <f t="shared" si="237"/>
        <v>89</v>
      </c>
      <c r="J788" s="6">
        <f t="shared" si="237"/>
        <v>261</v>
      </c>
      <c r="K788" s="7" t="s">
        <v>1986</v>
      </c>
    </row>
    <row r="789" spans="1:11" ht="17.25" customHeight="1" x14ac:dyDescent="0.2">
      <c r="A789" s="161" t="s">
        <v>1987</v>
      </c>
      <c r="B789" s="68"/>
      <c r="C789" s="68"/>
      <c r="D789" s="68"/>
      <c r="E789" s="68"/>
      <c r="F789" s="68"/>
      <c r="G789" s="68"/>
      <c r="H789" s="68"/>
      <c r="I789" s="68"/>
      <c r="J789" s="68"/>
      <c r="K789" s="304" t="s">
        <v>1988</v>
      </c>
    </row>
    <row r="790" spans="1:11" ht="17.25" customHeight="1" x14ac:dyDescent="0.2">
      <c r="A790" s="5" t="s">
        <v>1989</v>
      </c>
      <c r="B790" s="6">
        <v>18</v>
      </c>
      <c r="C790" s="6">
        <v>12</v>
      </c>
      <c r="D790" s="6">
        <f t="shared" ref="D790:D795" si="240">SUM(B790:C790)</f>
        <v>30</v>
      </c>
      <c r="E790" s="6">
        <v>0</v>
      </c>
      <c r="F790" s="6">
        <v>0</v>
      </c>
      <c r="G790" s="6">
        <f t="shared" ref="G790:G795" si="241">SUM(E790:F790)</f>
        <v>0</v>
      </c>
      <c r="H790" s="6">
        <f t="shared" ref="H790:J795" si="242">SUM(B790,E790)</f>
        <v>18</v>
      </c>
      <c r="I790" s="6">
        <f t="shared" si="242"/>
        <v>12</v>
      </c>
      <c r="J790" s="6">
        <f t="shared" si="242"/>
        <v>30</v>
      </c>
      <c r="K790" s="7" t="s">
        <v>1990</v>
      </c>
    </row>
    <row r="791" spans="1:11" ht="17.25" customHeight="1" x14ac:dyDescent="0.2">
      <c r="A791" s="5" t="s">
        <v>1991</v>
      </c>
      <c r="B791" s="6">
        <v>59</v>
      </c>
      <c r="C791" s="6">
        <v>7</v>
      </c>
      <c r="D791" s="6">
        <f t="shared" si="240"/>
        <v>66</v>
      </c>
      <c r="E791" s="6">
        <v>0</v>
      </c>
      <c r="F791" s="6">
        <v>0</v>
      </c>
      <c r="G791" s="6">
        <f t="shared" si="241"/>
        <v>0</v>
      </c>
      <c r="H791" s="6">
        <f t="shared" si="242"/>
        <v>59</v>
      </c>
      <c r="I791" s="6">
        <f t="shared" si="242"/>
        <v>7</v>
      </c>
      <c r="J791" s="6">
        <f t="shared" si="242"/>
        <v>66</v>
      </c>
      <c r="K791" s="7" t="s">
        <v>1992</v>
      </c>
    </row>
    <row r="792" spans="1:11" ht="17.25" customHeight="1" x14ac:dyDescent="0.2">
      <c r="A792" s="5" t="s">
        <v>1993</v>
      </c>
      <c r="B792" s="6">
        <v>23</v>
      </c>
      <c r="C792" s="6">
        <v>8</v>
      </c>
      <c r="D792" s="6">
        <f t="shared" si="240"/>
        <v>31</v>
      </c>
      <c r="E792" s="6">
        <v>0</v>
      </c>
      <c r="F792" s="6">
        <v>0</v>
      </c>
      <c r="G792" s="6">
        <f t="shared" si="241"/>
        <v>0</v>
      </c>
      <c r="H792" s="6">
        <f t="shared" si="242"/>
        <v>23</v>
      </c>
      <c r="I792" s="6">
        <f t="shared" si="242"/>
        <v>8</v>
      </c>
      <c r="J792" s="6">
        <f t="shared" si="242"/>
        <v>31</v>
      </c>
      <c r="K792" s="7" t="s">
        <v>1994</v>
      </c>
    </row>
    <row r="793" spans="1:11" ht="17.25" customHeight="1" x14ac:dyDescent="0.2">
      <c r="A793" s="5" t="s">
        <v>1995</v>
      </c>
      <c r="B793" s="6">
        <v>11</v>
      </c>
      <c r="C793" s="6">
        <v>1</v>
      </c>
      <c r="D793" s="6">
        <f t="shared" si="240"/>
        <v>12</v>
      </c>
      <c r="E793" s="6">
        <v>0</v>
      </c>
      <c r="F793" s="6">
        <v>0</v>
      </c>
      <c r="G793" s="6">
        <f t="shared" si="241"/>
        <v>0</v>
      </c>
      <c r="H793" s="6">
        <f t="shared" si="242"/>
        <v>11</v>
      </c>
      <c r="I793" s="6">
        <f t="shared" si="242"/>
        <v>1</v>
      </c>
      <c r="J793" s="6">
        <f t="shared" si="242"/>
        <v>12</v>
      </c>
      <c r="K793" s="7" t="s">
        <v>1996</v>
      </c>
    </row>
    <row r="794" spans="1:11" ht="17.25" customHeight="1" x14ac:dyDescent="0.2">
      <c r="A794" s="5" t="s">
        <v>1997</v>
      </c>
      <c r="B794" s="6">
        <v>42</v>
      </c>
      <c r="C794" s="6">
        <v>7</v>
      </c>
      <c r="D794" s="6">
        <f t="shared" si="240"/>
        <v>49</v>
      </c>
      <c r="E794" s="6">
        <v>0</v>
      </c>
      <c r="F794" s="6">
        <v>0</v>
      </c>
      <c r="G794" s="6">
        <f t="shared" si="241"/>
        <v>0</v>
      </c>
      <c r="H794" s="6">
        <f t="shared" si="242"/>
        <v>42</v>
      </c>
      <c r="I794" s="6">
        <f t="shared" si="242"/>
        <v>7</v>
      </c>
      <c r="J794" s="6">
        <f t="shared" si="242"/>
        <v>49</v>
      </c>
      <c r="K794" s="7" t="s">
        <v>1998</v>
      </c>
    </row>
    <row r="795" spans="1:11" ht="17.25" customHeight="1" x14ac:dyDescent="0.2">
      <c r="A795" s="5" t="s">
        <v>1999</v>
      </c>
      <c r="B795" s="6">
        <v>47</v>
      </c>
      <c r="C795" s="6">
        <v>13</v>
      </c>
      <c r="D795" s="6">
        <f t="shared" si="240"/>
        <v>60</v>
      </c>
      <c r="E795" s="6">
        <v>0</v>
      </c>
      <c r="F795" s="6">
        <v>0</v>
      </c>
      <c r="G795" s="6">
        <f t="shared" si="241"/>
        <v>0</v>
      </c>
      <c r="H795" s="6">
        <f t="shared" si="242"/>
        <v>47</v>
      </c>
      <c r="I795" s="6">
        <f t="shared" si="242"/>
        <v>13</v>
      </c>
      <c r="J795" s="6">
        <f t="shared" si="242"/>
        <v>60</v>
      </c>
      <c r="K795" s="7" t="s">
        <v>2000</v>
      </c>
    </row>
    <row r="796" spans="1:11" ht="17.25" customHeight="1" x14ac:dyDescent="0.2">
      <c r="A796" s="161" t="s">
        <v>2001</v>
      </c>
      <c r="B796" s="68">
        <f>SUM(B790:B795)</f>
        <v>200</v>
      </c>
      <c r="C796" s="68">
        <f t="shared" ref="C796:J796" si="243">SUM(C790:C795)</f>
        <v>48</v>
      </c>
      <c r="D796" s="68">
        <f t="shared" si="243"/>
        <v>248</v>
      </c>
      <c r="E796" s="68">
        <f t="shared" si="243"/>
        <v>0</v>
      </c>
      <c r="F796" s="68">
        <f t="shared" si="243"/>
        <v>0</v>
      </c>
      <c r="G796" s="68">
        <f t="shared" si="243"/>
        <v>0</v>
      </c>
      <c r="H796" s="68">
        <f t="shared" si="243"/>
        <v>200</v>
      </c>
      <c r="I796" s="68">
        <f t="shared" si="243"/>
        <v>48</v>
      </c>
      <c r="J796" s="68">
        <f t="shared" si="243"/>
        <v>248</v>
      </c>
      <c r="K796" s="304" t="s">
        <v>1988</v>
      </c>
    </row>
    <row r="797" spans="1:11" ht="17.25" customHeight="1" x14ac:dyDescent="0.2">
      <c r="A797" s="5" t="s">
        <v>2002</v>
      </c>
      <c r="B797" s="6">
        <v>37</v>
      </c>
      <c r="C797" s="6">
        <v>11</v>
      </c>
      <c r="D797" s="6">
        <f>SUM(B797:C797)</f>
        <v>48</v>
      </c>
      <c r="E797" s="6">
        <v>0</v>
      </c>
      <c r="F797" s="6"/>
      <c r="G797" s="6">
        <f>SUM(E797:F797)</f>
        <v>0</v>
      </c>
      <c r="H797" s="6">
        <f t="shared" ref="H797:J799" si="244">SUM(B797,E797)</f>
        <v>37</v>
      </c>
      <c r="I797" s="6">
        <f t="shared" si="244"/>
        <v>11</v>
      </c>
      <c r="J797" s="6">
        <f t="shared" si="244"/>
        <v>48</v>
      </c>
      <c r="K797" s="7" t="s">
        <v>2003</v>
      </c>
    </row>
    <row r="798" spans="1:11" ht="17.25" customHeight="1" x14ac:dyDescent="0.2">
      <c r="A798" s="5" t="s">
        <v>2004</v>
      </c>
      <c r="B798" s="6">
        <v>62</v>
      </c>
      <c r="C798" s="6">
        <v>18</v>
      </c>
      <c r="D798" s="6">
        <f>SUM(B798:C798)</f>
        <v>80</v>
      </c>
      <c r="E798" s="6">
        <v>0</v>
      </c>
      <c r="F798" s="6">
        <v>0</v>
      </c>
      <c r="G798" s="6">
        <f>SUM(E798:F798)</f>
        <v>0</v>
      </c>
      <c r="H798" s="6">
        <f t="shared" si="244"/>
        <v>62</v>
      </c>
      <c r="I798" s="6">
        <f t="shared" si="244"/>
        <v>18</v>
      </c>
      <c r="J798" s="6">
        <f t="shared" si="244"/>
        <v>80</v>
      </c>
      <c r="K798" s="7" t="s">
        <v>2005</v>
      </c>
    </row>
    <row r="799" spans="1:11" ht="17.25" customHeight="1" x14ac:dyDescent="0.2">
      <c r="A799" s="5" t="s">
        <v>2006</v>
      </c>
      <c r="B799" s="6">
        <v>67</v>
      </c>
      <c r="C799" s="6">
        <v>21</v>
      </c>
      <c r="D799" s="6">
        <f>SUM(B799:C799)</f>
        <v>88</v>
      </c>
      <c r="E799" s="6">
        <v>0</v>
      </c>
      <c r="F799" s="6">
        <v>0</v>
      </c>
      <c r="G799" s="6">
        <f>SUM(E799:F799)</f>
        <v>0</v>
      </c>
      <c r="H799" s="6">
        <f t="shared" si="244"/>
        <v>67</v>
      </c>
      <c r="I799" s="6">
        <f t="shared" si="244"/>
        <v>21</v>
      </c>
      <c r="J799" s="6">
        <f t="shared" si="244"/>
        <v>88</v>
      </c>
      <c r="K799" s="7" t="s">
        <v>2007</v>
      </c>
    </row>
    <row r="800" spans="1:11" ht="17.25" customHeight="1" x14ac:dyDescent="0.2">
      <c r="A800" s="5" t="s">
        <v>2008</v>
      </c>
      <c r="B800" s="6"/>
      <c r="C800" s="6"/>
      <c r="D800" s="6"/>
      <c r="E800" s="6"/>
      <c r="F800" s="6"/>
      <c r="G800" s="6"/>
      <c r="H800" s="6"/>
      <c r="I800" s="6"/>
      <c r="J800" s="6"/>
      <c r="K800" s="7" t="s">
        <v>2009</v>
      </c>
    </row>
    <row r="801" spans="1:11" ht="17.25" customHeight="1" x14ac:dyDescent="0.2">
      <c r="A801" s="5" t="s">
        <v>2010</v>
      </c>
      <c r="B801" s="6">
        <v>15</v>
      </c>
      <c r="C801" s="6">
        <v>8</v>
      </c>
      <c r="D801" s="6">
        <f t="shared" ref="D801:D806" si="245">SUM(B801:C801)</f>
        <v>23</v>
      </c>
      <c r="E801" s="6">
        <v>0</v>
      </c>
      <c r="F801" s="6">
        <v>0</v>
      </c>
      <c r="G801" s="6">
        <f t="shared" ref="G801:G806" si="246">SUM(E801:F801)</f>
        <v>0</v>
      </c>
      <c r="H801" s="6">
        <f t="shared" ref="H801:J806" si="247">SUM(B801,E801)</f>
        <v>15</v>
      </c>
      <c r="I801" s="6">
        <f t="shared" si="247"/>
        <v>8</v>
      </c>
      <c r="J801" s="6">
        <f t="shared" si="247"/>
        <v>23</v>
      </c>
      <c r="K801" s="7" t="s">
        <v>2011</v>
      </c>
    </row>
    <row r="802" spans="1:11" ht="17.25" customHeight="1" x14ac:dyDescent="0.2">
      <c r="A802" s="5" t="s">
        <v>2012</v>
      </c>
      <c r="B802" s="6">
        <v>29</v>
      </c>
      <c r="C802" s="6">
        <v>5</v>
      </c>
      <c r="D802" s="6">
        <f t="shared" si="245"/>
        <v>34</v>
      </c>
      <c r="E802" s="6">
        <v>0</v>
      </c>
      <c r="F802" s="6">
        <v>0</v>
      </c>
      <c r="G802" s="6">
        <f t="shared" si="246"/>
        <v>0</v>
      </c>
      <c r="H802" s="6">
        <f t="shared" si="247"/>
        <v>29</v>
      </c>
      <c r="I802" s="6">
        <f t="shared" si="247"/>
        <v>5</v>
      </c>
      <c r="J802" s="6">
        <f t="shared" si="247"/>
        <v>34</v>
      </c>
      <c r="K802" s="7" t="s">
        <v>2013</v>
      </c>
    </row>
    <row r="803" spans="1:11" ht="17.25" customHeight="1" x14ac:dyDescent="0.2">
      <c r="A803" s="5" t="s">
        <v>2014</v>
      </c>
      <c r="B803" s="6">
        <v>14</v>
      </c>
      <c r="C803" s="6">
        <v>2</v>
      </c>
      <c r="D803" s="6">
        <f t="shared" si="245"/>
        <v>16</v>
      </c>
      <c r="E803" s="6">
        <v>0</v>
      </c>
      <c r="F803" s="6">
        <v>0</v>
      </c>
      <c r="G803" s="6">
        <f t="shared" si="246"/>
        <v>0</v>
      </c>
      <c r="H803" s="6">
        <f t="shared" si="247"/>
        <v>14</v>
      </c>
      <c r="I803" s="6">
        <f t="shared" si="247"/>
        <v>2</v>
      </c>
      <c r="J803" s="6">
        <f t="shared" si="247"/>
        <v>16</v>
      </c>
      <c r="K803" s="7" t="s">
        <v>2015</v>
      </c>
    </row>
    <row r="804" spans="1:11" ht="17.25" customHeight="1" x14ac:dyDescent="0.2">
      <c r="A804" s="5" t="s">
        <v>2016</v>
      </c>
      <c r="B804" s="6">
        <v>13</v>
      </c>
      <c r="C804" s="6">
        <v>9</v>
      </c>
      <c r="D804" s="6">
        <f t="shared" si="245"/>
        <v>22</v>
      </c>
      <c r="E804" s="6">
        <v>0</v>
      </c>
      <c r="F804" s="6">
        <v>0</v>
      </c>
      <c r="G804" s="6">
        <f t="shared" si="246"/>
        <v>0</v>
      </c>
      <c r="H804" s="6">
        <f t="shared" si="247"/>
        <v>13</v>
      </c>
      <c r="I804" s="6">
        <f t="shared" si="247"/>
        <v>9</v>
      </c>
      <c r="J804" s="6">
        <f t="shared" si="247"/>
        <v>22</v>
      </c>
      <c r="K804" s="7" t="s">
        <v>2017</v>
      </c>
    </row>
    <row r="805" spans="1:11" ht="17.25" customHeight="1" x14ac:dyDescent="0.2">
      <c r="A805" s="5" t="s">
        <v>2018</v>
      </c>
      <c r="B805" s="6">
        <v>8</v>
      </c>
      <c r="C805" s="6">
        <v>1</v>
      </c>
      <c r="D805" s="6">
        <f t="shared" si="245"/>
        <v>9</v>
      </c>
      <c r="E805" s="6">
        <v>0</v>
      </c>
      <c r="F805" s="6">
        <v>0</v>
      </c>
      <c r="G805" s="6">
        <f t="shared" si="246"/>
        <v>0</v>
      </c>
      <c r="H805" s="6">
        <f t="shared" si="247"/>
        <v>8</v>
      </c>
      <c r="I805" s="6">
        <f t="shared" si="247"/>
        <v>1</v>
      </c>
      <c r="J805" s="6">
        <f t="shared" si="247"/>
        <v>9</v>
      </c>
      <c r="K805" s="7" t="s">
        <v>2019</v>
      </c>
    </row>
    <row r="806" spans="1:11" ht="17.25" customHeight="1" x14ac:dyDescent="0.2">
      <c r="A806" s="5" t="s">
        <v>2020</v>
      </c>
      <c r="B806" s="6">
        <v>5</v>
      </c>
      <c r="C806" s="6">
        <v>2</v>
      </c>
      <c r="D806" s="6">
        <f t="shared" si="245"/>
        <v>7</v>
      </c>
      <c r="E806" s="6">
        <v>0</v>
      </c>
      <c r="F806" s="6">
        <v>0</v>
      </c>
      <c r="G806" s="6">
        <f t="shared" si="246"/>
        <v>0</v>
      </c>
      <c r="H806" s="6">
        <f t="shared" si="247"/>
        <v>5</v>
      </c>
      <c r="I806" s="6">
        <f t="shared" si="247"/>
        <v>2</v>
      </c>
      <c r="J806" s="6">
        <f t="shared" si="247"/>
        <v>7</v>
      </c>
      <c r="K806" s="7" t="s">
        <v>2021</v>
      </c>
    </row>
    <row r="807" spans="1:11" ht="17.25" customHeight="1" x14ac:dyDescent="0.2">
      <c r="A807" s="161" t="s">
        <v>2022</v>
      </c>
      <c r="B807" s="68">
        <f>SUM(B801:B806)</f>
        <v>84</v>
      </c>
      <c r="C807" s="68">
        <f t="shared" ref="C807:J807" si="248">SUM(C801:C806)</f>
        <v>27</v>
      </c>
      <c r="D807" s="68">
        <f t="shared" si="248"/>
        <v>111</v>
      </c>
      <c r="E807" s="68">
        <f t="shared" si="248"/>
        <v>0</v>
      </c>
      <c r="F807" s="68">
        <f t="shared" si="248"/>
        <v>0</v>
      </c>
      <c r="G807" s="68">
        <f t="shared" si="248"/>
        <v>0</v>
      </c>
      <c r="H807" s="68">
        <f t="shared" si="248"/>
        <v>84</v>
      </c>
      <c r="I807" s="68">
        <f t="shared" si="248"/>
        <v>27</v>
      </c>
      <c r="J807" s="68">
        <f t="shared" si="248"/>
        <v>111</v>
      </c>
      <c r="K807" s="304" t="s">
        <v>2023</v>
      </c>
    </row>
    <row r="808" spans="1:11" ht="17.25" customHeight="1" thickBot="1" x14ac:dyDescent="0.25">
      <c r="A808" s="14" t="s">
        <v>2024</v>
      </c>
      <c r="B808" s="15">
        <v>24</v>
      </c>
      <c r="C808" s="15">
        <v>17</v>
      </c>
      <c r="D808" s="15">
        <f>SUM(B808:C808)</f>
        <v>41</v>
      </c>
      <c r="E808" s="15">
        <v>0</v>
      </c>
      <c r="F808" s="15">
        <v>0</v>
      </c>
      <c r="G808" s="15">
        <f>SUM(E808:F808)</f>
        <v>0</v>
      </c>
      <c r="H808" s="15">
        <f>SUM(B808,E808)</f>
        <v>24</v>
      </c>
      <c r="I808" s="15">
        <f>SUM(C808,F808)</f>
        <v>17</v>
      </c>
      <c r="J808" s="15">
        <f>SUM(D808,G808)</f>
        <v>41</v>
      </c>
      <c r="K808" s="16" t="s">
        <v>2025</v>
      </c>
    </row>
    <row r="809" spans="1:11" ht="17.25" thickTop="1" thickBot="1" x14ac:dyDescent="0.25">
      <c r="A809" s="1" t="s">
        <v>2161</v>
      </c>
      <c r="B809" s="179"/>
      <c r="C809" s="179"/>
      <c r="D809" s="179"/>
      <c r="E809" s="179"/>
      <c r="F809" s="179"/>
      <c r="G809" s="179"/>
      <c r="H809" s="179"/>
      <c r="I809" s="179"/>
      <c r="J809" s="179"/>
      <c r="K809" s="345" t="s">
        <v>2162</v>
      </c>
    </row>
    <row r="810" spans="1:11" ht="16.5" thickTop="1" x14ac:dyDescent="0.25">
      <c r="A810" s="409" t="s">
        <v>118</v>
      </c>
      <c r="B810" s="412" t="s">
        <v>2</v>
      </c>
      <c r="C810" s="412"/>
      <c r="D810" s="412"/>
      <c r="E810" s="412" t="s">
        <v>3</v>
      </c>
      <c r="F810" s="412"/>
      <c r="G810" s="412"/>
      <c r="H810" s="412" t="s">
        <v>4</v>
      </c>
      <c r="I810" s="412"/>
      <c r="J810" s="412"/>
      <c r="K810" s="409" t="s">
        <v>278</v>
      </c>
    </row>
    <row r="811" spans="1:11" ht="15.75" x14ac:dyDescent="0.25">
      <c r="A811" s="410"/>
      <c r="B811" s="413" t="s">
        <v>6</v>
      </c>
      <c r="C811" s="413"/>
      <c r="D811" s="413"/>
      <c r="E811" s="413" t="s">
        <v>7</v>
      </c>
      <c r="F811" s="413"/>
      <c r="G811" s="413"/>
      <c r="H811" s="413" t="s">
        <v>8</v>
      </c>
      <c r="I811" s="413"/>
      <c r="J811" s="413"/>
      <c r="K811" s="410"/>
    </row>
    <row r="812" spans="1:11" ht="15.75" x14ac:dyDescent="0.25">
      <c r="A812" s="410"/>
      <c r="B812" s="372" t="s">
        <v>9</v>
      </c>
      <c r="C812" s="372" t="s">
        <v>10</v>
      </c>
      <c r="D812" s="372" t="s">
        <v>11</v>
      </c>
      <c r="E812" s="372" t="s">
        <v>9</v>
      </c>
      <c r="F812" s="372" t="s">
        <v>10</v>
      </c>
      <c r="G812" s="372" t="s">
        <v>11</v>
      </c>
      <c r="H812" s="372" t="s">
        <v>9</v>
      </c>
      <c r="I812" s="372" t="s">
        <v>10</v>
      </c>
      <c r="J812" s="372" t="s">
        <v>11</v>
      </c>
      <c r="K812" s="410"/>
    </row>
    <row r="813" spans="1:11" ht="16.5" thickBot="1" x14ac:dyDescent="0.3">
      <c r="A813" s="411"/>
      <c r="B813" s="4" t="s">
        <v>12</v>
      </c>
      <c r="C813" s="4" t="s">
        <v>13</v>
      </c>
      <c r="D813" s="4" t="s">
        <v>8</v>
      </c>
      <c r="E813" s="4" t="s">
        <v>12</v>
      </c>
      <c r="F813" s="4" t="s">
        <v>13</v>
      </c>
      <c r="G813" s="4" t="s">
        <v>8</v>
      </c>
      <c r="H813" s="4" t="s">
        <v>12</v>
      </c>
      <c r="I813" s="4" t="s">
        <v>13</v>
      </c>
      <c r="J813" s="4" t="s">
        <v>8</v>
      </c>
      <c r="K813" s="411"/>
    </row>
    <row r="814" spans="1:11" ht="15" customHeight="1" x14ac:dyDescent="0.2">
      <c r="A814" s="5" t="s">
        <v>2163</v>
      </c>
      <c r="B814" s="6"/>
      <c r="C814" s="6"/>
      <c r="D814" s="6"/>
      <c r="E814" s="6"/>
      <c r="F814" s="6"/>
      <c r="G814" s="6"/>
      <c r="H814" s="6"/>
      <c r="I814" s="6"/>
      <c r="J814" s="6"/>
      <c r="K814" s="7" t="s">
        <v>2155</v>
      </c>
    </row>
    <row r="815" spans="1:11" ht="15" customHeight="1" x14ac:dyDescent="0.2">
      <c r="A815" s="5" t="s">
        <v>2030</v>
      </c>
      <c r="B815" s="6">
        <v>10</v>
      </c>
      <c r="C815" s="6">
        <v>5</v>
      </c>
      <c r="D815" s="6">
        <f>SUM(B815:C815)</f>
        <v>15</v>
      </c>
      <c r="E815" s="6">
        <v>0</v>
      </c>
      <c r="F815" s="6">
        <v>0</v>
      </c>
      <c r="G815" s="6">
        <f>SUM(E815:F815)</f>
        <v>0</v>
      </c>
      <c r="H815" s="6">
        <f>SUM(E815,B815)</f>
        <v>10</v>
      </c>
      <c r="I815" s="6">
        <f>SUM(F815,C815)</f>
        <v>5</v>
      </c>
      <c r="J815" s="6">
        <f>SUM(G815,D815)</f>
        <v>15</v>
      </c>
      <c r="K815" s="7" t="s">
        <v>1635</v>
      </c>
    </row>
    <row r="816" spans="1:11" ht="15" customHeight="1" x14ac:dyDescent="0.2">
      <c r="A816" s="5" t="s">
        <v>379</v>
      </c>
      <c r="B816" s="6">
        <v>29</v>
      </c>
      <c r="C816" s="6">
        <v>16</v>
      </c>
      <c r="D816" s="6">
        <f>SUM(B816:C816)</f>
        <v>45</v>
      </c>
      <c r="E816" s="6">
        <v>0</v>
      </c>
      <c r="F816" s="6">
        <v>0</v>
      </c>
      <c r="G816" s="6">
        <f>SUM(E816:F816)</f>
        <v>0</v>
      </c>
      <c r="H816" s="6">
        <f t="shared" ref="H816:J819" si="249">SUM(E816,B816)</f>
        <v>29</v>
      </c>
      <c r="I816" s="6">
        <f>SUM(F816,C816)</f>
        <v>16</v>
      </c>
      <c r="J816" s="6">
        <f>SUM(G816,D816)</f>
        <v>45</v>
      </c>
      <c r="K816" s="7" t="s">
        <v>300</v>
      </c>
    </row>
    <row r="817" spans="1:11" ht="15" customHeight="1" x14ac:dyDescent="0.2">
      <c r="A817" s="5" t="s">
        <v>301</v>
      </c>
      <c r="B817" s="6">
        <v>6</v>
      </c>
      <c r="C817" s="6">
        <v>6</v>
      </c>
      <c r="D817" s="6">
        <f>SUM(B817:C817)</f>
        <v>12</v>
      </c>
      <c r="E817" s="6">
        <v>0</v>
      </c>
      <c r="F817" s="6">
        <v>0</v>
      </c>
      <c r="G817" s="6">
        <f>SUM(E817:F817)</f>
        <v>0</v>
      </c>
      <c r="H817" s="6">
        <f t="shared" si="249"/>
        <v>6</v>
      </c>
      <c r="I817" s="6">
        <f>SUM(F817,C817)</f>
        <v>6</v>
      </c>
      <c r="J817" s="6">
        <f>SUM(G817,D817)</f>
        <v>12</v>
      </c>
      <c r="K817" s="7" t="s">
        <v>302</v>
      </c>
    </row>
    <row r="818" spans="1:11" ht="15" customHeight="1" x14ac:dyDescent="0.2">
      <c r="A818" s="5" t="s">
        <v>2031</v>
      </c>
      <c r="B818" s="6">
        <v>11</v>
      </c>
      <c r="C818" s="6">
        <v>4</v>
      </c>
      <c r="D818" s="6">
        <f>SUM(B818:C818)</f>
        <v>15</v>
      </c>
      <c r="E818" s="6">
        <v>0</v>
      </c>
      <c r="F818" s="6">
        <v>0</v>
      </c>
      <c r="G818" s="6">
        <f>SUM(E818:F818)</f>
        <v>0</v>
      </c>
      <c r="H818" s="6">
        <f t="shared" si="249"/>
        <v>11</v>
      </c>
      <c r="I818" s="6">
        <f t="shared" si="249"/>
        <v>4</v>
      </c>
      <c r="J818" s="6">
        <f t="shared" si="249"/>
        <v>15</v>
      </c>
      <c r="K818" s="7" t="s">
        <v>2032</v>
      </c>
    </row>
    <row r="819" spans="1:11" ht="17.100000000000001" customHeight="1" x14ac:dyDescent="0.2">
      <c r="A819" s="5" t="s">
        <v>2033</v>
      </c>
      <c r="B819" s="6">
        <f>SUM(B815:B818)</f>
        <v>56</v>
      </c>
      <c r="C819" s="6">
        <f>SUM(C815:C818)</f>
        <v>31</v>
      </c>
      <c r="D819" s="6">
        <f>SUM(B819:C819)</f>
        <v>87</v>
      </c>
      <c r="E819" s="6">
        <v>0</v>
      </c>
      <c r="F819" s="6">
        <v>0</v>
      </c>
      <c r="G819" s="6">
        <f>SUM(E819:F819)</f>
        <v>0</v>
      </c>
      <c r="H819" s="6">
        <f t="shared" si="249"/>
        <v>56</v>
      </c>
      <c r="I819" s="6">
        <f t="shared" si="249"/>
        <v>31</v>
      </c>
      <c r="J819" s="6">
        <f t="shared" si="249"/>
        <v>87</v>
      </c>
      <c r="K819" s="7" t="s">
        <v>2034</v>
      </c>
    </row>
    <row r="820" spans="1:11" ht="17.100000000000001" customHeight="1" x14ac:dyDescent="0.2">
      <c r="A820" s="119" t="s">
        <v>2035</v>
      </c>
      <c r="B820" s="6"/>
      <c r="C820" s="6"/>
      <c r="D820" s="6"/>
      <c r="E820" s="6"/>
      <c r="F820" s="6"/>
      <c r="G820" s="6"/>
      <c r="H820" s="6"/>
      <c r="I820" s="6"/>
      <c r="J820" s="6"/>
      <c r="K820" s="7" t="s">
        <v>2036</v>
      </c>
    </row>
    <row r="821" spans="1:11" ht="17.100000000000001" customHeight="1" x14ac:dyDescent="0.2">
      <c r="A821" s="5" t="s">
        <v>379</v>
      </c>
      <c r="B821" s="6">
        <v>9</v>
      </c>
      <c r="C821" s="6">
        <v>1</v>
      </c>
      <c r="D821" s="6">
        <f>SUM(B821:C821)</f>
        <v>10</v>
      </c>
      <c r="E821" s="6">
        <v>0</v>
      </c>
      <c r="F821" s="6">
        <v>0</v>
      </c>
      <c r="G821" s="6">
        <f>SUM(E821:F821)</f>
        <v>0</v>
      </c>
      <c r="H821" s="6">
        <f t="shared" ref="H821:J822" si="250">SUM(E821,B821)</f>
        <v>9</v>
      </c>
      <c r="I821" s="6">
        <f t="shared" si="250"/>
        <v>1</v>
      </c>
      <c r="J821" s="6">
        <f t="shared" si="250"/>
        <v>10</v>
      </c>
      <c r="K821" s="7" t="s">
        <v>300</v>
      </c>
    </row>
    <row r="822" spans="1:11" ht="17.100000000000001" customHeight="1" x14ac:dyDescent="0.2">
      <c r="A822" s="5" t="s">
        <v>301</v>
      </c>
      <c r="B822" s="6">
        <v>5</v>
      </c>
      <c r="C822" s="6"/>
      <c r="D822" s="6">
        <f>SUM(B822:C822)</f>
        <v>5</v>
      </c>
      <c r="E822" s="6">
        <v>0</v>
      </c>
      <c r="F822" s="6">
        <v>0</v>
      </c>
      <c r="G822" s="6">
        <f>SUM(E822:F822)</f>
        <v>0</v>
      </c>
      <c r="H822" s="6">
        <f t="shared" si="250"/>
        <v>5</v>
      </c>
      <c r="I822" s="6">
        <f t="shared" si="250"/>
        <v>0</v>
      </c>
      <c r="J822" s="6">
        <f t="shared" si="250"/>
        <v>5</v>
      </c>
      <c r="K822" s="7" t="s">
        <v>302</v>
      </c>
    </row>
    <row r="823" spans="1:11" ht="17.100000000000001" customHeight="1" x14ac:dyDescent="0.2">
      <c r="A823" s="119" t="s">
        <v>2037</v>
      </c>
      <c r="B823" s="6">
        <f>SUM(B821:B822)</f>
        <v>14</v>
      </c>
      <c r="C823" s="6">
        <f t="shared" ref="C823:J823" si="251">SUM(C821:C822)</f>
        <v>1</v>
      </c>
      <c r="D823" s="6">
        <f t="shared" si="251"/>
        <v>15</v>
      </c>
      <c r="E823" s="6">
        <f t="shared" si="251"/>
        <v>0</v>
      </c>
      <c r="F823" s="6">
        <f t="shared" si="251"/>
        <v>0</v>
      </c>
      <c r="G823" s="6">
        <f t="shared" si="251"/>
        <v>0</v>
      </c>
      <c r="H823" s="6">
        <f t="shared" si="251"/>
        <v>14</v>
      </c>
      <c r="I823" s="6">
        <f t="shared" si="251"/>
        <v>1</v>
      </c>
      <c r="J823" s="6">
        <f t="shared" si="251"/>
        <v>15</v>
      </c>
      <c r="K823" s="7" t="s">
        <v>2034</v>
      </c>
    </row>
    <row r="824" spans="1:11" ht="17.100000000000001" customHeight="1" x14ac:dyDescent="0.2">
      <c r="A824" s="119" t="s">
        <v>2038</v>
      </c>
      <c r="B824" s="6"/>
      <c r="C824" s="6"/>
      <c r="D824" s="6"/>
      <c r="E824" s="6"/>
      <c r="F824" s="6"/>
      <c r="G824" s="6"/>
      <c r="H824" s="6"/>
      <c r="I824" s="6"/>
      <c r="J824" s="6"/>
      <c r="K824" s="7" t="s">
        <v>2039</v>
      </c>
    </row>
    <row r="825" spans="1:11" ht="17.100000000000001" customHeight="1" x14ac:dyDescent="0.2">
      <c r="A825" s="5" t="s">
        <v>379</v>
      </c>
      <c r="B825" s="6">
        <v>36</v>
      </c>
      <c r="C825" s="6">
        <v>18</v>
      </c>
      <c r="D825" s="6">
        <f>SUM(B825:C825)</f>
        <v>54</v>
      </c>
      <c r="E825" s="6">
        <v>0</v>
      </c>
      <c r="F825" s="6">
        <v>0</v>
      </c>
      <c r="G825" s="6">
        <f>SUM(E825:F825)</f>
        <v>0</v>
      </c>
      <c r="H825" s="6">
        <f t="shared" ref="H825:J827" si="252">SUM(E825,B825)</f>
        <v>36</v>
      </c>
      <c r="I825" s="6">
        <f t="shared" si="252"/>
        <v>18</v>
      </c>
      <c r="J825" s="6">
        <f t="shared" si="252"/>
        <v>54</v>
      </c>
      <c r="K825" s="7" t="s">
        <v>300</v>
      </c>
    </row>
    <row r="826" spans="1:11" ht="17.100000000000001" customHeight="1" x14ac:dyDescent="0.2">
      <c r="A826" s="5" t="s">
        <v>301</v>
      </c>
      <c r="B826" s="6">
        <v>6</v>
      </c>
      <c r="C826" s="6">
        <v>6</v>
      </c>
      <c r="D826" s="6">
        <f>SUM(B826:C826)</f>
        <v>12</v>
      </c>
      <c r="E826" s="6">
        <v>0</v>
      </c>
      <c r="F826" s="6">
        <v>0</v>
      </c>
      <c r="G826" s="6">
        <f>SUM(E826:F826)</f>
        <v>0</v>
      </c>
      <c r="H826" s="6">
        <f t="shared" si="252"/>
        <v>6</v>
      </c>
      <c r="I826" s="6">
        <f t="shared" si="252"/>
        <v>6</v>
      </c>
      <c r="J826" s="6">
        <f t="shared" si="252"/>
        <v>12</v>
      </c>
      <c r="K826" s="7" t="s">
        <v>302</v>
      </c>
    </row>
    <row r="827" spans="1:11" ht="17.100000000000001" customHeight="1" x14ac:dyDescent="0.2">
      <c r="A827" s="5" t="s">
        <v>2031</v>
      </c>
      <c r="B827" s="6">
        <v>13</v>
      </c>
      <c r="C827" s="6">
        <v>4</v>
      </c>
      <c r="D827" s="6">
        <f>SUM(B827:C827)</f>
        <v>17</v>
      </c>
      <c r="E827" s="6">
        <v>0</v>
      </c>
      <c r="F827" s="6">
        <v>0</v>
      </c>
      <c r="G827" s="6">
        <f>SUM(E827:F827)</f>
        <v>0</v>
      </c>
      <c r="H827" s="6">
        <f t="shared" si="252"/>
        <v>13</v>
      </c>
      <c r="I827" s="6">
        <f t="shared" si="252"/>
        <v>4</v>
      </c>
      <c r="J827" s="6">
        <f t="shared" si="252"/>
        <v>17</v>
      </c>
      <c r="K827" s="7" t="s">
        <v>2032</v>
      </c>
    </row>
    <row r="828" spans="1:11" ht="17.100000000000001" customHeight="1" x14ac:dyDescent="0.2">
      <c r="A828" s="119" t="s">
        <v>2037</v>
      </c>
      <c r="B828" s="6">
        <f>SUM(B825:B827)</f>
        <v>55</v>
      </c>
      <c r="C828" s="6">
        <f t="shared" ref="C828:J829" si="253">SUM(C825:C827)</f>
        <v>28</v>
      </c>
      <c r="D828" s="6">
        <f t="shared" si="253"/>
        <v>83</v>
      </c>
      <c r="E828" s="6">
        <f t="shared" si="253"/>
        <v>0</v>
      </c>
      <c r="F828" s="6">
        <f t="shared" si="253"/>
        <v>0</v>
      </c>
      <c r="G828" s="6">
        <f t="shared" si="253"/>
        <v>0</v>
      </c>
      <c r="H828" s="6">
        <f t="shared" si="253"/>
        <v>55</v>
      </c>
      <c r="I828" s="6">
        <f t="shared" si="253"/>
        <v>28</v>
      </c>
      <c r="J828" s="6">
        <f t="shared" si="253"/>
        <v>83</v>
      </c>
      <c r="K828" s="7" t="s">
        <v>2040</v>
      </c>
    </row>
    <row r="829" spans="1:11" ht="19.5" customHeight="1" x14ac:dyDescent="0.2">
      <c r="A829" s="5" t="s">
        <v>2041</v>
      </c>
      <c r="B829" s="6">
        <v>25</v>
      </c>
      <c r="C829" s="6">
        <v>9</v>
      </c>
      <c r="D829" s="6">
        <f>SUM(B829:C829)</f>
        <v>34</v>
      </c>
      <c r="E829" s="6">
        <v>0</v>
      </c>
      <c r="F829" s="6">
        <v>0</v>
      </c>
      <c r="G829" s="6">
        <f t="shared" si="253"/>
        <v>0</v>
      </c>
      <c r="H829" s="6">
        <f>SUM(E829,B829)</f>
        <v>25</v>
      </c>
      <c r="I829" s="6">
        <f>SUM(F829,C829)</f>
        <v>9</v>
      </c>
      <c r="J829" s="6">
        <f>SUM(H829:I829)</f>
        <v>34</v>
      </c>
      <c r="K829" s="7" t="s">
        <v>2042</v>
      </c>
    </row>
    <row r="830" spans="1:11" ht="15.95" hidden="1" customHeight="1" x14ac:dyDescent="0.2">
      <c r="A830" s="5" t="s">
        <v>2030</v>
      </c>
      <c r="B830" s="6"/>
      <c r="C830" s="6"/>
      <c r="D830" s="6">
        <f>SUM(B830:C830)</f>
        <v>0</v>
      </c>
      <c r="E830" s="6"/>
      <c r="F830" s="6"/>
      <c r="G830" s="6">
        <f>SUM(E830:F830)</f>
        <v>0</v>
      </c>
      <c r="H830" s="6">
        <f t="shared" ref="H830:J833" si="254">SUM(E830,B830)</f>
        <v>0</v>
      </c>
      <c r="I830" s="6">
        <f t="shared" si="254"/>
        <v>0</v>
      </c>
      <c r="J830" s="6">
        <f t="shared" si="254"/>
        <v>0</v>
      </c>
      <c r="K830" s="7" t="s">
        <v>1635</v>
      </c>
    </row>
    <row r="831" spans="1:11" ht="15.95" hidden="1" customHeight="1" x14ac:dyDescent="0.2">
      <c r="A831" s="5" t="s">
        <v>379</v>
      </c>
      <c r="B831" s="6"/>
      <c r="C831" s="6"/>
      <c r="D831" s="6">
        <f>SUM(B831:C831)</f>
        <v>0</v>
      </c>
      <c r="E831" s="6"/>
      <c r="F831" s="6"/>
      <c r="G831" s="6">
        <f>SUM(E831:F831)</f>
        <v>0</v>
      </c>
      <c r="H831" s="6">
        <f t="shared" si="254"/>
        <v>0</v>
      </c>
      <c r="I831" s="6">
        <f t="shared" si="254"/>
        <v>0</v>
      </c>
      <c r="J831" s="6">
        <f t="shared" si="254"/>
        <v>0</v>
      </c>
      <c r="K831" s="7" t="s">
        <v>300</v>
      </c>
    </row>
    <row r="832" spans="1:11" ht="15.95" hidden="1" customHeight="1" x14ac:dyDescent="0.2">
      <c r="A832" s="5" t="s">
        <v>301</v>
      </c>
      <c r="B832" s="6"/>
      <c r="C832" s="6"/>
      <c r="D832" s="6">
        <f>SUM(B832:C832)</f>
        <v>0</v>
      </c>
      <c r="E832" s="6"/>
      <c r="F832" s="6"/>
      <c r="G832" s="6">
        <f>SUM(E832:F832)</f>
        <v>0</v>
      </c>
      <c r="H832" s="6">
        <f t="shared" si="254"/>
        <v>0</v>
      </c>
      <c r="I832" s="6">
        <f t="shared" si="254"/>
        <v>0</v>
      </c>
      <c r="J832" s="6">
        <f t="shared" si="254"/>
        <v>0</v>
      </c>
      <c r="K832" s="7" t="s">
        <v>302</v>
      </c>
    </row>
    <row r="833" spans="1:11" ht="15.95" hidden="1" customHeight="1" x14ac:dyDescent="0.2">
      <c r="A833" s="5" t="s">
        <v>2031</v>
      </c>
      <c r="B833" s="6"/>
      <c r="C833" s="6"/>
      <c r="D833" s="6">
        <f>SUM(B833:C833)</f>
        <v>0</v>
      </c>
      <c r="E833" s="6"/>
      <c r="F833" s="6"/>
      <c r="G833" s="6">
        <f>SUM(E833:F833)</f>
        <v>0</v>
      </c>
      <c r="H833" s="6">
        <f t="shared" si="254"/>
        <v>0</v>
      </c>
      <c r="I833" s="6">
        <f t="shared" si="254"/>
        <v>0</v>
      </c>
      <c r="J833" s="6">
        <f t="shared" si="254"/>
        <v>0</v>
      </c>
      <c r="K833" s="7" t="s">
        <v>2032</v>
      </c>
    </row>
    <row r="834" spans="1:11" ht="15.95" hidden="1" customHeight="1" x14ac:dyDescent="0.2">
      <c r="A834" s="5" t="s">
        <v>2033</v>
      </c>
      <c r="B834" s="6">
        <f>SUM(B830:B833)</f>
        <v>0</v>
      </c>
      <c r="C834" s="6">
        <f t="shared" ref="C834:J834" si="255">SUM(C830:C833)</f>
        <v>0</v>
      </c>
      <c r="D834" s="6">
        <f t="shared" si="255"/>
        <v>0</v>
      </c>
      <c r="E834" s="6">
        <f t="shared" si="255"/>
        <v>0</v>
      </c>
      <c r="F834" s="6">
        <f t="shared" si="255"/>
        <v>0</v>
      </c>
      <c r="G834" s="6">
        <f t="shared" si="255"/>
        <v>0</v>
      </c>
      <c r="H834" s="6">
        <f t="shared" si="255"/>
        <v>0</v>
      </c>
      <c r="I834" s="6">
        <f t="shared" si="255"/>
        <v>0</v>
      </c>
      <c r="J834" s="6">
        <f t="shared" si="255"/>
        <v>0</v>
      </c>
      <c r="K834" s="7" t="s">
        <v>2034</v>
      </c>
    </row>
    <row r="835" spans="1:11" ht="17.100000000000001" customHeight="1" x14ac:dyDescent="0.2">
      <c r="A835" s="5" t="s">
        <v>2043</v>
      </c>
      <c r="B835" s="6"/>
      <c r="C835" s="6"/>
      <c r="D835" s="6"/>
      <c r="E835" s="6"/>
      <c r="F835" s="6"/>
      <c r="G835" s="6"/>
      <c r="H835" s="6"/>
      <c r="I835" s="6"/>
      <c r="J835" s="6"/>
      <c r="K835" s="7" t="s">
        <v>2044</v>
      </c>
    </row>
    <row r="836" spans="1:11" ht="14.25" customHeight="1" x14ac:dyDescent="0.2">
      <c r="A836" s="5" t="s">
        <v>2030</v>
      </c>
      <c r="B836" s="6">
        <v>6</v>
      </c>
      <c r="C836" s="6">
        <v>0</v>
      </c>
      <c r="D836" s="6">
        <f>SUM(B836:C836)</f>
        <v>6</v>
      </c>
      <c r="E836" s="6">
        <v>0</v>
      </c>
      <c r="F836" s="6">
        <v>0</v>
      </c>
      <c r="G836" s="6">
        <f>SUM(E836:F836)</f>
        <v>0</v>
      </c>
      <c r="H836" s="6">
        <f t="shared" ref="H836:J839" si="256">SUM(E836,B836)</f>
        <v>6</v>
      </c>
      <c r="I836" s="6">
        <f t="shared" si="256"/>
        <v>0</v>
      </c>
      <c r="J836" s="6">
        <f t="shared" si="256"/>
        <v>6</v>
      </c>
      <c r="K836" s="7" t="s">
        <v>1635</v>
      </c>
    </row>
    <row r="837" spans="1:11" ht="14.25" customHeight="1" x14ac:dyDescent="0.2">
      <c r="A837" s="5" t="s">
        <v>379</v>
      </c>
      <c r="B837" s="6">
        <v>7</v>
      </c>
      <c r="C837" s="6">
        <v>0</v>
      </c>
      <c r="D837" s="6">
        <f>SUM(B837:C837)</f>
        <v>7</v>
      </c>
      <c r="E837" s="6">
        <v>0</v>
      </c>
      <c r="F837" s="6">
        <v>0</v>
      </c>
      <c r="G837" s="6">
        <f>SUM(E837:F837)</f>
        <v>0</v>
      </c>
      <c r="H837" s="6">
        <f t="shared" si="256"/>
        <v>7</v>
      </c>
      <c r="I837" s="6">
        <f t="shared" si="256"/>
        <v>0</v>
      </c>
      <c r="J837" s="6">
        <f t="shared" si="256"/>
        <v>7</v>
      </c>
      <c r="K837" s="7" t="s">
        <v>300</v>
      </c>
    </row>
    <row r="838" spans="1:11" ht="14.25" customHeight="1" x14ac:dyDescent="0.2">
      <c r="A838" s="5" t="s">
        <v>301</v>
      </c>
      <c r="B838" s="6">
        <v>6</v>
      </c>
      <c r="C838" s="6">
        <v>1</v>
      </c>
      <c r="D838" s="6">
        <f>SUM(B838:C838)</f>
        <v>7</v>
      </c>
      <c r="E838" s="6">
        <v>0</v>
      </c>
      <c r="F838" s="6">
        <v>0</v>
      </c>
      <c r="G838" s="6">
        <f>SUM(E838:F838)</f>
        <v>0</v>
      </c>
      <c r="H838" s="6">
        <f t="shared" si="256"/>
        <v>6</v>
      </c>
      <c r="I838" s="6">
        <f t="shared" si="256"/>
        <v>1</v>
      </c>
      <c r="J838" s="6">
        <f t="shared" si="256"/>
        <v>7</v>
      </c>
      <c r="K838" s="7" t="s">
        <v>302</v>
      </c>
    </row>
    <row r="839" spans="1:11" ht="14.25" customHeight="1" x14ac:dyDescent="0.2">
      <c r="A839" s="5" t="s">
        <v>2031</v>
      </c>
      <c r="B839" s="6">
        <v>7</v>
      </c>
      <c r="C839" s="6">
        <v>0</v>
      </c>
      <c r="D839" s="6">
        <f>SUM(B839:C839)</f>
        <v>7</v>
      </c>
      <c r="E839" s="6">
        <v>0</v>
      </c>
      <c r="F839" s="6">
        <v>0</v>
      </c>
      <c r="G839" s="6">
        <f>SUM(E839:F839)</f>
        <v>0</v>
      </c>
      <c r="H839" s="6">
        <f t="shared" si="256"/>
        <v>7</v>
      </c>
      <c r="I839" s="6">
        <f t="shared" si="256"/>
        <v>0</v>
      </c>
      <c r="J839" s="6">
        <f t="shared" si="256"/>
        <v>7</v>
      </c>
      <c r="K839" s="7" t="s">
        <v>2032</v>
      </c>
    </row>
    <row r="840" spans="1:11" ht="14.25" customHeight="1" x14ac:dyDescent="0.2">
      <c r="A840" s="5" t="s">
        <v>2033</v>
      </c>
      <c r="B840" s="6">
        <f>SUM(B836:B839)</f>
        <v>26</v>
      </c>
      <c r="C840" s="6">
        <f t="shared" ref="C840:J840" si="257">SUM(C836:C839)</f>
        <v>1</v>
      </c>
      <c r="D840" s="6">
        <f t="shared" si="257"/>
        <v>27</v>
      </c>
      <c r="E840" s="6">
        <f t="shared" si="257"/>
        <v>0</v>
      </c>
      <c r="F840" s="6">
        <f t="shared" si="257"/>
        <v>0</v>
      </c>
      <c r="G840" s="6">
        <f t="shared" si="257"/>
        <v>0</v>
      </c>
      <c r="H840" s="6">
        <f t="shared" si="257"/>
        <v>26</v>
      </c>
      <c r="I840" s="6">
        <f t="shared" si="257"/>
        <v>1</v>
      </c>
      <c r="J840" s="6">
        <f t="shared" si="257"/>
        <v>27</v>
      </c>
      <c r="K840" s="7" t="s">
        <v>2034</v>
      </c>
    </row>
    <row r="841" spans="1:11" ht="15.75" x14ac:dyDescent="0.2">
      <c r="A841" s="5" t="s">
        <v>2045</v>
      </c>
      <c r="B841" s="6"/>
      <c r="C841" s="6"/>
      <c r="D841" s="6"/>
      <c r="E841" s="6"/>
      <c r="F841" s="6"/>
      <c r="G841" s="6"/>
      <c r="H841" s="6"/>
      <c r="I841" s="6"/>
      <c r="J841" s="6"/>
      <c r="K841" s="7" t="s">
        <v>2046</v>
      </c>
    </row>
    <row r="842" spans="1:11" ht="15.75" x14ac:dyDescent="0.2">
      <c r="A842" s="5" t="s">
        <v>2030</v>
      </c>
      <c r="B842" s="6">
        <v>7</v>
      </c>
      <c r="C842" s="6">
        <v>1</v>
      </c>
      <c r="D842" s="6">
        <f>SUM(B842:C842)</f>
        <v>8</v>
      </c>
      <c r="E842" s="6">
        <v>0</v>
      </c>
      <c r="F842" s="6">
        <v>0</v>
      </c>
      <c r="G842" s="6">
        <f>SUM(E842:F842)</f>
        <v>0</v>
      </c>
      <c r="H842" s="6">
        <f>SUM(E842,B842)</f>
        <v>7</v>
      </c>
      <c r="I842" s="6">
        <f>SUM(F842,C842)</f>
        <v>1</v>
      </c>
      <c r="J842" s="6">
        <f>SUM(G842,D842)</f>
        <v>8</v>
      </c>
      <c r="K842" s="7" t="s">
        <v>1635</v>
      </c>
    </row>
    <row r="843" spans="1:11" ht="15.75" x14ac:dyDescent="0.2">
      <c r="A843" s="5" t="s">
        <v>379</v>
      </c>
      <c r="B843" s="6">
        <v>6</v>
      </c>
      <c r="C843" s="6">
        <v>1</v>
      </c>
      <c r="D843" s="6">
        <f>SUM(B843:C843)</f>
        <v>7</v>
      </c>
      <c r="E843" s="6">
        <v>0</v>
      </c>
      <c r="F843" s="6">
        <v>0</v>
      </c>
      <c r="G843" s="6">
        <f>SUM(E843:F843)</f>
        <v>0</v>
      </c>
      <c r="H843" s="6">
        <f t="shared" ref="H843:J845" si="258">SUM(E843,B843)</f>
        <v>6</v>
      </c>
      <c r="I843" s="6">
        <f>SUM(F843,C843)</f>
        <v>1</v>
      </c>
      <c r="J843" s="6">
        <f>SUM(G843,D843)</f>
        <v>7</v>
      </c>
      <c r="K843" s="7" t="s">
        <v>300</v>
      </c>
    </row>
    <row r="844" spans="1:11" ht="15.75" x14ac:dyDescent="0.2">
      <c r="A844" s="5" t="s">
        <v>301</v>
      </c>
      <c r="B844" s="6">
        <v>0</v>
      </c>
      <c r="C844" s="6">
        <v>0</v>
      </c>
      <c r="D844" s="6">
        <f>SUM(B844:C844)</f>
        <v>0</v>
      </c>
      <c r="E844" s="6">
        <v>0</v>
      </c>
      <c r="F844" s="6">
        <v>0</v>
      </c>
      <c r="G844" s="6">
        <f>SUM(E844:F844)</f>
        <v>0</v>
      </c>
      <c r="H844" s="6">
        <f t="shared" si="258"/>
        <v>0</v>
      </c>
      <c r="I844" s="6">
        <f>SUM(F844,C844)</f>
        <v>0</v>
      </c>
      <c r="J844" s="6">
        <f>SUM(G844,D844)</f>
        <v>0</v>
      </c>
      <c r="K844" s="7" t="s">
        <v>302</v>
      </c>
    </row>
    <row r="845" spans="1:11" ht="15.75" x14ac:dyDescent="0.2">
      <c r="A845" s="5" t="s">
        <v>2033</v>
      </c>
      <c r="B845" s="6">
        <f>SUM(B842:B844)</f>
        <v>13</v>
      </c>
      <c r="C845" s="6">
        <f>SUM(C842:C844)</f>
        <v>2</v>
      </c>
      <c r="D845" s="6">
        <f>SUM(B845:C845)</f>
        <v>15</v>
      </c>
      <c r="E845" s="6">
        <v>0</v>
      </c>
      <c r="F845" s="6">
        <v>0</v>
      </c>
      <c r="G845" s="6">
        <f>SUM(E845:F845)</f>
        <v>0</v>
      </c>
      <c r="H845" s="6">
        <f t="shared" si="258"/>
        <v>13</v>
      </c>
      <c r="I845" s="6">
        <f t="shared" si="258"/>
        <v>2</v>
      </c>
      <c r="J845" s="6">
        <f t="shared" si="258"/>
        <v>15</v>
      </c>
      <c r="K845" s="7" t="s">
        <v>2034</v>
      </c>
    </row>
    <row r="846" spans="1:11" ht="15.75" x14ac:dyDescent="0.2">
      <c r="A846" s="5" t="s">
        <v>2047</v>
      </c>
      <c r="B846" s="6"/>
      <c r="C846" s="6"/>
      <c r="D846" s="6"/>
      <c r="E846" s="6"/>
      <c r="F846" s="6"/>
      <c r="G846" s="6"/>
      <c r="H846" s="6"/>
      <c r="I846" s="6"/>
      <c r="J846" s="6"/>
      <c r="K846" s="7" t="s">
        <v>2048</v>
      </c>
    </row>
    <row r="847" spans="1:11" ht="15.75" x14ac:dyDescent="0.2">
      <c r="A847" s="5" t="s">
        <v>2030</v>
      </c>
      <c r="B847" s="6">
        <v>5</v>
      </c>
      <c r="C847" s="6">
        <v>16</v>
      </c>
      <c r="D847" s="6">
        <f>SUM(B847:C847)</f>
        <v>21</v>
      </c>
      <c r="E847" s="6">
        <v>0</v>
      </c>
      <c r="F847" s="6">
        <v>0</v>
      </c>
      <c r="G847" s="6">
        <f>SUM(E847:F847)</f>
        <v>0</v>
      </c>
      <c r="H847" s="6">
        <f t="shared" ref="H847:J850" si="259">SUM(E847,B847)</f>
        <v>5</v>
      </c>
      <c r="I847" s="6">
        <f t="shared" si="259"/>
        <v>16</v>
      </c>
      <c r="J847" s="6">
        <f t="shared" si="259"/>
        <v>21</v>
      </c>
      <c r="K847" s="7" t="s">
        <v>1635</v>
      </c>
    </row>
    <row r="848" spans="1:11" ht="15.75" x14ac:dyDescent="0.2">
      <c r="A848" s="5" t="s">
        <v>379</v>
      </c>
      <c r="B848" s="6">
        <v>9</v>
      </c>
      <c r="C848" s="6">
        <v>0</v>
      </c>
      <c r="D848" s="6">
        <f>SUM(B848:C848)</f>
        <v>9</v>
      </c>
      <c r="E848" s="6">
        <v>0</v>
      </c>
      <c r="F848" s="6">
        <v>0</v>
      </c>
      <c r="G848" s="6">
        <f>SUM(E848:F848)</f>
        <v>0</v>
      </c>
      <c r="H848" s="6">
        <f t="shared" si="259"/>
        <v>9</v>
      </c>
      <c r="I848" s="6">
        <f t="shared" si="259"/>
        <v>0</v>
      </c>
      <c r="J848" s="6">
        <f t="shared" si="259"/>
        <v>9</v>
      </c>
      <c r="K848" s="7" t="s">
        <v>300</v>
      </c>
    </row>
    <row r="849" spans="1:11" ht="15.75" x14ac:dyDescent="0.2">
      <c r="A849" s="5" t="s">
        <v>301</v>
      </c>
      <c r="B849" s="6">
        <v>6</v>
      </c>
      <c r="C849" s="6">
        <v>1</v>
      </c>
      <c r="D849" s="6">
        <f>SUM(B849:C849)</f>
        <v>7</v>
      </c>
      <c r="E849" s="6">
        <v>0</v>
      </c>
      <c r="F849" s="6">
        <v>0</v>
      </c>
      <c r="G849" s="6">
        <f>SUM(E849:F849)</f>
        <v>0</v>
      </c>
      <c r="H849" s="6">
        <f t="shared" si="259"/>
        <v>6</v>
      </c>
      <c r="I849" s="6">
        <f t="shared" si="259"/>
        <v>1</v>
      </c>
      <c r="J849" s="6">
        <f t="shared" si="259"/>
        <v>7</v>
      </c>
      <c r="K849" s="7" t="s">
        <v>302</v>
      </c>
    </row>
    <row r="850" spans="1:11" ht="15.75" x14ac:dyDescent="0.2">
      <c r="A850" s="5" t="s">
        <v>2031</v>
      </c>
      <c r="B850" s="6">
        <v>15</v>
      </c>
      <c r="C850" s="6">
        <v>1</v>
      </c>
      <c r="D850" s="6">
        <f>SUM(B850:C850)</f>
        <v>16</v>
      </c>
      <c r="E850" s="6">
        <v>0</v>
      </c>
      <c r="F850" s="6">
        <v>0</v>
      </c>
      <c r="G850" s="6">
        <f>SUM(E850:F850)</f>
        <v>0</v>
      </c>
      <c r="H850" s="6">
        <f t="shared" si="259"/>
        <v>15</v>
      </c>
      <c r="I850" s="6">
        <f t="shared" si="259"/>
        <v>1</v>
      </c>
      <c r="J850" s="6">
        <f t="shared" si="259"/>
        <v>16</v>
      </c>
      <c r="K850" s="7" t="s">
        <v>2032</v>
      </c>
    </row>
    <row r="851" spans="1:11" ht="18" customHeight="1" x14ac:dyDescent="0.2">
      <c r="A851" s="5" t="s">
        <v>2033</v>
      </c>
      <c r="B851" s="6">
        <f>SUM(B847:B850)</f>
        <v>35</v>
      </c>
      <c r="C851" s="6">
        <f t="shared" ref="C851:J851" si="260">SUM(C847:C850)</f>
        <v>18</v>
      </c>
      <c r="D851" s="6">
        <f t="shared" si="260"/>
        <v>53</v>
      </c>
      <c r="E851" s="6">
        <f t="shared" si="260"/>
        <v>0</v>
      </c>
      <c r="F851" s="6">
        <f t="shared" si="260"/>
        <v>0</v>
      </c>
      <c r="G851" s="6">
        <f t="shared" si="260"/>
        <v>0</v>
      </c>
      <c r="H851" s="6">
        <f t="shared" si="260"/>
        <v>35</v>
      </c>
      <c r="I851" s="6">
        <f t="shared" si="260"/>
        <v>18</v>
      </c>
      <c r="J851" s="6">
        <f t="shared" si="260"/>
        <v>53</v>
      </c>
      <c r="K851" s="7" t="s">
        <v>2034</v>
      </c>
    </row>
    <row r="852" spans="1:11" ht="15.75" customHeight="1" thickBot="1" x14ac:dyDescent="0.25">
      <c r="A852" s="119" t="s">
        <v>2049</v>
      </c>
      <c r="B852" s="6"/>
      <c r="C852" s="6"/>
      <c r="D852" s="6"/>
      <c r="E852" s="6"/>
      <c r="F852" s="6"/>
      <c r="G852" s="6"/>
      <c r="H852" s="6"/>
      <c r="I852" s="6"/>
      <c r="J852" s="6"/>
      <c r="K852" s="7" t="s">
        <v>2050</v>
      </c>
    </row>
    <row r="853" spans="1:11" ht="15.95" hidden="1" customHeight="1" x14ac:dyDescent="0.2">
      <c r="A853" s="5" t="s">
        <v>2030</v>
      </c>
      <c r="B853" s="6"/>
      <c r="C853" s="6"/>
      <c r="D853" s="6">
        <f>SUM(B853:C853)</f>
        <v>0</v>
      </c>
      <c r="E853" s="6">
        <v>0</v>
      </c>
      <c r="F853" s="6">
        <v>0</v>
      </c>
      <c r="G853" s="6">
        <f>SUM(E853:F853)</f>
        <v>0</v>
      </c>
      <c r="H853" s="6">
        <f>SUM(E853,B853)</f>
        <v>0</v>
      </c>
      <c r="I853" s="6">
        <f>SUM(F853,C853)</f>
        <v>0</v>
      </c>
      <c r="J853" s="6">
        <f>SUM(G853,D853)</f>
        <v>0</v>
      </c>
      <c r="K853" s="7" t="s">
        <v>1635</v>
      </c>
    </row>
    <row r="854" spans="1:11" ht="15.95" hidden="1" customHeight="1" x14ac:dyDescent="0.2">
      <c r="A854" s="5" t="s">
        <v>379</v>
      </c>
      <c r="B854" s="6">
        <v>26</v>
      </c>
      <c r="C854" s="6">
        <v>4</v>
      </c>
      <c r="D854" s="6">
        <f>SUM(B854:C854)</f>
        <v>30</v>
      </c>
      <c r="E854" s="6">
        <v>0</v>
      </c>
      <c r="F854" s="6">
        <v>0</v>
      </c>
      <c r="G854" s="6">
        <f>SUM(E854:F854)</f>
        <v>0</v>
      </c>
      <c r="H854" s="6">
        <f t="shared" ref="H854:J856" si="261">SUM(E854,B854)</f>
        <v>26</v>
      </c>
      <c r="I854" s="6">
        <f>SUM(F854,C854)</f>
        <v>4</v>
      </c>
      <c r="J854" s="6">
        <f>SUM(G854,D854)</f>
        <v>30</v>
      </c>
      <c r="K854" s="7" t="s">
        <v>300</v>
      </c>
    </row>
    <row r="855" spans="1:11" ht="15.95" hidden="1" customHeight="1" thickBot="1" x14ac:dyDescent="0.25">
      <c r="A855" s="11" t="s">
        <v>301</v>
      </c>
      <c r="B855" s="12"/>
      <c r="C855" s="12"/>
      <c r="D855" s="12">
        <f>SUM(B855:C855)</f>
        <v>0</v>
      </c>
      <c r="E855" s="12">
        <v>0</v>
      </c>
      <c r="F855" s="12">
        <v>0</v>
      </c>
      <c r="G855" s="12">
        <f>SUM(E855:F855)</f>
        <v>0</v>
      </c>
      <c r="H855" s="12">
        <f t="shared" si="261"/>
        <v>0</v>
      </c>
      <c r="I855" s="12">
        <f>SUM(F855,C855)</f>
        <v>0</v>
      </c>
      <c r="J855" s="12">
        <f>SUM(G855,D855)</f>
        <v>0</v>
      </c>
      <c r="K855" s="13" t="s">
        <v>302</v>
      </c>
    </row>
    <row r="856" spans="1:11" ht="15" customHeight="1" thickBot="1" x14ac:dyDescent="0.25">
      <c r="A856" s="8" t="s">
        <v>2033</v>
      </c>
      <c r="B856" s="9">
        <f>SUM(B853:B855)</f>
        <v>26</v>
      </c>
      <c r="C856" s="9">
        <f>SUM(C853:C855)</f>
        <v>4</v>
      </c>
      <c r="D856" s="9">
        <f>SUM(B856:C856)</f>
        <v>30</v>
      </c>
      <c r="E856" s="9">
        <v>0</v>
      </c>
      <c r="F856" s="9">
        <v>0</v>
      </c>
      <c r="G856" s="9">
        <f>SUM(E856:F856)</f>
        <v>0</v>
      </c>
      <c r="H856" s="9">
        <f t="shared" si="261"/>
        <v>26</v>
      </c>
      <c r="I856" s="9">
        <f t="shared" si="261"/>
        <v>4</v>
      </c>
      <c r="J856" s="9">
        <f t="shared" si="261"/>
        <v>30</v>
      </c>
      <c r="K856" s="374" t="s">
        <v>2034</v>
      </c>
    </row>
    <row r="857" spans="1:11" ht="15" customHeight="1" thickTop="1" x14ac:dyDescent="0.2">
      <c r="A857" s="25"/>
      <c r="B857" s="112"/>
      <c r="C857" s="112"/>
      <c r="D857" s="112"/>
      <c r="E857" s="112"/>
      <c r="F857" s="112"/>
      <c r="G857" s="112"/>
      <c r="H857" s="112"/>
      <c r="I857" s="112"/>
      <c r="J857" s="112"/>
      <c r="K857" s="375"/>
    </row>
    <row r="858" spans="1:11" ht="15" customHeight="1" x14ac:dyDescent="0.2">
      <c r="A858" s="25"/>
      <c r="B858" s="112"/>
      <c r="C858" s="112"/>
      <c r="D858" s="112"/>
      <c r="E858" s="112"/>
      <c r="F858" s="112"/>
      <c r="G858" s="112"/>
      <c r="H858" s="112"/>
      <c r="I858" s="112"/>
      <c r="J858" s="112"/>
      <c r="K858" s="375"/>
    </row>
    <row r="859" spans="1:11" ht="15" customHeight="1" x14ac:dyDescent="0.2">
      <c r="A859" s="25"/>
      <c r="B859" s="112"/>
      <c r="C859" s="112"/>
      <c r="D859" s="112"/>
      <c r="E859" s="112"/>
      <c r="F859" s="112"/>
      <c r="G859" s="112"/>
      <c r="H859" s="112"/>
      <c r="I859" s="112"/>
      <c r="J859" s="112"/>
      <c r="K859" s="375"/>
    </row>
    <row r="860" spans="1:11" ht="15" customHeight="1" x14ac:dyDescent="0.2">
      <c r="A860" s="25"/>
      <c r="B860" s="112"/>
      <c r="C860" s="112"/>
      <c r="D860" s="112"/>
      <c r="E860" s="112"/>
      <c r="F860" s="112"/>
      <c r="G860" s="112"/>
      <c r="H860" s="112"/>
      <c r="I860" s="112"/>
      <c r="J860" s="112"/>
      <c r="K860" s="375"/>
    </row>
    <row r="861" spans="1:11" ht="13.5" customHeight="1" thickBot="1" x14ac:dyDescent="0.25">
      <c r="A861" s="1" t="s">
        <v>2161</v>
      </c>
      <c r="K861" s="345" t="s">
        <v>2162</v>
      </c>
    </row>
    <row r="862" spans="1:11" ht="13.5" customHeight="1" thickTop="1" x14ac:dyDescent="0.25">
      <c r="A862" s="409" t="s">
        <v>118</v>
      </c>
      <c r="B862" s="412" t="s">
        <v>2</v>
      </c>
      <c r="C862" s="412"/>
      <c r="D862" s="412"/>
      <c r="E862" s="412" t="s">
        <v>3</v>
      </c>
      <c r="F862" s="412"/>
      <c r="G862" s="412"/>
      <c r="H862" s="412" t="s">
        <v>4</v>
      </c>
      <c r="I862" s="412"/>
      <c r="J862" s="412"/>
      <c r="K862" s="409" t="s">
        <v>278</v>
      </c>
    </row>
    <row r="863" spans="1:11" ht="13.5" customHeight="1" x14ac:dyDescent="0.25">
      <c r="A863" s="410"/>
      <c r="B863" s="413" t="s">
        <v>6</v>
      </c>
      <c r="C863" s="413"/>
      <c r="D863" s="413"/>
      <c r="E863" s="413" t="s">
        <v>7</v>
      </c>
      <c r="F863" s="413"/>
      <c r="G863" s="413"/>
      <c r="H863" s="413" t="s">
        <v>8</v>
      </c>
      <c r="I863" s="413"/>
      <c r="J863" s="413"/>
      <c r="K863" s="410"/>
    </row>
    <row r="864" spans="1:11" ht="12.75" customHeight="1" x14ac:dyDescent="0.25">
      <c r="A864" s="410"/>
      <c r="B864" s="372" t="s">
        <v>9</v>
      </c>
      <c r="C864" s="372" t="s">
        <v>10</v>
      </c>
      <c r="D864" s="372" t="s">
        <v>11</v>
      </c>
      <c r="E864" s="372" t="s">
        <v>9</v>
      </c>
      <c r="F864" s="372" t="s">
        <v>10</v>
      </c>
      <c r="G864" s="372" t="s">
        <v>11</v>
      </c>
      <c r="H864" s="372" t="s">
        <v>9</v>
      </c>
      <c r="I864" s="372" t="s">
        <v>10</v>
      </c>
      <c r="J864" s="372" t="s">
        <v>11</v>
      </c>
      <c r="K864" s="410"/>
    </row>
    <row r="865" spans="1:11" ht="16.5" thickBot="1" x14ac:dyDescent="0.3">
      <c r="A865" s="411"/>
      <c r="B865" s="4" t="s">
        <v>12</v>
      </c>
      <c r="C865" s="4" t="s">
        <v>13</v>
      </c>
      <c r="D865" s="4" t="s">
        <v>8</v>
      </c>
      <c r="E865" s="4" t="s">
        <v>12</v>
      </c>
      <c r="F865" s="4" t="s">
        <v>13</v>
      </c>
      <c r="G865" s="4" t="s">
        <v>8</v>
      </c>
      <c r="H865" s="4" t="s">
        <v>12</v>
      </c>
      <c r="I865" s="4" t="s">
        <v>13</v>
      </c>
      <c r="J865" s="4" t="s">
        <v>8</v>
      </c>
      <c r="K865" s="411"/>
    </row>
    <row r="866" spans="1:11" ht="12.75" customHeight="1" x14ac:dyDescent="0.2">
      <c r="A866" s="5" t="s">
        <v>2051</v>
      </c>
      <c r="B866" s="378"/>
      <c r="C866" s="378"/>
      <c r="D866" s="378"/>
      <c r="E866" s="378"/>
      <c r="F866" s="378"/>
      <c r="G866" s="378"/>
      <c r="H866" s="378"/>
      <c r="I866" s="378"/>
      <c r="J866" s="378"/>
      <c r="K866" s="7" t="s">
        <v>2052</v>
      </c>
    </row>
    <row r="867" spans="1:11" ht="15.75" x14ac:dyDescent="0.2">
      <c r="A867" s="5" t="s">
        <v>2030</v>
      </c>
      <c r="B867" s="6">
        <f>SUM(B853,B847,B842,B836,B830,B815)</f>
        <v>28</v>
      </c>
      <c r="C867" s="6">
        <f>SUM(C853,C847,C842,C836,C830,C815)</f>
        <v>22</v>
      </c>
      <c r="D867" s="6">
        <f t="shared" ref="D867:D872" si="262">SUM(B867:C867)</f>
        <v>50</v>
      </c>
      <c r="E867" s="6">
        <v>0</v>
      </c>
      <c r="F867" s="6">
        <v>0</v>
      </c>
      <c r="G867" s="6">
        <f t="shared" ref="G867:G881" si="263">SUM(E867:F867)</f>
        <v>0</v>
      </c>
      <c r="H867" s="6">
        <f t="shared" ref="H867:J870" si="264">SUM(E867,B867)</f>
        <v>28</v>
      </c>
      <c r="I867" s="6">
        <f t="shared" si="264"/>
        <v>22</v>
      </c>
      <c r="J867" s="6">
        <f t="shared" si="264"/>
        <v>50</v>
      </c>
      <c r="K867" s="7" t="s">
        <v>1635</v>
      </c>
    </row>
    <row r="868" spans="1:11" ht="13.5" customHeight="1" x14ac:dyDescent="0.2">
      <c r="A868" s="5" t="s">
        <v>379</v>
      </c>
      <c r="B868" s="6">
        <f>SUM(B854,B848,B843,B837,B831,B825,B821,B816)</f>
        <v>122</v>
      </c>
      <c r="C868" s="6">
        <f>SUM(C854,C848,C843,C837,C831,C825,C821,C816)</f>
        <v>40</v>
      </c>
      <c r="D868" s="6">
        <f t="shared" si="262"/>
        <v>162</v>
      </c>
      <c r="E868" s="6">
        <v>0</v>
      </c>
      <c r="F868" s="6">
        <v>0</v>
      </c>
      <c r="G868" s="6">
        <f t="shared" si="263"/>
        <v>0</v>
      </c>
      <c r="H868" s="6">
        <f t="shared" si="264"/>
        <v>122</v>
      </c>
      <c r="I868" s="6">
        <f t="shared" si="264"/>
        <v>40</v>
      </c>
      <c r="J868" s="6">
        <f t="shared" si="264"/>
        <v>162</v>
      </c>
      <c r="K868" s="7" t="s">
        <v>300</v>
      </c>
    </row>
    <row r="869" spans="1:11" ht="15" customHeight="1" x14ac:dyDescent="0.2">
      <c r="A869" s="5" t="s">
        <v>301</v>
      </c>
      <c r="B869" s="6">
        <f>SUM(B855,B849,B844,B838,B832,B826,B822,B817)</f>
        <v>29</v>
      </c>
      <c r="C869" s="6">
        <f>SUM(C855,C849,C844,C838,C832,C826,C822,C817)</f>
        <v>14</v>
      </c>
      <c r="D869" s="6">
        <f t="shared" si="262"/>
        <v>43</v>
      </c>
      <c r="E869" s="6">
        <v>0</v>
      </c>
      <c r="F869" s="6">
        <v>0</v>
      </c>
      <c r="G869" s="6">
        <f t="shared" si="263"/>
        <v>0</v>
      </c>
      <c r="H869" s="6">
        <f t="shared" si="264"/>
        <v>29</v>
      </c>
      <c r="I869" s="6">
        <f t="shared" si="264"/>
        <v>14</v>
      </c>
      <c r="J869" s="6">
        <f t="shared" si="264"/>
        <v>43</v>
      </c>
      <c r="K869" s="7" t="s">
        <v>302</v>
      </c>
    </row>
    <row r="870" spans="1:11" ht="15.75" x14ac:dyDescent="0.2">
      <c r="A870" s="5" t="s">
        <v>2031</v>
      </c>
      <c r="B870" s="6">
        <f>SUM(B850,B839,B833,B827,B818)</f>
        <v>46</v>
      </c>
      <c r="C870" s="6">
        <f>SUM(C850,C839,C833,C827,C818)</f>
        <v>9</v>
      </c>
      <c r="D870" s="6">
        <f t="shared" si="262"/>
        <v>55</v>
      </c>
      <c r="E870" s="6">
        <v>0</v>
      </c>
      <c r="F870" s="6">
        <v>0</v>
      </c>
      <c r="G870" s="6">
        <f t="shared" si="263"/>
        <v>0</v>
      </c>
      <c r="H870" s="6">
        <f t="shared" si="264"/>
        <v>46</v>
      </c>
      <c r="I870" s="6">
        <f t="shared" si="264"/>
        <v>9</v>
      </c>
      <c r="J870" s="6">
        <f t="shared" si="264"/>
        <v>55</v>
      </c>
      <c r="K870" s="7" t="s">
        <v>2032</v>
      </c>
    </row>
    <row r="871" spans="1:11" ht="15.75" x14ac:dyDescent="0.2">
      <c r="A871" s="161" t="s">
        <v>2033</v>
      </c>
      <c r="B871" s="68">
        <f>SUM(B867:B870,B829)</f>
        <v>250</v>
      </c>
      <c r="C871" s="68">
        <f>SUM(C867:C870,C829)</f>
        <v>94</v>
      </c>
      <c r="D871" s="68">
        <f t="shared" si="262"/>
        <v>344</v>
      </c>
      <c r="E871" s="68">
        <f>SUM(E867:E870,E829)</f>
        <v>0</v>
      </c>
      <c r="F871" s="68">
        <f>SUM(F867:F870,F829)</f>
        <v>0</v>
      </c>
      <c r="G871" s="68">
        <f t="shared" si="263"/>
        <v>0</v>
      </c>
      <c r="H871" s="68">
        <f>SUM(H867:H870,H829)</f>
        <v>250</v>
      </c>
      <c r="I871" s="68">
        <f>SUM(I867:I870,I829)</f>
        <v>94</v>
      </c>
      <c r="J871" s="68">
        <f>SUM(H871:I871)</f>
        <v>344</v>
      </c>
      <c r="K871" s="304" t="s">
        <v>2034</v>
      </c>
    </row>
    <row r="872" spans="1:11" ht="15.75" x14ac:dyDescent="0.2">
      <c r="A872" s="5" t="s">
        <v>2053</v>
      </c>
      <c r="B872" s="6">
        <v>107</v>
      </c>
      <c r="C872" s="6">
        <v>40</v>
      </c>
      <c r="D872" s="6">
        <f t="shared" si="262"/>
        <v>147</v>
      </c>
      <c r="E872" s="6">
        <v>1</v>
      </c>
      <c r="F872" s="6">
        <v>0</v>
      </c>
      <c r="G872" s="6">
        <f t="shared" si="263"/>
        <v>1</v>
      </c>
      <c r="H872" s="6">
        <f t="shared" ref="H872:J882" si="265">SUM(E872,B872)</f>
        <v>108</v>
      </c>
      <c r="I872" s="6">
        <f t="shared" si="265"/>
        <v>40</v>
      </c>
      <c r="J872" s="6">
        <f t="shared" si="265"/>
        <v>148</v>
      </c>
      <c r="K872" s="7" t="s">
        <v>2054</v>
      </c>
    </row>
    <row r="873" spans="1:11" ht="15.75" x14ac:dyDescent="0.2">
      <c r="A873" s="5" t="s">
        <v>2055</v>
      </c>
      <c r="B873" s="6">
        <v>55</v>
      </c>
      <c r="C873" s="6">
        <v>12</v>
      </c>
      <c r="D873" s="6">
        <f t="shared" ref="D873:D878" si="266">SUM(B873:C873)</f>
        <v>67</v>
      </c>
      <c r="E873" s="6">
        <v>0</v>
      </c>
      <c r="F873" s="6">
        <v>0</v>
      </c>
      <c r="G873" s="6">
        <f t="shared" si="263"/>
        <v>0</v>
      </c>
      <c r="H873" s="6">
        <f t="shared" si="265"/>
        <v>55</v>
      </c>
      <c r="I873" s="6">
        <f t="shared" si="265"/>
        <v>12</v>
      </c>
      <c r="J873" s="6">
        <f t="shared" si="265"/>
        <v>67</v>
      </c>
      <c r="K873" s="7" t="s">
        <v>2056</v>
      </c>
    </row>
    <row r="874" spans="1:11" ht="11.25" customHeight="1" x14ac:dyDescent="0.2">
      <c r="A874" s="5" t="s">
        <v>2057</v>
      </c>
      <c r="B874" s="6">
        <v>17</v>
      </c>
      <c r="C874" s="6">
        <v>11</v>
      </c>
      <c r="D874" s="6">
        <f t="shared" si="266"/>
        <v>28</v>
      </c>
      <c r="E874" s="6">
        <v>0</v>
      </c>
      <c r="F874" s="6">
        <v>0</v>
      </c>
      <c r="G874" s="6">
        <f t="shared" si="263"/>
        <v>0</v>
      </c>
      <c r="H874" s="6">
        <f t="shared" si="265"/>
        <v>17</v>
      </c>
      <c r="I874" s="6">
        <f t="shared" si="265"/>
        <v>11</v>
      </c>
      <c r="J874" s="6">
        <f t="shared" si="265"/>
        <v>28</v>
      </c>
      <c r="K874" s="7" t="s">
        <v>2058</v>
      </c>
    </row>
    <row r="875" spans="1:11" ht="15.75" x14ac:dyDescent="0.2">
      <c r="A875" s="5" t="s">
        <v>2059</v>
      </c>
      <c r="B875" s="6">
        <v>47</v>
      </c>
      <c r="C875" s="6">
        <v>10</v>
      </c>
      <c r="D875" s="6">
        <f t="shared" si="266"/>
        <v>57</v>
      </c>
      <c r="E875" s="6">
        <v>0</v>
      </c>
      <c r="F875" s="6">
        <v>0</v>
      </c>
      <c r="G875" s="6">
        <f t="shared" si="263"/>
        <v>0</v>
      </c>
      <c r="H875" s="6">
        <f t="shared" si="265"/>
        <v>47</v>
      </c>
      <c r="I875" s="6">
        <f t="shared" si="265"/>
        <v>10</v>
      </c>
      <c r="J875" s="6">
        <f t="shared" si="265"/>
        <v>57</v>
      </c>
      <c r="K875" s="7" t="s">
        <v>2060</v>
      </c>
    </row>
    <row r="876" spans="1:11" ht="15.75" x14ac:dyDescent="0.2">
      <c r="A876" s="5" t="s">
        <v>2061</v>
      </c>
      <c r="B876" s="6">
        <v>47</v>
      </c>
      <c r="C876" s="6">
        <v>10</v>
      </c>
      <c r="D876" s="6">
        <f t="shared" si="266"/>
        <v>57</v>
      </c>
      <c r="E876" s="6">
        <v>1</v>
      </c>
      <c r="F876" s="6">
        <v>1</v>
      </c>
      <c r="G876" s="6">
        <f t="shared" si="263"/>
        <v>2</v>
      </c>
      <c r="H876" s="6">
        <f t="shared" si="265"/>
        <v>48</v>
      </c>
      <c r="I876" s="6">
        <f t="shared" si="265"/>
        <v>11</v>
      </c>
      <c r="J876" s="6">
        <f t="shared" si="265"/>
        <v>59</v>
      </c>
      <c r="K876" s="7" t="s">
        <v>2062</v>
      </c>
    </row>
    <row r="877" spans="1:11" ht="15.75" x14ac:dyDescent="0.2">
      <c r="A877" s="5" t="s">
        <v>2063</v>
      </c>
      <c r="B877" s="6">
        <v>30</v>
      </c>
      <c r="C877" s="6">
        <v>6</v>
      </c>
      <c r="D877" s="6">
        <f t="shared" si="266"/>
        <v>36</v>
      </c>
      <c r="E877" s="6">
        <v>0</v>
      </c>
      <c r="F877" s="6">
        <v>0</v>
      </c>
      <c r="G877" s="6">
        <f t="shared" si="263"/>
        <v>0</v>
      </c>
      <c r="H877" s="6">
        <f t="shared" si="265"/>
        <v>30</v>
      </c>
      <c r="I877" s="6">
        <f t="shared" si="265"/>
        <v>6</v>
      </c>
      <c r="J877" s="6">
        <f t="shared" si="265"/>
        <v>36</v>
      </c>
      <c r="K877" s="7" t="s">
        <v>2064</v>
      </c>
    </row>
    <row r="878" spans="1:11" ht="15.75" x14ac:dyDescent="0.2">
      <c r="A878" s="5" t="s">
        <v>2065</v>
      </c>
      <c r="B878" s="6">
        <v>145</v>
      </c>
      <c r="C878" s="6">
        <v>83</v>
      </c>
      <c r="D878" s="6">
        <f t="shared" si="266"/>
        <v>228</v>
      </c>
      <c r="E878" s="6">
        <v>0</v>
      </c>
      <c r="F878" s="6">
        <v>1</v>
      </c>
      <c r="G878" s="6">
        <f t="shared" si="263"/>
        <v>1</v>
      </c>
      <c r="H878" s="6">
        <f t="shared" si="265"/>
        <v>145</v>
      </c>
      <c r="I878" s="6">
        <f t="shared" si="265"/>
        <v>84</v>
      </c>
      <c r="J878" s="6">
        <f t="shared" si="265"/>
        <v>229</v>
      </c>
      <c r="K878" s="7" t="s">
        <v>2066</v>
      </c>
    </row>
    <row r="879" spans="1:11" ht="15.75" x14ac:dyDescent="0.2">
      <c r="A879" s="5" t="s">
        <v>140</v>
      </c>
      <c r="B879" s="6">
        <v>0</v>
      </c>
      <c r="C879" s="6">
        <v>0</v>
      </c>
      <c r="D879" s="6">
        <f>SUM(B879:C879)</f>
        <v>0</v>
      </c>
      <c r="E879" s="6">
        <v>0</v>
      </c>
      <c r="F879" s="6">
        <v>0</v>
      </c>
      <c r="G879" s="6">
        <f t="shared" si="263"/>
        <v>0</v>
      </c>
      <c r="H879" s="6">
        <f t="shared" si="265"/>
        <v>0</v>
      </c>
      <c r="I879" s="6">
        <f t="shared" si="265"/>
        <v>0</v>
      </c>
      <c r="J879" s="6">
        <f t="shared" si="265"/>
        <v>0</v>
      </c>
      <c r="K879" s="7" t="s">
        <v>2067</v>
      </c>
    </row>
    <row r="880" spans="1:11" ht="15.75" x14ac:dyDescent="0.2">
      <c r="A880" s="346" t="s">
        <v>2068</v>
      </c>
      <c r="B880" s="80">
        <v>89</v>
      </c>
      <c r="C880" s="80">
        <v>44</v>
      </c>
      <c r="D880" s="80">
        <f>SUM(B880:C880)</f>
        <v>133</v>
      </c>
      <c r="E880" s="80">
        <v>0</v>
      </c>
      <c r="F880" s="80">
        <v>0</v>
      </c>
      <c r="G880" s="80">
        <f t="shared" si="263"/>
        <v>0</v>
      </c>
      <c r="H880" s="80">
        <f t="shared" si="265"/>
        <v>89</v>
      </c>
      <c r="I880" s="80">
        <f t="shared" si="265"/>
        <v>44</v>
      </c>
      <c r="J880" s="80">
        <f t="shared" si="265"/>
        <v>133</v>
      </c>
      <c r="K880" s="7" t="s">
        <v>2164</v>
      </c>
    </row>
    <row r="881" spans="1:11" ht="15.75" x14ac:dyDescent="0.2">
      <c r="A881" s="79" t="s">
        <v>2070</v>
      </c>
      <c r="B881" s="80">
        <v>39</v>
      </c>
      <c r="C881" s="80">
        <v>43</v>
      </c>
      <c r="D881" s="80">
        <f>SUM(B881:C881)</f>
        <v>82</v>
      </c>
      <c r="E881" s="80">
        <v>1</v>
      </c>
      <c r="F881" s="80">
        <v>0</v>
      </c>
      <c r="G881" s="80">
        <f t="shared" si="263"/>
        <v>1</v>
      </c>
      <c r="H881" s="80">
        <f t="shared" si="265"/>
        <v>40</v>
      </c>
      <c r="I881" s="80">
        <f t="shared" si="265"/>
        <v>43</v>
      </c>
      <c r="J881" s="80">
        <f t="shared" si="265"/>
        <v>83</v>
      </c>
      <c r="K881" s="81" t="s">
        <v>2071</v>
      </c>
    </row>
    <row r="882" spans="1:11" ht="15.75" x14ac:dyDescent="0.2">
      <c r="A882" s="5" t="s">
        <v>2072</v>
      </c>
      <c r="B882" s="6">
        <v>62</v>
      </c>
      <c r="C882" s="6">
        <v>36</v>
      </c>
      <c r="D882" s="6">
        <f>SUM(B882:C882)</f>
        <v>98</v>
      </c>
      <c r="E882" s="6">
        <v>1</v>
      </c>
      <c r="F882" s="6">
        <v>0</v>
      </c>
      <c r="G882" s="6">
        <f>SUM(E882:F882)</f>
        <v>1</v>
      </c>
      <c r="H882" s="6">
        <f t="shared" si="265"/>
        <v>63</v>
      </c>
      <c r="I882" s="6">
        <f t="shared" si="265"/>
        <v>36</v>
      </c>
      <c r="J882" s="6">
        <f t="shared" si="265"/>
        <v>99</v>
      </c>
      <c r="K882" s="7" t="s">
        <v>2073</v>
      </c>
    </row>
    <row r="883" spans="1:11" ht="13.5" customHeight="1" x14ac:dyDescent="0.2">
      <c r="A883" s="5" t="s">
        <v>2074</v>
      </c>
      <c r="B883" s="6">
        <v>44</v>
      </c>
      <c r="C883" s="6">
        <v>19</v>
      </c>
      <c r="D883" s="6">
        <f>SUM(B883:C883)</f>
        <v>63</v>
      </c>
      <c r="E883" s="6">
        <v>0</v>
      </c>
      <c r="F883" s="6">
        <v>0</v>
      </c>
      <c r="G883" s="6">
        <f>SUM(E883:F883)</f>
        <v>0</v>
      </c>
      <c r="H883" s="6">
        <f t="shared" ref="H883:J885" si="267">SUM(E883,B883)</f>
        <v>44</v>
      </c>
      <c r="I883" s="6">
        <f t="shared" si="267"/>
        <v>19</v>
      </c>
      <c r="J883" s="6">
        <f t="shared" si="267"/>
        <v>63</v>
      </c>
      <c r="K883" s="7" t="s">
        <v>2075</v>
      </c>
    </row>
    <row r="884" spans="1:11" ht="15.75" x14ac:dyDescent="0.2">
      <c r="A884" s="5" t="s">
        <v>2076</v>
      </c>
      <c r="B884" s="6">
        <v>173</v>
      </c>
      <c r="C884" s="6">
        <v>43</v>
      </c>
      <c r="D884" s="6">
        <f t="shared" ref="D884:D892" si="268">SUM(B884:C884)</f>
        <v>216</v>
      </c>
      <c r="E884" s="6">
        <v>0</v>
      </c>
      <c r="F884" s="6">
        <v>0</v>
      </c>
      <c r="G884" s="6">
        <f>SUM(E884:F884)</f>
        <v>0</v>
      </c>
      <c r="H884" s="6">
        <f t="shared" si="267"/>
        <v>173</v>
      </c>
      <c r="I884" s="6">
        <f t="shared" si="267"/>
        <v>43</v>
      </c>
      <c r="J884" s="6">
        <f t="shared" si="267"/>
        <v>216</v>
      </c>
      <c r="K884" s="7" t="s">
        <v>2077</v>
      </c>
    </row>
    <row r="885" spans="1:11" ht="15.75" x14ac:dyDescent="0.2">
      <c r="A885" s="5" t="s">
        <v>2078</v>
      </c>
      <c r="B885" s="6">
        <v>40</v>
      </c>
      <c r="C885" s="6">
        <v>35</v>
      </c>
      <c r="D885" s="6">
        <f t="shared" si="268"/>
        <v>75</v>
      </c>
      <c r="E885" s="6">
        <v>0</v>
      </c>
      <c r="F885" s="6">
        <v>0</v>
      </c>
      <c r="G885" s="6">
        <f>SUM(E885:F885)</f>
        <v>0</v>
      </c>
      <c r="H885" s="6">
        <f t="shared" si="267"/>
        <v>40</v>
      </c>
      <c r="I885" s="6">
        <f t="shared" si="267"/>
        <v>35</v>
      </c>
      <c r="J885" s="6">
        <f t="shared" si="267"/>
        <v>75</v>
      </c>
      <c r="K885" s="7" t="s">
        <v>2079</v>
      </c>
    </row>
    <row r="886" spans="1:11" ht="15.75" x14ac:dyDescent="0.2">
      <c r="A886" s="5" t="s">
        <v>2080</v>
      </c>
      <c r="B886" s="6">
        <v>20</v>
      </c>
      <c r="C886" s="6">
        <v>11</v>
      </c>
      <c r="D886" s="6">
        <f t="shared" si="268"/>
        <v>31</v>
      </c>
      <c r="E886" s="6">
        <v>0</v>
      </c>
      <c r="F886" s="6">
        <v>0</v>
      </c>
      <c r="G886" s="6">
        <f t="shared" ref="G886:G891" si="269">SUM(E886:F886)</f>
        <v>0</v>
      </c>
      <c r="H886" s="6">
        <f t="shared" ref="H886:J898" si="270">SUM(E886,B886)</f>
        <v>20</v>
      </c>
      <c r="I886" s="6">
        <f t="shared" si="270"/>
        <v>11</v>
      </c>
      <c r="J886" s="6">
        <f t="shared" si="270"/>
        <v>31</v>
      </c>
      <c r="K886" s="7" t="s">
        <v>2081</v>
      </c>
    </row>
    <row r="887" spans="1:11" ht="15.75" x14ac:dyDescent="0.2">
      <c r="A887" s="5" t="s">
        <v>2082</v>
      </c>
      <c r="B887" s="6">
        <v>152</v>
      </c>
      <c r="C887" s="6">
        <v>62</v>
      </c>
      <c r="D887" s="6">
        <f t="shared" si="268"/>
        <v>214</v>
      </c>
      <c r="E887" s="6">
        <v>0</v>
      </c>
      <c r="F887" s="6">
        <v>0</v>
      </c>
      <c r="G887" s="6">
        <f t="shared" si="269"/>
        <v>0</v>
      </c>
      <c r="H887" s="6">
        <f t="shared" si="270"/>
        <v>152</v>
      </c>
      <c r="I887" s="6">
        <f t="shared" si="270"/>
        <v>62</v>
      </c>
      <c r="J887" s="6">
        <f t="shared" si="270"/>
        <v>214</v>
      </c>
      <c r="K887" s="7" t="s">
        <v>2083</v>
      </c>
    </row>
    <row r="888" spans="1:11" ht="15.75" x14ac:dyDescent="0.2">
      <c r="A888" s="5" t="s">
        <v>2084</v>
      </c>
      <c r="B888" s="6">
        <v>77</v>
      </c>
      <c r="C888" s="6">
        <v>32</v>
      </c>
      <c r="D888" s="6">
        <f t="shared" si="268"/>
        <v>109</v>
      </c>
      <c r="E888" s="6">
        <v>0</v>
      </c>
      <c r="F888" s="6">
        <v>0</v>
      </c>
      <c r="G888" s="6">
        <f t="shared" si="269"/>
        <v>0</v>
      </c>
      <c r="H888" s="6">
        <f t="shared" si="270"/>
        <v>77</v>
      </c>
      <c r="I888" s="6">
        <f t="shared" si="270"/>
        <v>32</v>
      </c>
      <c r="J888" s="6">
        <f t="shared" si="270"/>
        <v>109</v>
      </c>
      <c r="K888" s="7" t="s">
        <v>2085</v>
      </c>
    </row>
    <row r="889" spans="1:11" ht="13.5" customHeight="1" x14ac:dyDescent="0.2">
      <c r="A889" s="5" t="s">
        <v>2086</v>
      </c>
      <c r="B889" s="6">
        <v>97</v>
      </c>
      <c r="C889" s="6">
        <v>48</v>
      </c>
      <c r="D889" s="6">
        <f t="shared" si="268"/>
        <v>145</v>
      </c>
      <c r="E889" s="6">
        <v>0</v>
      </c>
      <c r="F889" s="6">
        <v>0</v>
      </c>
      <c r="G889" s="6">
        <f t="shared" si="269"/>
        <v>0</v>
      </c>
      <c r="H889" s="6">
        <f t="shared" si="270"/>
        <v>97</v>
      </c>
      <c r="I889" s="6">
        <f t="shared" si="270"/>
        <v>48</v>
      </c>
      <c r="J889" s="6">
        <f t="shared" si="270"/>
        <v>145</v>
      </c>
      <c r="K889" s="7" t="s">
        <v>2087</v>
      </c>
    </row>
    <row r="890" spans="1:11" ht="15.75" x14ac:dyDescent="0.2">
      <c r="A890" s="11" t="s">
        <v>2088</v>
      </c>
      <c r="B890" s="6">
        <v>28</v>
      </c>
      <c r="C890" s="6">
        <v>9</v>
      </c>
      <c r="D890" s="12">
        <f t="shared" si="268"/>
        <v>37</v>
      </c>
      <c r="E890" s="12">
        <v>0</v>
      </c>
      <c r="F890" s="12">
        <v>0</v>
      </c>
      <c r="G890" s="12">
        <f t="shared" si="269"/>
        <v>0</v>
      </c>
      <c r="H890" s="12">
        <f t="shared" si="270"/>
        <v>28</v>
      </c>
      <c r="I890" s="12">
        <f t="shared" si="270"/>
        <v>9</v>
      </c>
      <c r="J890" s="12">
        <f t="shared" si="270"/>
        <v>37</v>
      </c>
      <c r="K890" s="13" t="s">
        <v>2089</v>
      </c>
    </row>
    <row r="891" spans="1:11" ht="15.75" x14ac:dyDescent="0.2">
      <c r="A891" s="11" t="s">
        <v>2090</v>
      </c>
      <c r="B891" s="12">
        <v>90</v>
      </c>
      <c r="C891" s="12">
        <v>51</v>
      </c>
      <c r="D891" s="12">
        <f t="shared" si="268"/>
        <v>141</v>
      </c>
      <c r="E891" s="12">
        <v>1</v>
      </c>
      <c r="F891" s="12">
        <v>0</v>
      </c>
      <c r="G891" s="12">
        <f t="shared" si="269"/>
        <v>1</v>
      </c>
      <c r="H891" s="12">
        <f t="shared" si="270"/>
        <v>91</v>
      </c>
      <c r="I891" s="12">
        <f t="shared" si="270"/>
        <v>51</v>
      </c>
      <c r="J891" s="12">
        <f t="shared" si="270"/>
        <v>142</v>
      </c>
      <c r="K891" s="13" t="s">
        <v>2091</v>
      </c>
    </row>
    <row r="892" spans="1:11" ht="15.75" x14ac:dyDescent="0.2">
      <c r="A892" s="11" t="s">
        <v>2092</v>
      </c>
      <c r="B892" s="12">
        <v>20</v>
      </c>
      <c r="C892" s="12">
        <v>10</v>
      </c>
      <c r="D892" s="12">
        <f t="shared" si="268"/>
        <v>30</v>
      </c>
      <c r="E892" s="12">
        <v>0</v>
      </c>
      <c r="F892" s="12">
        <v>0</v>
      </c>
      <c r="G892" s="12">
        <f>SUM(E892:F892)</f>
        <v>0</v>
      </c>
      <c r="H892" s="12">
        <f t="shared" si="270"/>
        <v>20</v>
      </c>
      <c r="I892" s="12">
        <f t="shared" si="270"/>
        <v>10</v>
      </c>
      <c r="J892" s="12">
        <f>SUM(H892:I892)</f>
        <v>30</v>
      </c>
      <c r="K892" s="13" t="s">
        <v>2093</v>
      </c>
    </row>
    <row r="893" spans="1:11" ht="15.75" x14ac:dyDescent="0.2">
      <c r="A893" s="5" t="s">
        <v>2094</v>
      </c>
      <c r="B893" s="6">
        <v>19</v>
      </c>
      <c r="C893" s="6">
        <v>3</v>
      </c>
      <c r="D893" s="6">
        <f t="shared" ref="D893:D898" si="271">SUM(B893:C893)</f>
        <v>22</v>
      </c>
      <c r="E893" s="6">
        <v>0</v>
      </c>
      <c r="F893" s="6">
        <v>0</v>
      </c>
      <c r="G893" s="6">
        <f t="shared" ref="G893:G898" si="272">SUM(E893:F893)</f>
        <v>0</v>
      </c>
      <c r="H893" s="6">
        <f t="shared" si="270"/>
        <v>19</v>
      </c>
      <c r="I893" s="6">
        <f t="shared" si="270"/>
        <v>3</v>
      </c>
      <c r="J893" s="6">
        <f t="shared" si="270"/>
        <v>22</v>
      </c>
      <c r="K893" s="7" t="s">
        <v>2095</v>
      </c>
    </row>
    <row r="894" spans="1:11" ht="12.75" customHeight="1" x14ac:dyDescent="0.2">
      <c r="A894" s="5" t="s">
        <v>2096</v>
      </c>
      <c r="B894" s="6">
        <v>67</v>
      </c>
      <c r="C894" s="6">
        <v>32</v>
      </c>
      <c r="D894" s="6">
        <f t="shared" si="271"/>
        <v>99</v>
      </c>
      <c r="E894" s="6">
        <v>6</v>
      </c>
      <c r="F894" s="6">
        <v>2</v>
      </c>
      <c r="G894" s="6">
        <f t="shared" si="272"/>
        <v>8</v>
      </c>
      <c r="H894" s="6">
        <f t="shared" si="270"/>
        <v>73</v>
      </c>
      <c r="I894" s="6">
        <f t="shared" si="270"/>
        <v>34</v>
      </c>
      <c r="J894" s="6">
        <f t="shared" si="270"/>
        <v>107</v>
      </c>
      <c r="K894" s="7" t="s">
        <v>2097</v>
      </c>
    </row>
    <row r="895" spans="1:11" ht="15.75" x14ac:dyDescent="0.2">
      <c r="A895" s="5" t="s">
        <v>2098</v>
      </c>
      <c r="B895" s="6">
        <v>24</v>
      </c>
      <c r="C895" s="6">
        <v>10</v>
      </c>
      <c r="D895" s="6">
        <f t="shared" si="271"/>
        <v>34</v>
      </c>
      <c r="E895" s="6">
        <v>1</v>
      </c>
      <c r="F895" s="6">
        <v>0</v>
      </c>
      <c r="G895" s="6">
        <f t="shared" si="272"/>
        <v>1</v>
      </c>
      <c r="H895" s="6">
        <f t="shared" si="270"/>
        <v>25</v>
      </c>
      <c r="I895" s="6">
        <f t="shared" si="270"/>
        <v>10</v>
      </c>
      <c r="J895" s="6">
        <f t="shared" si="270"/>
        <v>35</v>
      </c>
      <c r="K895" s="7" t="s">
        <v>2099</v>
      </c>
    </row>
    <row r="896" spans="1:11" ht="15.75" x14ac:dyDescent="0.2">
      <c r="A896" s="5" t="s">
        <v>2100</v>
      </c>
      <c r="B896" s="6">
        <v>57</v>
      </c>
      <c r="C896" s="6">
        <v>36</v>
      </c>
      <c r="D896" s="6">
        <f t="shared" si="271"/>
        <v>93</v>
      </c>
      <c r="E896" s="6">
        <v>0</v>
      </c>
      <c r="F896" s="6">
        <v>0</v>
      </c>
      <c r="G896" s="6">
        <f t="shared" si="272"/>
        <v>0</v>
      </c>
      <c r="H896" s="6">
        <f t="shared" si="270"/>
        <v>57</v>
      </c>
      <c r="I896" s="6">
        <f t="shared" si="270"/>
        <v>36</v>
      </c>
      <c r="J896" s="6">
        <f t="shared" si="270"/>
        <v>93</v>
      </c>
      <c r="K896" s="7" t="s">
        <v>2101</v>
      </c>
    </row>
    <row r="897" spans="1:11" ht="15.75" x14ac:dyDescent="0.2">
      <c r="A897" s="5" t="s">
        <v>142</v>
      </c>
      <c r="B897" s="68">
        <v>0</v>
      </c>
      <c r="C897" s="68">
        <v>0</v>
      </c>
      <c r="D897" s="6">
        <f t="shared" si="271"/>
        <v>0</v>
      </c>
      <c r="E897" s="6">
        <v>0</v>
      </c>
      <c r="F897" s="6">
        <v>0</v>
      </c>
      <c r="G897" s="6">
        <f t="shared" si="272"/>
        <v>0</v>
      </c>
      <c r="H897" s="6">
        <f t="shared" si="270"/>
        <v>0</v>
      </c>
      <c r="I897" s="6">
        <f t="shared" si="270"/>
        <v>0</v>
      </c>
      <c r="J897" s="6">
        <f t="shared" si="270"/>
        <v>0</v>
      </c>
      <c r="K897" s="7" t="s">
        <v>2102</v>
      </c>
    </row>
    <row r="898" spans="1:11" ht="15.75" x14ac:dyDescent="0.2">
      <c r="A898" s="5" t="s">
        <v>2103</v>
      </c>
      <c r="B898" s="6">
        <v>20</v>
      </c>
      <c r="C898" s="6">
        <v>4</v>
      </c>
      <c r="D898" s="6">
        <f t="shared" si="271"/>
        <v>24</v>
      </c>
      <c r="E898" s="6">
        <v>1</v>
      </c>
      <c r="F898" s="6">
        <v>0</v>
      </c>
      <c r="G898" s="6">
        <f t="shared" si="272"/>
        <v>1</v>
      </c>
      <c r="H898" s="6">
        <f t="shared" si="270"/>
        <v>21</v>
      </c>
      <c r="I898" s="6">
        <f t="shared" si="270"/>
        <v>4</v>
      </c>
      <c r="J898" s="6">
        <f t="shared" si="270"/>
        <v>25</v>
      </c>
      <c r="K898" s="7" t="s">
        <v>2104</v>
      </c>
    </row>
    <row r="899" spans="1:11" ht="29.25" customHeight="1" x14ac:dyDescent="0.2">
      <c r="A899" s="5" t="s">
        <v>2105</v>
      </c>
      <c r="B899" s="6"/>
      <c r="C899" s="6"/>
      <c r="D899" s="6"/>
      <c r="E899" s="6"/>
      <c r="F899" s="6"/>
      <c r="G899" s="6"/>
      <c r="H899" s="6"/>
      <c r="I899" s="6"/>
      <c r="J899" s="6"/>
      <c r="K899" s="18" t="s">
        <v>2145</v>
      </c>
    </row>
    <row r="900" spans="1:11" ht="15" customHeight="1" x14ac:dyDescent="0.2">
      <c r="A900" s="5" t="s">
        <v>131</v>
      </c>
      <c r="B900" s="6">
        <v>11</v>
      </c>
      <c r="C900" s="6">
        <v>13</v>
      </c>
      <c r="D900" s="6">
        <f t="shared" ref="D900:D905" si="273">SUM(B900:C900)</f>
        <v>24</v>
      </c>
      <c r="E900" s="6">
        <v>0</v>
      </c>
      <c r="F900" s="6">
        <v>0</v>
      </c>
      <c r="G900" s="6">
        <f>SUM(E900:F900)</f>
        <v>0</v>
      </c>
      <c r="H900" s="6">
        <f t="shared" ref="H900:I904" si="274">SUM(E900,B900)</f>
        <v>11</v>
      </c>
      <c r="I900" s="6">
        <f t="shared" si="274"/>
        <v>13</v>
      </c>
      <c r="J900" s="6">
        <f>SUM(H900:I900)</f>
        <v>24</v>
      </c>
      <c r="K900" s="7" t="s">
        <v>282</v>
      </c>
    </row>
    <row r="901" spans="1:11" ht="13.5" customHeight="1" x14ac:dyDescent="0.2">
      <c r="A901" s="5" t="s">
        <v>125</v>
      </c>
      <c r="B901" s="6">
        <v>9</v>
      </c>
      <c r="C901" s="6">
        <v>9</v>
      </c>
      <c r="D901" s="6">
        <f t="shared" si="273"/>
        <v>18</v>
      </c>
      <c r="E901" s="6">
        <v>0</v>
      </c>
      <c r="F901" s="6">
        <v>0</v>
      </c>
      <c r="G901" s="6">
        <f>SUM(E901:F901)</f>
        <v>0</v>
      </c>
      <c r="H901" s="6">
        <f t="shared" si="274"/>
        <v>9</v>
      </c>
      <c r="I901" s="6">
        <f t="shared" si="274"/>
        <v>9</v>
      </c>
      <c r="J901" s="6">
        <f>SUM(H901:I901)</f>
        <v>18</v>
      </c>
      <c r="K901" s="7" t="s">
        <v>762</v>
      </c>
    </row>
    <row r="902" spans="1:11" ht="12.75" customHeight="1" x14ac:dyDescent="0.2">
      <c r="A902" s="5" t="s">
        <v>132</v>
      </c>
      <c r="B902" s="6">
        <v>5</v>
      </c>
      <c r="C902" s="6">
        <v>2</v>
      </c>
      <c r="D902" s="6">
        <f t="shared" si="273"/>
        <v>7</v>
      </c>
      <c r="E902" s="6">
        <v>0</v>
      </c>
      <c r="F902" s="6">
        <v>0</v>
      </c>
      <c r="G902" s="6">
        <f>SUM(E902:F902)</f>
        <v>0</v>
      </c>
      <c r="H902" s="6">
        <f t="shared" si="274"/>
        <v>5</v>
      </c>
      <c r="I902" s="6">
        <f t="shared" si="274"/>
        <v>2</v>
      </c>
      <c r="J902" s="6">
        <f>SUM(H902:I902)</f>
        <v>7</v>
      </c>
      <c r="K902" s="7" t="s">
        <v>349</v>
      </c>
    </row>
    <row r="903" spans="1:11" ht="31.5" x14ac:dyDescent="0.2">
      <c r="A903" s="347" t="s">
        <v>133</v>
      </c>
      <c r="B903" s="68">
        <f>SUM(B900:B902)</f>
        <v>25</v>
      </c>
      <c r="C903" s="68">
        <f>SUM(C900:C902)</f>
        <v>24</v>
      </c>
      <c r="D903" s="68">
        <f t="shared" si="273"/>
        <v>49</v>
      </c>
      <c r="E903" s="68">
        <v>0</v>
      </c>
      <c r="F903" s="68">
        <v>0</v>
      </c>
      <c r="G903" s="68">
        <f>SUM(E903:F903)</f>
        <v>0</v>
      </c>
      <c r="H903" s="68">
        <f t="shared" si="274"/>
        <v>25</v>
      </c>
      <c r="I903" s="68">
        <f t="shared" si="274"/>
        <v>24</v>
      </c>
      <c r="J903" s="68">
        <f>SUM(G903,D903)</f>
        <v>49</v>
      </c>
      <c r="K903" s="304" t="s">
        <v>2097</v>
      </c>
    </row>
    <row r="904" spans="1:11" ht="14.25" customHeight="1" thickBot="1" x14ac:dyDescent="0.25">
      <c r="A904" s="165" t="s">
        <v>134</v>
      </c>
      <c r="B904" s="355">
        <v>3</v>
      </c>
      <c r="C904" s="355">
        <v>3</v>
      </c>
      <c r="D904" s="355">
        <f t="shared" si="273"/>
        <v>6</v>
      </c>
      <c r="E904" s="355">
        <v>0</v>
      </c>
      <c r="F904" s="355">
        <v>0</v>
      </c>
      <c r="G904" s="355">
        <f>SUM(E904:F904)</f>
        <v>0</v>
      </c>
      <c r="H904" s="355">
        <f t="shared" si="274"/>
        <v>3</v>
      </c>
      <c r="I904" s="355">
        <f t="shared" si="274"/>
        <v>3</v>
      </c>
      <c r="J904" s="355">
        <f>SUM(G904,D904)</f>
        <v>6</v>
      </c>
      <c r="K904" s="349" t="s">
        <v>2107</v>
      </c>
    </row>
    <row r="905" spans="1:11" ht="14.25" customHeight="1" thickBot="1" x14ac:dyDescent="0.25">
      <c r="A905" s="379" t="s">
        <v>2108</v>
      </c>
      <c r="B905" s="70">
        <v>23</v>
      </c>
      <c r="C905" s="70">
        <v>3</v>
      </c>
      <c r="D905" s="70">
        <f t="shared" si="273"/>
        <v>26</v>
      </c>
      <c r="E905" s="70">
        <f>SUM(E901:E904)</f>
        <v>0</v>
      </c>
      <c r="F905" s="70">
        <f>SUM(F901:F904)</f>
        <v>0</v>
      </c>
      <c r="G905" s="70">
        <f>SUM(G901:G904)</f>
        <v>0</v>
      </c>
      <c r="H905" s="70">
        <f>SUM(B905,E905)</f>
        <v>23</v>
      </c>
      <c r="I905" s="70">
        <f>SUM(C905,F905)</f>
        <v>3</v>
      </c>
      <c r="J905" s="70">
        <f>SUM(D905,G905)</f>
        <v>26</v>
      </c>
      <c r="K905" s="115" t="s">
        <v>2109</v>
      </c>
    </row>
    <row r="906" spans="1:11" ht="17.25" thickTop="1" thickBot="1" x14ac:dyDescent="0.25">
      <c r="A906" s="1" t="s">
        <v>2161</v>
      </c>
      <c r="K906" s="345" t="s">
        <v>2162</v>
      </c>
    </row>
    <row r="907" spans="1:11" ht="16.5" thickTop="1" x14ac:dyDescent="0.25">
      <c r="A907" s="409" t="s">
        <v>118</v>
      </c>
      <c r="B907" s="412" t="s">
        <v>2</v>
      </c>
      <c r="C907" s="412"/>
      <c r="D907" s="412"/>
      <c r="E907" s="412" t="s">
        <v>3</v>
      </c>
      <c r="F907" s="412"/>
      <c r="G907" s="412"/>
      <c r="H907" s="412" t="s">
        <v>4</v>
      </c>
      <c r="I907" s="412"/>
      <c r="J907" s="412"/>
      <c r="K907" s="409" t="s">
        <v>278</v>
      </c>
    </row>
    <row r="908" spans="1:11" ht="15.75" x14ac:dyDescent="0.25">
      <c r="A908" s="410"/>
      <c r="B908" s="413" t="s">
        <v>6</v>
      </c>
      <c r="C908" s="413"/>
      <c r="D908" s="413"/>
      <c r="E908" s="413" t="s">
        <v>7</v>
      </c>
      <c r="F908" s="413"/>
      <c r="G908" s="413"/>
      <c r="H908" s="413" t="s">
        <v>8</v>
      </c>
      <c r="I908" s="413"/>
      <c r="J908" s="413"/>
      <c r="K908" s="410"/>
    </row>
    <row r="909" spans="1:11" ht="15.75" x14ac:dyDescent="0.25">
      <c r="A909" s="410"/>
      <c r="B909" s="372" t="s">
        <v>9</v>
      </c>
      <c r="C909" s="372" t="s">
        <v>10</v>
      </c>
      <c r="D909" s="372" t="s">
        <v>11</v>
      </c>
      <c r="E909" s="372" t="s">
        <v>9</v>
      </c>
      <c r="F909" s="372" t="s">
        <v>10</v>
      </c>
      <c r="G909" s="372" t="s">
        <v>11</v>
      </c>
      <c r="H909" s="372" t="s">
        <v>9</v>
      </c>
      <c r="I909" s="372" t="s">
        <v>10</v>
      </c>
      <c r="J909" s="372" t="s">
        <v>11</v>
      </c>
      <c r="K909" s="410"/>
    </row>
    <row r="910" spans="1:11" ht="16.5" thickBot="1" x14ac:dyDescent="0.3">
      <c r="A910" s="411"/>
      <c r="B910" s="4" t="s">
        <v>12</v>
      </c>
      <c r="C910" s="4" t="s">
        <v>13</v>
      </c>
      <c r="D910" s="4" t="s">
        <v>8</v>
      </c>
      <c r="E910" s="4" t="s">
        <v>12</v>
      </c>
      <c r="F910" s="4" t="s">
        <v>13</v>
      </c>
      <c r="G910" s="4" t="s">
        <v>8</v>
      </c>
      <c r="H910" s="4" t="s">
        <v>12</v>
      </c>
      <c r="I910" s="4" t="s">
        <v>13</v>
      </c>
      <c r="J910" s="4" t="s">
        <v>8</v>
      </c>
      <c r="K910" s="411"/>
    </row>
    <row r="911" spans="1:11" ht="15.75" x14ac:dyDescent="0.2">
      <c r="A911" s="5" t="s">
        <v>123</v>
      </c>
      <c r="B911" s="378"/>
      <c r="C911" s="378"/>
      <c r="D911" s="378"/>
      <c r="E911" s="378"/>
      <c r="F911" s="378"/>
      <c r="G911" s="378"/>
      <c r="H911" s="378"/>
      <c r="I911" s="378"/>
      <c r="J911" s="378"/>
      <c r="K911" s="7" t="s">
        <v>2110</v>
      </c>
    </row>
    <row r="912" spans="1:11" ht="15.75" x14ac:dyDescent="0.2">
      <c r="A912" s="5" t="s">
        <v>124</v>
      </c>
      <c r="B912" s="6">
        <v>15</v>
      </c>
      <c r="C912" s="6">
        <v>16</v>
      </c>
      <c r="D912" s="6">
        <f t="shared" ref="D912:D918" si="275">SUM(B912:C912)</f>
        <v>31</v>
      </c>
      <c r="E912" s="6">
        <v>0</v>
      </c>
      <c r="F912" s="6">
        <v>0</v>
      </c>
      <c r="G912" s="6">
        <f>SUM(E912:F912)</f>
        <v>0</v>
      </c>
      <c r="H912" s="6">
        <f t="shared" ref="H912:J918" si="276">SUM(E912,B912)</f>
        <v>15</v>
      </c>
      <c r="I912" s="6">
        <f t="shared" si="276"/>
        <v>16</v>
      </c>
      <c r="J912" s="6">
        <f t="shared" si="276"/>
        <v>31</v>
      </c>
      <c r="K912" s="7" t="s">
        <v>282</v>
      </c>
    </row>
    <row r="913" spans="1:11" ht="15.75" x14ac:dyDescent="0.2">
      <c r="A913" s="5" t="s">
        <v>125</v>
      </c>
      <c r="B913" s="6">
        <v>14</v>
      </c>
      <c r="C913" s="6">
        <v>8</v>
      </c>
      <c r="D913" s="6">
        <f t="shared" si="275"/>
        <v>22</v>
      </c>
      <c r="E913" s="6">
        <v>0</v>
      </c>
      <c r="F913" s="6">
        <v>0</v>
      </c>
      <c r="G913" s="6">
        <f t="shared" ref="G913:G918" si="277">SUM(E913:F913)</f>
        <v>0</v>
      </c>
      <c r="H913" s="6">
        <f t="shared" si="276"/>
        <v>14</v>
      </c>
      <c r="I913" s="6">
        <f t="shared" si="276"/>
        <v>8</v>
      </c>
      <c r="J913" s="6">
        <f t="shared" si="276"/>
        <v>22</v>
      </c>
      <c r="K913" s="7" t="s">
        <v>762</v>
      </c>
    </row>
    <row r="914" spans="1:11" ht="15.75" x14ac:dyDescent="0.2">
      <c r="A914" s="5" t="s">
        <v>126</v>
      </c>
      <c r="B914" s="6">
        <v>21</v>
      </c>
      <c r="C914" s="6">
        <v>10</v>
      </c>
      <c r="D914" s="6">
        <f t="shared" si="275"/>
        <v>31</v>
      </c>
      <c r="E914" s="6">
        <v>0</v>
      </c>
      <c r="F914" s="6">
        <v>0</v>
      </c>
      <c r="G914" s="6">
        <f t="shared" si="277"/>
        <v>0</v>
      </c>
      <c r="H914" s="6">
        <f t="shared" si="276"/>
        <v>21</v>
      </c>
      <c r="I914" s="6">
        <f t="shared" si="276"/>
        <v>10</v>
      </c>
      <c r="J914" s="6">
        <f t="shared" si="276"/>
        <v>31</v>
      </c>
      <c r="K914" s="7" t="s">
        <v>286</v>
      </c>
    </row>
    <row r="915" spans="1:11" ht="15.75" x14ac:dyDescent="0.2">
      <c r="A915" s="5" t="s">
        <v>127</v>
      </c>
      <c r="B915" s="6">
        <v>8</v>
      </c>
      <c r="C915" s="6">
        <v>1</v>
      </c>
      <c r="D915" s="6">
        <f t="shared" si="275"/>
        <v>9</v>
      </c>
      <c r="E915" s="6">
        <v>0</v>
      </c>
      <c r="F915" s="6">
        <v>0</v>
      </c>
      <c r="G915" s="6">
        <f t="shared" si="277"/>
        <v>0</v>
      </c>
      <c r="H915" s="6">
        <f t="shared" si="276"/>
        <v>8</v>
      </c>
      <c r="I915" s="6">
        <f t="shared" si="276"/>
        <v>1</v>
      </c>
      <c r="J915" s="6">
        <f t="shared" si="276"/>
        <v>9</v>
      </c>
      <c r="K915" s="7" t="s">
        <v>302</v>
      </c>
    </row>
    <row r="916" spans="1:11" ht="15.75" x14ac:dyDescent="0.2">
      <c r="A916" s="5" t="s">
        <v>2111</v>
      </c>
      <c r="B916" s="6">
        <v>39</v>
      </c>
      <c r="C916" s="6">
        <v>37</v>
      </c>
      <c r="D916" s="6">
        <f t="shared" si="275"/>
        <v>76</v>
      </c>
      <c r="E916" s="6">
        <v>0</v>
      </c>
      <c r="F916" s="6">
        <v>0</v>
      </c>
      <c r="G916" s="6">
        <f t="shared" si="277"/>
        <v>0</v>
      </c>
      <c r="H916" s="6">
        <f t="shared" si="276"/>
        <v>39</v>
      </c>
      <c r="I916" s="6">
        <f t="shared" si="276"/>
        <v>37</v>
      </c>
      <c r="J916" s="6">
        <f t="shared" si="276"/>
        <v>76</v>
      </c>
      <c r="K916" s="7" t="s">
        <v>2112</v>
      </c>
    </row>
    <row r="917" spans="1:11" ht="18" customHeight="1" x14ac:dyDescent="0.2">
      <c r="A917" s="5" t="s">
        <v>414</v>
      </c>
      <c r="B917" s="6">
        <v>54</v>
      </c>
      <c r="C917" s="6">
        <v>26</v>
      </c>
      <c r="D917" s="6">
        <f t="shared" si="275"/>
        <v>80</v>
      </c>
      <c r="E917" s="6">
        <v>0</v>
      </c>
      <c r="F917" s="6">
        <v>0</v>
      </c>
      <c r="G917" s="6">
        <f t="shared" si="277"/>
        <v>0</v>
      </c>
      <c r="H917" s="6">
        <f t="shared" si="276"/>
        <v>54</v>
      </c>
      <c r="I917" s="6">
        <f t="shared" si="276"/>
        <v>26</v>
      </c>
      <c r="J917" s="6">
        <f t="shared" si="276"/>
        <v>80</v>
      </c>
      <c r="K917" s="7" t="s">
        <v>2113</v>
      </c>
    </row>
    <row r="918" spans="1:11" ht="18" customHeight="1" x14ac:dyDescent="0.2">
      <c r="A918" s="25" t="s">
        <v>2165</v>
      </c>
      <c r="B918" s="371">
        <v>1</v>
      </c>
      <c r="C918" s="371">
        <v>3</v>
      </c>
      <c r="D918" s="6">
        <f t="shared" si="275"/>
        <v>4</v>
      </c>
      <c r="E918" s="6">
        <v>0</v>
      </c>
      <c r="F918" s="6">
        <v>0</v>
      </c>
      <c r="G918" s="6">
        <f t="shared" si="277"/>
        <v>0</v>
      </c>
      <c r="H918" s="6">
        <f t="shared" si="276"/>
        <v>1</v>
      </c>
      <c r="I918" s="6">
        <f t="shared" si="276"/>
        <v>3</v>
      </c>
      <c r="J918" s="6">
        <f t="shared" si="276"/>
        <v>4</v>
      </c>
      <c r="K918" s="375" t="s">
        <v>2166</v>
      </c>
    </row>
    <row r="919" spans="1:11" ht="15.75" x14ac:dyDescent="0.2">
      <c r="A919" s="5" t="s">
        <v>128</v>
      </c>
      <c r="B919" s="6">
        <f>SUM(B912:B918)</f>
        <v>152</v>
      </c>
      <c r="C919" s="6">
        <f>SUM(C912:C918)</f>
        <v>101</v>
      </c>
      <c r="D919" s="6">
        <f>SUM(D912:D918)</f>
        <v>253</v>
      </c>
      <c r="E919" s="6">
        <f>SUM(E912:E917)</f>
        <v>0</v>
      </c>
      <c r="F919" s="6">
        <f>SUM(F912:F917)</f>
        <v>0</v>
      </c>
      <c r="G919" s="6">
        <f>SUM(G912:G917)</f>
        <v>0</v>
      </c>
      <c r="H919" s="6">
        <f>SUM(H912:H918)</f>
        <v>152</v>
      </c>
      <c r="I919" s="6">
        <f>SUM(I912:I918)</f>
        <v>101</v>
      </c>
      <c r="J919" s="6">
        <f>SUM(J912:J918)</f>
        <v>253</v>
      </c>
      <c r="K919" s="7" t="s">
        <v>2114</v>
      </c>
    </row>
    <row r="920" spans="1:11" ht="15.75" x14ac:dyDescent="0.2">
      <c r="A920" s="158" t="s">
        <v>144</v>
      </c>
      <c r="B920" s="68">
        <v>41</v>
      </c>
      <c r="C920" s="68">
        <v>33</v>
      </c>
      <c r="D920" s="68">
        <f>SUM(B920:C920)</f>
        <v>74</v>
      </c>
      <c r="E920" s="68">
        <v>0</v>
      </c>
      <c r="F920" s="68">
        <v>0</v>
      </c>
      <c r="G920" s="68">
        <f>SUM(E920:F920)</f>
        <v>0</v>
      </c>
      <c r="H920" s="68">
        <f>SUM(E920,B920)</f>
        <v>41</v>
      </c>
      <c r="I920" s="68">
        <f>SUM(F920,C920)</f>
        <v>33</v>
      </c>
      <c r="J920" s="68">
        <f>SUM(G920,D920)</f>
        <v>74</v>
      </c>
      <c r="K920" s="7" t="s">
        <v>2146</v>
      </c>
    </row>
    <row r="921" spans="1:11" ht="18" customHeight="1" x14ac:dyDescent="0.2">
      <c r="A921" s="5" t="s">
        <v>135</v>
      </c>
      <c r="B921" s="6"/>
      <c r="C921" s="6"/>
      <c r="D921" s="6"/>
      <c r="E921" s="6"/>
      <c r="F921" s="6"/>
      <c r="G921" s="6"/>
      <c r="H921" s="6"/>
      <c r="I921" s="6"/>
      <c r="J921" s="6"/>
      <c r="K921" s="7" t="s">
        <v>2116</v>
      </c>
    </row>
    <row r="922" spans="1:11" ht="18" customHeight="1" x14ac:dyDescent="0.2">
      <c r="A922" s="5" t="s">
        <v>124</v>
      </c>
      <c r="B922" s="6">
        <v>7</v>
      </c>
      <c r="C922" s="6">
        <v>8</v>
      </c>
      <c r="D922" s="6">
        <f t="shared" ref="D922:D927" si="278">SUM(B922:C922)</f>
        <v>15</v>
      </c>
      <c r="E922" s="6">
        <v>0</v>
      </c>
      <c r="F922" s="6">
        <v>0</v>
      </c>
      <c r="G922" s="6">
        <f t="shared" ref="G922:G927" si="279">SUM(E922:F922)</f>
        <v>0</v>
      </c>
      <c r="H922" s="6">
        <f t="shared" ref="H922:J924" si="280">SUM(E922,B922)</f>
        <v>7</v>
      </c>
      <c r="I922" s="6">
        <f t="shared" si="280"/>
        <v>8</v>
      </c>
      <c r="J922" s="6">
        <f t="shared" si="280"/>
        <v>15</v>
      </c>
      <c r="K922" s="7" t="s">
        <v>282</v>
      </c>
    </row>
    <row r="923" spans="1:11" ht="18" customHeight="1" x14ac:dyDescent="0.2">
      <c r="A923" s="5" t="s">
        <v>125</v>
      </c>
      <c r="B923" s="6">
        <v>10</v>
      </c>
      <c r="C923" s="6">
        <v>10</v>
      </c>
      <c r="D923" s="6">
        <f t="shared" si="278"/>
        <v>20</v>
      </c>
      <c r="E923" s="6">
        <v>2</v>
      </c>
      <c r="F923" s="6">
        <v>0</v>
      </c>
      <c r="G923" s="6">
        <f t="shared" si="279"/>
        <v>2</v>
      </c>
      <c r="H923" s="6">
        <f t="shared" si="280"/>
        <v>12</v>
      </c>
      <c r="I923" s="6">
        <f t="shared" si="280"/>
        <v>10</v>
      </c>
      <c r="J923" s="6">
        <f t="shared" si="280"/>
        <v>22</v>
      </c>
      <c r="K923" s="7" t="s">
        <v>762</v>
      </c>
    </row>
    <row r="924" spans="1:11" ht="18" customHeight="1" x14ac:dyDescent="0.2">
      <c r="A924" s="5" t="s">
        <v>132</v>
      </c>
      <c r="B924" s="6">
        <v>6</v>
      </c>
      <c r="C924" s="6">
        <v>4</v>
      </c>
      <c r="D924" s="6">
        <f t="shared" si="278"/>
        <v>10</v>
      </c>
      <c r="E924" s="6">
        <v>0</v>
      </c>
      <c r="F924" s="6">
        <v>0</v>
      </c>
      <c r="G924" s="6">
        <f t="shared" si="279"/>
        <v>0</v>
      </c>
      <c r="H924" s="6">
        <f t="shared" si="280"/>
        <v>6</v>
      </c>
      <c r="I924" s="6">
        <f t="shared" si="280"/>
        <v>4</v>
      </c>
      <c r="J924" s="6">
        <f t="shared" si="280"/>
        <v>10</v>
      </c>
      <c r="K924" s="7" t="s">
        <v>349</v>
      </c>
    </row>
    <row r="925" spans="1:11" ht="18" customHeight="1" x14ac:dyDescent="0.2">
      <c r="A925" s="5" t="s">
        <v>136</v>
      </c>
      <c r="B925" s="6">
        <v>12</v>
      </c>
      <c r="C925" s="6">
        <v>10</v>
      </c>
      <c r="D925" s="6">
        <f t="shared" si="278"/>
        <v>22</v>
      </c>
      <c r="E925" s="6">
        <v>0</v>
      </c>
      <c r="F925" s="6">
        <v>0</v>
      </c>
      <c r="G925" s="6">
        <f t="shared" si="279"/>
        <v>0</v>
      </c>
      <c r="H925" s="6">
        <f>SUM(E925,B925)</f>
        <v>12</v>
      </c>
      <c r="I925" s="6">
        <f>SUM(F925,C925)</f>
        <v>10</v>
      </c>
      <c r="J925" s="6">
        <f>SUM(G925,D925)</f>
        <v>22</v>
      </c>
      <c r="K925" s="7" t="s">
        <v>2117</v>
      </c>
    </row>
    <row r="926" spans="1:11" ht="18" customHeight="1" x14ac:dyDescent="0.2">
      <c r="A926" s="5" t="s">
        <v>127</v>
      </c>
      <c r="B926" s="6">
        <v>8</v>
      </c>
      <c r="C926" s="6">
        <v>3</v>
      </c>
      <c r="D926" s="6">
        <f t="shared" si="278"/>
        <v>11</v>
      </c>
      <c r="E926" s="6">
        <v>0</v>
      </c>
      <c r="F926" s="6">
        <v>0</v>
      </c>
      <c r="G926" s="6">
        <f t="shared" si="279"/>
        <v>0</v>
      </c>
      <c r="H926" s="6">
        <f t="shared" ref="H926:J927" si="281">SUM(E926,B926)</f>
        <v>8</v>
      </c>
      <c r="I926" s="6">
        <f t="shared" si="281"/>
        <v>3</v>
      </c>
      <c r="J926" s="6">
        <f t="shared" si="281"/>
        <v>11</v>
      </c>
      <c r="K926" s="7" t="s">
        <v>302</v>
      </c>
    </row>
    <row r="927" spans="1:11" ht="18" customHeight="1" x14ac:dyDescent="0.2">
      <c r="A927" s="5" t="s">
        <v>137</v>
      </c>
      <c r="B927" s="6">
        <v>14</v>
      </c>
      <c r="C927" s="6">
        <v>4</v>
      </c>
      <c r="D927" s="6">
        <f t="shared" si="278"/>
        <v>18</v>
      </c>
      <c r="E927" s="6">
        <v>0</v>
      </c>
      <c r="F927" s="6">
        <v>0</v>
      </c>
      <c r="G927" s="6">
        <f t="shared" si="279"/>
        <v>0</v>
      </c>
      <c r="H927" s="6">
        <f t="shared" si="281"/>
        <v>14</v>
      </c>
      <c r="I927" s="6">
        <f t="shared" si="281"/>
        <v>4</v>
      </c>
      <c r="J927" s="6">
        <f t="shared" si="281"/>
        <v>18</v>
      </c>
      <c r="K927" s="7" t="s">
        <v>2118</v>
      </c>
    </row>
    <row r="928" spans="1:11" ht="18" customHeight="1" x14ac:dyDescent="0.2">
      <c r="A928" s="161" t="s">
        <v>138</v>
      </c>
      <c r="B928" s="68">
        <f>SUM(B922:B927)</f>
        <v>57</v>
      </c>
      <c r="C928" s="68">
        <f t="shared" ref="C928:J928" si="282">SUM(C922:C927)</f>
        <v>39</v>
      </c>
      <c r="D928" s="68">
        <f t="shared" si="282"/>
        <v>96</v>
      </c>
      <c r="E928" s="68">
        <f t="shared" si="282"/>
        <v>2</v>
      </c>
      <c r="F928" s="68">
        <f t="shared" si="282"/>
        <v>0</v>
      </c>
      <c r="G928" s="68">
        <f t="shared" si="282"/>
        <v>2</v>
      </c>
      <c r="H928" s="68">
        <f t="shared" si="282"/>
        <v>59</v>
      </c>
      <c r="I928" s="68">
        <f t="shared" si="282"/>
        <v>39</v>
      </c>
      <c r="J928" s="68">
        <f t="shared" si="282"/>
        <v>98</v>
      </c>
      <c r="K928" s="304" t="s">
        <v>2119</v>
      </c>
    </row>
    <row r="929" spans="1:11" ht="18" customHeight="1" x14ac:dyDescent="0.2">
      <c r="A929" s="5" t="s">
        <v>2120</v>
      </c>
      <c r="B929" s="6"/>
      <c r="C929" s="6"/>
      <c r="D929" s="6"/>
      <c r="E929" s="6"/>
      <c r="F929" s="6"/>
      <c r="G929" s="6"/>
      <c r="H929" s="6"/>
      <c r="I929" s="6"/>
      <c r="J929" s="6"/>
      <c r="K929" s="7" t="s">
        <v>2121</v>
      </c>
    </row>
    <row r="930" spans="1:11" ht="18" customHeight="1" x14ac:dyDescent="0.2">
      <c r="A930" s="5" t="s">
        <v>132</v>
      </c>
      <c r="B930" s="6">
        <v>4</v>
      </c>
      <c r="C930" s="6">
        <v>0</v>
      </c>
      <c r="D930" s="6">
        <f>SUM(B930:C930)</f>
        <v>4</v>
      </c>
      <c r="E930" s="6">
        <v>1</v>
      </c>
      <c r="F930" s="6">
        <v>0</v>
      </c>
      <c r="G930" s="6">
        <f>SUM(E930:F930)</f>
        <v>1</v>
      </c>
      <c r="H930" s="6">
        <f t="shared" ref="H930:J933" si="283">SUM(E930,B930)</f>
        <v>5</v>
      </c>
      <c r="I930" s="6">
        <f t="shared" si="283"/>
        <v>0</v>
      </c>
      <c r="J930" s="6">
        <f t="shared" si="283"/>
        <v>5</v>
      </c>
      <c r="K930" s="7" t="s">
        <v>349</v>
      </c>
    </row>
    <row r="931" spans="1:11" ht="18" customHeight="1" x14ac:dyDescent="0.2">
      <c r="A931" s="5" t="s">
        <v>126</v>
      </c>
      <c r="B931" s="6">
        <v>8</v>
      </c>
      <c r="C931" s="6">
        <v>5</v>
      </c>
      <c r="D931" s="6">
        <f>SUM(B931:C931)</f>
        <v>13</v>
      </c>
      <c r="E931" s="6">
        <v>0</v>
      </c>
      <c r="F931" s="6">
        <v>0</v>
      </c>
      <c r="G931" s="6">
        <f>SUM(E931:F931)</f>
        <v>0</v>
      </c>
      <c r="H931" s="6">
        <f t="shared" si="283"/>
        <v>8</v>
      </c>
      <c r="I931" s="6">
        <f t="shared" si="283"/>
        <v>5</v>
      </c>
      <c r="J931" s="6">
        <f t="shared" si="283"/>
        <v>13</v>
      </c>
      <c r="K931" s="7" t="s">
        <v>286</v>
      </c>
    </row>
    <row r="932" spans="1:11" ht="19.5" customHeight="1" x14ac:dyDescent="0.2">
      <c r="A932" s="5" t="s">
        <v>414</v>
      </c>
      <c r="B932" s="6">
        <v>6</v>
      </c>
      <c r="C932" s="6">
        <v>2</v>
      </c>
      <c r="D932" s="6">
        <f>SUM(B932:C932)</f>
        <v>8</v>
      </c>
      <c r="E932" s="6">
        <v>0</v>
      </c>
      <c r="F932" s="6">
        <v>0</v>
      </c>
      <c r="G932" s="6">
        <f>SUM(E932:F932)</f>
        <v>0</v>
      </c>
      <c r="H932" s="6">
        <f t="shared" si="283"/>
        <v>6</v>
      </c>
      <c r="I932" s="6">
        <f t="shared" si="283"/>
        <v>2</v>
      </c>
      <c r="J932" s="6">
        <f t="shared" si="283"/>
        <v>8</v>
      </c>
      <c r="K932" s="7" t="s">
        <v>2113</v>
      </c>
    </row>
    <row r="933" spans="1:11" ht="19.5" customHeight="1" x14ac:dyDescent="0.2">
      <c r="A933" s="5" t="s">
        <v>127</v>
      </c>
      <c r="B933" s="6">
        <v>0</v>
      </c>
      <c r="C933" s="6">
        <v>0</v>
      </c>
      <c r="D933" s="6">
        <f>SUM(B933:C933)</f>
        <v>0</v>
      </c>
      <c r="E933" s="6">
        <v>0</v>
      </c>
      <c r="F933" s="6">
        <v>0</v>
      </c>
      <c r="G933" s="6">
        <f>SUM(E933:F933)</f>
        <v>0</v>
      </c>
      <c r="H933" s="6">
        <f t="shared" si="283"/>
        <v>0</v>
      </c>
      <c r="I933" s="6">
        <f t="shared" si="283"/>
        <v>0</v>
      </c>
      <c r="J933" s="6">
        <f t="shared" si="283"/>
        <v>0</v>
      </c>
      <c r="K933" s="7" t="s">
        <v>302</v>
      </c>
    </row>
    <row r="934" spans="1:11" ht="19.5" customHeight="1" x14ac:dyDescent="0.2">
      <c r="A934" s="5" t="s">
        <v>2122</v>
      </c>
      <c r="B934" s="6">
        <f>SUM(B930:B933)</f>
        <v>18</v>
      </c>
      <c r="C934" s="6">
        <f t="shared" ref="C934:J934" si="284">SUM(C930:C933)</f>
        <v>7</v>
      </c>
      <c r="D934" s="6">
        <f t="shared" si="284"/>
        <v>25</v>
      </c>
      <c r="E934" s="6">
        <f t="shared" si="284"/>
        <v>1</v>
      </c>
      <c r="F934" s="6">
        <f t="shared" si="284"/>
        <v>0</v>
      </c>
      <c r="G934" s="6">
        <f t="shared" si="284"/>
        <v>1</v>
      </c>
      <c r="H934" s="6">
        <f t="shared" si="284"/>
        <v>19</v>
      </c>
      <c r="I934" s="6">
        <f t="shared" si="284"/>
        <v>7</v>
      </c>
      <c r="J934" s="6">
        <f t="shared" si="284"/>
        <v>26</v>
      </c>
      <c r="K934" s="7" t="s">
        <v>2123</v>
      </c>
    </row>
    <row r="935" spans="1:11" ht="19.5" customHeight="1" x14ac:dyDescent="0.2">
      <c r="A935" s="5" t="s">
        <v>2124</v>
      </c>
      <c r="B935" s="6"/>
      <c r="C935" s="6"/>
      <c r="D935" s="6"/>
      <c r="E935" s="6"/>
      <c r="F935" s="6"/>
      <c r="G935" s="6"/>
      <c r="H935" s="6"/>
      <c r="I935" s="6"/>
      <c r="J935" s="6"/>
      <c r="K935" s="7" t="s">
        <v>2125</v>
      </c>
    </row>
    <row r="936" spans="1:11" ht="18" customHeight="1" x14ac:dyDescent="0.2">
      <c r="A936" s="5" t="s">
        <v>379</v>
      </c>
      <c r="B936" s="6">
        <v>0</v>
      </c>
      <c r="C936" s="6">
        <v>0</v>
      </c>
      <c r="D936" s="6">
        <f>SUM(B936:C936)</f>
        <v>0</v>
      </c>
      <c r="E936" s="6">
        <v>0</v>
      </c>
      <c r="F936" s="6">
        <v>0</v>
      </c>
      <c r="G936" s="6">
        <f>SUM(E936:F936)</f>
        <v>0</v>
      </c>
      <c r="H936" s="6">
        <f t="shared" ref="H936:J938" si="285">SUM(E936,B936)</f>
        <v>0</v>
      </c>
      <c r="I936" s="6">
        <f t="shared" si="285"/>
        <v>0</v>
      </c>
      <c r="J936" s="6">
        <f t="shared" si="285"/>
        <v>0</v>
      </c>
      <c r="K936" s="7" t="s">
        <v>300</v>
      </c>
    </row>
    <row r="937" spans="1:11" ht="18.75" customHeight="1" x14ac:dyDescent="0.2">
      <c r="A937" s="5" t="s">
        <v>301</v>
      </c>
      <c r="B937" s="6">
        <v>7</v>
      </c>
      <c r="C937" s="6">
        <v>2</v>
      </c>
      <c r="D937" s="6">
        <f>SUM(B937:C937)</f>
        <v>9</v>
      </c>
      <c r="E937" s="6">
        <v>0</v>
      </c>
      <c r="F937" s="6">
        <v>0</v>
      </c>
      <c r="G937" s="6">
        <f>SUM(E937:F937)</f>
        <v>0</v>
      </c>
      <c r="H937" s="6">
        <f t="shared" si="285"/>
        <v>7</v>
      </c>
      <c r="I937" s="6">
        <f t="shared" si="285"/>
        <v>2</v>
      </c>
      <c r="J937" s="6">
        <f t="shared" si="285"/>
        <v>9</v>
      </c>
      <c r="K937" s="7" t="s">
        <v>302</v>
      </c>
    </row>
    <row r="938" spans="1:11" ht="18.75" customHeight="1" x14ac:dyDescent="0.2">
      <c r="A938" s="5" t="s">
        <v>1196</v>
      </c>
      <c r="B938" s="6">
        <v>6</v>
      </c>
      <c r="C938" s="6">
        <v>1</v>
      </c>
      <c r="D938" s="6">
        <f>SUM(B938:C938)</f>
        <v>7</v>
      </c>
      <c r="E938" s="6">
        <v>0</v>
      </c>
      <c r="F938" s="6">
        <v>0</v>
      </c>
      <c r="G938" s="6">
        <f>SUM(E938:F938)</f>
        <v>0</v>
      </c>
      <c r="H938" s="6">
        <f t="shared" si="285"/>
        <v>6</v>
      </c>
      <c r="I938" s="6">
        <f t="shared" si="285"/>
        <v>1</v>
      </c>
      <c r="J938" s="6">
        <f t="shared" si="285"/>
        <v>7</v>
      </c>
      <c r="K938" s="7" t="s">
        <v>2126</v>
      </c>
    </row>
    <row r="939" spans="1:11" ht="18.75" customHeight="1" x14ac:dyDescent="0.2">
      <c r="A939" s="5" t="s">
        <v>2127</v>
      </c>
      <c r="B939" s="6">
        <f>SUM(B936:B938)</f>
        <v>13</v>
      </c>
      <c r="C939" s="6">
        <f t="shared" ref="C939:J939" si="286">SUM(C936:C938)</f>
        <v>3</v>
      </c>
      <c r="D939" s="6">
        <f t="shared" si="286"/>
        <v>16</v>
      </c>
      <c r="E939" s="6">
        <f t="shared" si="286"/>
        <v>0</v>
      </c>
      <c r="F939" s="6">
        <f t="shared" si="286"/>
        <v>0</v>
      </c>
      <c r="G939" s="6">
        <f t="shared" si="286"/>
        <v>0</v>
      </c>
      <c r="H939" s="6">
        <f t="shared" si="286"/>
        <v>13</v>
      </c>
      <c r="I939" s="6">
        <f t="shared" si="286"/>
        <v>3</v>
      </c>
      <c r="J939" s="6">
        <f t="shared" si="286"/>
        <v>16</v>
      </c>
      <c r="K939" s="7" t="s">
        <v>2128</v>
      </c>
    </row>
    <row r="940" spans="1:11" ht="18.75" customHeight="1" x14ac:dyDescent="0.2">
      <c r="A940" s="5" t="s">
        <v>2129</v>
      </c>
      <c r="B940" s="6">
        <v>5</v>
      </c>
      <c r="C940" s="6">
        <v>3</v>
      </c>
      <c r="D940" s="6">
        <f>SUM(B940:C940)</f>
        <v>8</v>
      </c>
      <c r="E940" s="6">
        <v>0</v>
      </c>
      <c r="F940" s="6">
        <v>0</v>
      </c>
      <c r="G940" s="6">
        <f>SUM(E940:F940)</f>
        <v>0</v>
      </c>
      <c r="H940" s="6">
        <f>SUM(E940,B940)</f>
        <v>5</v>
      </c>
      <c r="I940" s="6">
        <f>SUM(F940,C940)</f>
        <v>3</v>
      </c>
      <c r="J940" s="6">
        <f>SUM(G940,D940)</f>
        <v>8</v>
      </c>
      <c r="K940" s="7" t="s">
        <v>2130</v>
      </c>
    </row>
    <row r="941" spans="1:11" ht="18.75" customHeight="1" x14ac:dyDescent="0.2">
      <c r="A941" s="5" t="s">
        <v>2131</v>
      </c>
      <c r="B941" s="6"/>
      <c r="C941" s="6"/>
      <c r="D941" s="6"/>
      <c r="E941" s="6"/>
      <c r="F941" s="6"/>
      <c r="G941" s="6"/>
      <c r="H941" s="6"/>
      <c r="I941" s="6"/>
      <c r="J941" s="6"/>
      <c r="K941" s="7" t="s">
        <v>2132</v>
      </c>
    </row>
    <row r="942" spans="1:11" ht="18.75" customHeight="1" x14ac:dyDescent="0.2">
      <c r="A942" s="5" t="s">
        <v>904</v>
      </c>
      <c r="B942" s="6">
        <v>9</v>
      </c>
      <c r="C942" s="6">
        <v>1</v>
      </c>
      <c r="D942" s="6">
        <f>SUM(B942:C942)</f>
        <v>10</v>
      </c>
      <c r="E942" s="6">
        <v>0</v>
      </c>
      <c r="F942" s="6">
        <v>0</v>
      </c>
      <c r="G942" s="6">
        <f>SUM(E942:F942)</f>
        <v>0</v>
      </c>
      <c r="H942" s="6">
        <f t="shared" ref="H942:J944" si="287">SUM(E942,B942)</f>
        <v>9</v>
      </c>
      <c r="I942" s="6">
        <f t="shared" si="287"/>
        <v>1</v>
      </c>
      <c r="J942" s="6">
        <f t="shared" si="287"/>
        <v>10</v>
      </c>
      <c r="K942" s="7" t="s">
        <v>281</v>
      </c>
    </row>
    <row r="943" spans="1:11" ht="17.25" customHeight="1" x14ac:dyDescent="0.2">
      <c r="A943" s="5" t="s">
        <v>124</v>
      </c>
      <c r="B943" s="6">
        <v>8</v>
      </c>
      <c r="C943" s="6">
        <v>1</v>
      </c>
      <c r="D943" s="6">
        <f>SUM(B943:C943)</f>
        <v>9</v>
      </c>
      <c r="E943" s="6">
        <v>0</v>
      </c>
      <c r="F943" s="6">
        <v>0</v>
      </c>
      <c r="G943" s="6">
        <f>SUM(E943:F943)</f>
        <v>0</v>
      </c>
      <c r="H943" s="6">
        <f t="shared" si="287"/>
        <v>8</v>
      </c>
      <c r="I943" s="6">
        <f t="shared" si="287"/>
        <v>1</v>
      </c>
      <c r="J943" s="6">
        <f t="shared" si="287"/>
        <v>9</v>
      </c>
      <c r="K943" s="7" t="s">
        <v>282</v>
      </c>
    </row>
    <row r="944" spans="1:11" ht="17.25" customHeight="1" thickBot="1" x14ac:dyDescent="0.25">
      <c r="A944" s="11" t="s">
        <v>132</v>
      </c>
      <c r="B944" s="12">
        <v>6</v>
      </c>
      <c r="C944" s="12">
        <v>4</v>
      </c>
      <c r="D944" s="12">
        <f>SUM(B944:C944)</f>
        <v>10</v>
      </c>
      <c r="E944" s="12">
        <v>0</v>
      </c>
      <c r="F944" s="12">
        <v>0</v>
      </c>
      <c r="G944" s="12">
        <f>SUM(E944:F944)</f>
        <v>0</v>
      </c>
      <c r="H944" s="12">
        <f t="shared" si="287"/>
        <v>6</v>
      </c>
      <c r="I944" s="12">
        <f t="shared" si="287"/>
        <v>4</v>
      </c>
      <c r="J944" s="12">
        <f t="shared" si="287"/>
        <v>10</v>
      </c>
      <c r="K944" s="13" t="s">
        <v>349</v>
      </c>
    </row>
    <row r="945" spans="1:11" ht="17.25" customHeight="1" thickBot="1" x14ac:dyDescent="0.25">
      <c r="A945" s="8" t="s">
        <v>2133</v>
      </c>
      <c r="B945" s="9">
        <f>SUM(B942:B944)</f>
        <v>23</v>
      </c>
      <c r="C945" s="9">
        <f t="shared" ref="C945:J945" si="288">SUM(C942:C944)</f>
        <v>6</v>
      </c>
      <c r="D945" s="9">
        <f t="shared" si="288"/>
        <v>29</v>
      </c>
      <c r="E945" s="9">
        <f t="shared" si="288"/>
        <v>0</v>
      </c>
      <c r="F945" s="9">
        <f t="shared" si="288"/>
        <v>0</v>
      </c>
      <c r="G945" s="9">
        <f t="shared" si="288"/>
        <v>0</v>
      </c>
      <c r="H945" s="9">
        <f t="shared" si="288"/>
        <v>23</v>
      </c>
      <c r="I945" s="9">
        <f t="shared" si="288"/>
        <v>6</v>
      </c>
      <c r="J945" s="9">
        <f t="shared" si="288"/>
        <v>29</v>
      </c>
      <c r="K945" s="374" t="s">
        <v>2134</v>
      </c>
    </row>
    <row r="946" spans="1:11" ht="17.25" customHeight="1" thickTop="1" thickBot="1" x14ac:dyDescent="0.25">
      <c r="A946" s="1" t="s">
        <v>2161</v>
      </c>
      <c r="K946" s="345" t="s">
        <v>2162</v>
      </c>
    </row>
    <row r="947" spans="1:11" ht="21" customHeight="1" thickTop="1" x14ac:dyDescent="0.25">
      <c r="A947" s="409" t="s">
        <v>118</v>
      </c>
      <c r="B947" s="412" t="s">
        <v>2</v>
      </c>
      <c r="C947" s="412"/>
      <c r="D947" s="412"/>
      <c r="E947" s="412" t="s">
        <v>3</v>
      </c>
      <c r="F947" s="412"/>
      <c r="G947" s="412"/>
      <c r="H947" s="412" t="s">
        <v>4</v>
      </c>
      <c r="I947" s="412"/>
      <c r="J947" s="412"/>
      <c r="K947" s="409" t="s">
        <v>278</v>
      </c>
    </row>
    <row r="948" spans="1:11" ht="18.75" customHeight="1" x14ac:dyDescent="0.25">
      <c r="A948" s="410"/>
      <c r="B948" s="413" t="s">
        <v>6</v>
      </c>
      <c r="C948" s="413"/>
      <c r="D948" s="413"/>
      <c r="E948" s="413" t="s">
        <v>7</v>
      </c>
      <c r="F948" s="413"/>
      <c r="G948" s="413"/>
      <c r="H948" s="413" t="s">
        <v>8</v>
      </c>
      <c r="I948" s="413"/>
      <c r="J948" s="413"/>
      <c r="K948" s="410"/>
    </row>
    <row r="949" spans="1:11" ht="16.5" customHeight="1" x14ac:dyDescent="0.25">
      <c r="A949" s="410"/>
      <c r="B949" s="372" t="s">
        <v>9</v>
      </c>
      <c r="C949" s="372" t="s">
        <v>10</v>
      </c>
      <c r="D949" s="372" t="s">
        <v>11</v>
      </c>
      <c r="E949" s="372" t="s">
        <v>9</v>
      </c>
      <c r="F949" s="372" t="s">
        <v>10</v>
      </c>
      <c r="G949" s="372" t="s">
        <v>11</v>
      </c>
      <c r="H949" s="372" t="s">
        <v>9</v>
      </c>
      <c r="I949" s="372" t="s">
        <v>10</v>
      </c>
      <c r="J949" s="372" t="s">
        <v>11</v>
      </c>
      <c r="K949" s="410"/>
    </row>
    <row r="950" spans="1:11" ht="21" customHeight="1" thickBot="1" x14ac:dyDescent="0.3">
      <c r="A950" s="411"/>
      <c r="B950" s="4" t="s">
        <v>12</v>
      </c>
      <c r="C950" s="4" t="s">
        <v>13</v>
      </c>
      <c r="D950" s="4" t="s">
        <v>8</v>
      </c>
      <c r="E950" s="4" t="s">
        <v>12</v>
      </c>
      <c r="F950" s="4" t="s">
        <v>13</v>
      </c>
      <c r="G950" s="4" t="s">
        <v>8</v>
      </c>
      <c r="H950" s="4" t="s">
        <v>12</v>
      </c>
      <c r="I950" s="4" t="s">
        <v>13</v>
      </c>
      <c r="J950" s="4" t="s">
        <v>8</v>
      </c>
      <c r="K950" s="411"/>
    </row>
    <row r="951" spans="1:11" ht="19.5" customHeight="1" x14ac:dyDescent="0.2">
      <c r="A951" s="5" t="s">
        <v>2135</v>
      </c>
      <c r="B951" s="6">
        <v>30</v>
      </c>
      <c r="C951" s="6">
        <v>5</v>
      </c>
      <c r="D951" s="6">
        <f>SUM(B951:C951)</f>
        <v>35</v>
      </c>
      <c r="E951" s="6">
        <f>SUM(E943:E945)</f>
        <v>0</v>
      </c>
      <c r="F951" s="6">
        <f>SUM(F943:F945)</f>
        <v>0</v>
      </c>
      <c r="G951" s="6">
        <f>SUM(G943:G945)</f>
        <v>0</v>
      </c>
      <c r="H951" s="6">
        <f>SUM(E951,B951)</f>
        <v>30</v>
      </c>
      <c r="I951" s="6">
        <f>SUM(F951,C951)</f>
        <v>5</v>
      </c>
      <c r="J951" s="6">
        <f>SUM(G951,D951)</f>
        <v>35</v>
      </c>
      <c r="K951" s="7" t="s">
        <v>2136</v>
      </c>
    </row>
    <row r="952" spans="1:11" ht="21" customHeight="1" x14ac:dyDescent="0.2">
      <c r="A952" s="5" t="s">
        <v>2137</v>
      </c>
      <c r="B952" s="6"/>
      <c r="C952" s="6"/>
      <c r="D952" s="6"/>
      <c r="E952" s="6"/>
      <c r="F952" s="6"/>
      <c r="G952" s="6"/>
      <c r="H952" s="6"/>
      <c r="I952" s="6"/>
      <c r="J952" s="6"/>
      <c r="K952" s="7" t="s">
        <v>2138</v>
      </c>
    </row>
    <row r="953" spans="1:11" ht="19.5" customHeight="1" x14ac:dyDescent="0.2">
      <c r="A953" s="5" t="s">
        <v>124</v>
      </c>
      <c r="B953" s="6">
        <v>5</v>
      </c>
      <c r="C953" s="6">
        <v>1</v>
      </c>
      <c r="D953" s="6">
        <f>SUM(B953:C953)</f>
        <v>6</v>
      </c>
      <c r="E953" s="6">
        <v>0</v>
      </c>
      <c r="F953" s="6">
        <v>0</v>
      </c>
      <c r="G953" s="6">
        <f>SUM(E953:F953)</f>
        <v>0</v>
      </c>
      <c r="H953" s="6">
        <f t="shared" ref="H953:J955" si="289">SUM(E953,B953)</f>
        <v>5</v>
      </c>
      <c r="I953" s="6">
        <f t="shared" si="289"/>
        <v>1</v>
      </c>
      <c r="J953" s="6">
        <f t="shared" si="289"/>
        <v>6</v>
      </c>
      <c r="K953" s="7" t="s">
        <v>282</v>
      </c>
    </row>
    <row r="954" spans="1:11" ht="19.5" customHeight="1" x14ac:dyDescent="0.2">
      <c r="A954" s="5" t="s">
        <v>125</v>
      </c>
      <c r="B954" s="6">
        <v>5</v>
      </c>
      <c r="C954" s="6">
        <v>1</v>
      </c>
      <c r="D954" s="6">
        <f>SUM(B954:C954)</f>
        <v>6</v>
      </c>
      <c r="E954" s="6">
        <v>1</v>
      </c>
      <c r="F954" s="6">
        <v>1</v>
      </c>
      <c r="G954" s="6">
        <f>SUM(E954:F954)</f>
        <v>2</v>
      </c>
      <c r="H954" s="6">
        <f t="shared" si="289"/>
        <v>6</v>
      </c>
      <c r="I954" s="6">
        <f t="shared" si="289"/>
        <v>2</v>
      </c>
      <c r="J954" s="6">
        <f t="shared" si="289"/>
        <v>8</v>
      </c>
      <c r="K954" s="7" t="s">
        <v>762</v>
      </c>
    </row>
    <row r="955" spans="1:11" ht="19.5" customHeight="1" x14ac:dyDescent="0.2">
      <c r="A955" s="5" t="s">
        <v>2139</v>
      </c>
      <c r="B955" s="6">
        <v>5</v>
      </c>
      <c r="C955" s="6">
        <v>1</v>
      </c>
      <c r="D955" s="6">
        <f>SUM(B955:C955)</f>
        <v>6</v>
      </c>
      <c r="E955" s="6">
        <v>1</v>
      </c>
      <c r="F955" s="6"/>
      <c r="G955" s="6">
        <f>SUM(E955:F955)</f>
        <v>1</v>
      </c>
      <c r="H955" s="6">
        <f t="shared" si="289"/>
        <v>6</v>
      </c>
      <c r="I955" s="6">
        <f t="shared" si="289"/>
        <v>1</v>
      </c>
      <c r="J955" s="6">
        <f t="shared" si="289"/>
        <v>7</v>
      </c>
      <c r="K955" s="7" t="s">
        <v>2140</v>
      </c>
    </row>
    <row r="956" spans="1:11" ht="18.75" customHeight="1" x14ac:dyDescent="0.2">
      <c r="A956" s="5" t="s">
        <v>2141</v>
      </c>
      <c r="B956" s="6">
        <f>SUM(B953:B955)</f>
        <v>15</v>
      </c>
      <c r="C956" s="6">
        <f t="shared" ref="C956:J956" si="290">SUM(C953:C955)</f>
        <v>3</v>
      </c>
      <c r="D956" s="6">
        <f t="shared" si="290"/>
        <v>18</v>
      </c>
      <c r="E956" s="6">
        <f t="shared" si="290"/>
        <v>2</v>
      </c>
      <c r="F956" s="6">
        <f t="shared" si="290"/>
        <v>1</v>
      </c>
      <c r="G956" s="6">
        <f t="shared" si="290"/>
        <v>3</v>
      </c>
      <c r="H956" s="6">
        <f t="shared" si="290"/>
        <v>17</v>
      </c>
      <c r="I956" s="6">
        <f t="shared" si="290"/>
        <v>4</v>
      </c>
      <c r="J956" s="6">
        <f t="shared" si="290"/>
        <v>21</v>
      </c>
      <c r="K956" s="7" t="s">
        <v>2142</v>
      </c>
    </row>
    <row r="957" spans="1:11" ht="17.25" customHeight="1" x14ac:dyDescent="0.2">
      <c r="A957" s="5" t="s">
        <v>2143</v>
      </c>
      <c r="B957" s="6">
        <v>22</v>
      </c>
      <c r="C957" s="6">
        <v>2</v>
      </c>
      <c r="D957" s="6">
        <f>SUM(B957:C957)</f>
        <v>24</v>
      </c>
      <c r="E957" s="6">
        <v>0</v>
      </c>
      <c r="F957" s="6">
        <v>0</v>
      </c>
      <c r="G957" s="6">
        <f>SUM(E957:F957)</f>
        <v>0</v>
      </c>
      <c r="H957" s="6">
        <f>SUM(E957,B957)</f>
        <v>22</v>
      </c>
      <c r="I957" s="6">
        <f>SUM(F957,C957)</f>
        <v>2</v>
      </c>
      <c r="J957" s="6">
        <f>SUM(G957,D957)</f>
        <v>24</v>
      </c>
      <c r="K957" s="7" t="s">
        <v>2144</v>
      </c>
    </row>
    <row r="958" spans="1:11" ht="19.5" customHeight="1" x14ac:dyDescent="0.2">
      <c r="A958" s="5" t="s">
        <v>38</v>
      </c>
      <c r="B958" s="6">
        <f>SUM(B957,B956,B951,B945,B940,B939,B934,B928,B919,B905,B904,B903,B880:B898,B872:B878,B871,B808,B807,B796:B799,B778:B788,B920)</f>
        <v>3608</v>
      </c>
      <c r="C958" s="6">
        <f t="shared" ref="C958:J958" si="291">SUM(C957,C956,C951,C945,C940,C939,C934,C928,C919,C905,C904,C903,C880:C898,C872:C878,C871,C808,C807,C796:C799,C778:C788,C920)</f>
        <v>1526</v>
      </c>
      <c r="D958" s="6">
        <f t="shared" si="291"/>
        <v>5134</v>
      </c>
      <c r="E958" s="6">
        <f t="shared" si="291"/>
        <v>20</v>
      </c>
      <c r="F958" s="6">
        <f t="shared" si="291"/>
        <v>7</v>
      </c>
      <c r="G958" s="6">
        <f t="shared" si="291"/>
        <v>27</v>
      </c>
      <c r="H958" s="6">
        <f>SUM(H957,H956,H951,H945,H940,H939,H934,H928,H919,H905,H904,H903,H880:H898,H872:H878,H871,H808,H807,H796:H799,H778:H788,H920)</f>
        <v>3628</v>
      </c>
      <c r="I958" s="6">
        <f t="shared" si="291"/>
        <v>1533</v>
      </c>
      <c r="J958" s="6">
        <f t="shared" si="291"/>
        <v>5161</v>
      </c>
      <c r="K958" s="7" t="s">
        <v>39</v>
      </c>
    </row>
    <row r="959" spans="1:11" ht="15.75" x14ac:dyDescent="0.2">
      <c r="A959" s="119" t="s">
        <v>51</v>
      </c>
      <c r="B959" s="6"/>
      <c r="C959" s="6"/>
      <c r="D959" s="6"/>
      <c r="E959" s="6"/>
      <c r="F959" s="6"/>
      <c r="G959" s="6"/>
      <c r="H959" s="6"/>
      <c r="I959" s="6"/>
      <c r="J959" s="6"/>
      <c r="K959" s="7" t="s">
        <v>41</v>
      </c>
    </row>
    <row r="960" spans="1:11" ht="15.75" x14ac:dyDescent="0.2">
      <c r="A960" s="119" t="s">
        <v>140</v>
      </c>
      <c r="B960" s="6">
        <v>27</v>
      </c>
      <c r="C960" s="6">
        <v>2</v>
      </c>
      <c r="D960" s="80">
        <f>SUM(B960:C960)</f>
        <v>29</v>
      </c>
      <c r="E960" s="80">
        <v>0</v>
      </c>
      <c r="F960" s="80">
        <v>0</v>
      </c>
      <c r="G960" s="80">
        <f>SUM(E960:F960)</f>
        <v>0</v>
      </c>
      <c r="H960" s="80">
        <f t="shared" ref="H960:J962" si="292">SUM(E960,B960)</f>
        <v>27</v>
      </c>
      <c r="I960" s="80">
        <f t="shared" si="292"/>
        <v>2</v>
      </c>
      <c r="J960" s="80">
        <f t="shared" si="292"/>
        <v>29</v>
      </c>
      <c r="K960" s="7" t="s">
        <v>2067</v>
      </c>
    </row>
    <row r="961" spans="1:11" ht="15.75" x14ac:dyDescent="0.2">
      <c r="A961" s="5" t="s">
        <v>142</v>
      </c>
      <c r="B961" s="68">
        <v>14</v>
      </c>
      <c r="C961" s="68">
        <v>2</v>
      </c>
      <c r="D961" s="6">
        <f>SUM(B961:C961)</f>
        <v>16</v>
      </c>
      <c r="E961" s="6">
        <v>0</v>
      </c>
      <c r="F961" s="6">
        <v>0</v>
      </c>
      <c r="G961" s="6">
        <f>SUM(E961:F961)</f>
        <v>0</v>
      </c>
      <c r="H961" s="6">
        <f t="shared" si="292"/>
        <v>14</v>
      </c>
      <c r="I961" s="6">
        <f t="shared" si="292"/>
        <v>2</v>
      </c>
      <c r="J961" s="6">
        <f t="shared" si="292"/>
        <v>16</v>
      </c>
      <c r="K961" s="7" t="s">
        <v>2167</v>
      </c>
    </row>
    <row r="962" spans="1:11" ht="16.5" thickBot="1" x14ac:dyDescent="0.25">
      <c r="A962" s="5" t="s">
        <v>2103</v>
      </c>
      <c r="B962" s="6">
        <v>0</v>
      </c>
      <c r="C962" s="6">
        <v>0</v>
      </c>
      <c r="D962" s="6">
        <f>SUM(B962:C962)</f>
        <v>0</v>
      </c>
      <c r="E962" s="6">
        <v>0</v>
      </c>
      <c r="F962" s="6">
        <v>0</v>
      </c>
      <c r="G962" s="6">
        <f>SUM(E962:F962)</f>
        <v>0</v>
      </c>
      <c r="H962" s="6">
        <f t="shared" si="292"/>
        <v>0</v>
      </c>
      <c r="I962" s="6">
        <f t="shared" si="292"/>
        <v>0</v>
      </c>
      <c r="J962" s="6">
        <f t="shared" si="292"/>
        <v>0</v>
      </c>
      <c r="K962" s="7" t="s">
        <v>2168</v>
      </c>
    </row>
    <row r="963" spans="1:11" ht="16.5" thickBot="1" x14ac:dyDescent="0.25">
      <c r="A963" s="172" t="s">
        <v>45</v>
      </c>
      <c r="B963" s="356">
        <f>SUM(B960:B962)</f>
        <v>41</v>
      </c>
      <c r="C963" s="356">
        <f>SUM(C960:C962)</f>
        <v>4</v>
      </c>
      <c r="D963" s="356">
        <f>SUM(D960:D962)</f>
        <v>45</v>
      </c>
      <c r="E963" s="356">
        <f t="shared" ref="E963:J963" si="293">SUM(E960:E962)</f>
        <v>0</v>
      </c>
      <c r="F963" s="356">
        <f t="shared" si="293"/>
        <v>0</v>
      </c>
      <c r="G963" s="356">
        <f t="shared" si="293"/>
        <v>0</v>
      </c>
      <c r="H963" s="356">
        <f t="shared" si="293"/>
        <v>41</v>
      </c>
      <c r="I963" s="356">
        <f t="shared" si="293"/>
        <v>4</v>
      </c>
      <c r="J963" s="356">
        <f t="shared" si="293"/>
        <v>45</v>
      </c>
      <c r="K963" s="88" t="s">
        <v>633</v>
      </c>
    </row>
    <row r="964" spans="1:11" ht="16.5" thickBot="1" x14ac:dyDescent="0.25">
      <c r="A964" s="8" t="s">
        <v>634</v>
      </c>
      <c r="B964" s="9">
        <f>SUM(B963,B958)</f>
        <v>3649</v>
      </c>
      <c r="C964" s="9">
        <f t="shared" ref="C964:J964" si="294">SUM(C963,C958)</f>
        <v>1530</v>
      </c>
      <c r="D964" s="9">
        <f t="shared" si="294"/>
        <v>5179</v>
      </c>
      <c r="E964" s="9">
        <f t="shared" si="294"/>
        <v>20</v>
      </c>
      <c r="F964" s="9">
        <f t="shared" si="294"/>
        <v>7</v>
      </c>
      <c r="G964" s="9">
        <f t="shared" si="294"/>
        <v>27</v>
      </c>
      <c r="H964" s="9">
        <f>SUM(H963,H958)</f>
        <v>3669</v>
      </c>
      <c r="I964" s="9">
        <f t="shared" si="294"/>
        <v>1537</v>
      </c>
      <c r="J964" s="9">
        <f t="shared" si="294"/>
        <v>5206</v>
      </c>
      <c r="K964" s="374" t="s">
        <v>8</v>
      </c>
    </row>
    <row r="965" spans="1:11" ht="15" thickTop="1" x14ac:dyDescent="0.2"/>
  </sheetData>
  <mergeCells count="206">
    <mergeCell ref="A42:A45"/>
    <mergeCell ref="B42:D42"/>
    <mergeCell ref="E42:G42"/>
    <mergeCell ref="H42:J42"/>
    <mergeCell ref="K42:K45"/>
    <mergeCell ref="B43:D43"/>
    <mergeCell ref="E43:G43"/>
    <mergeCell ref="H43:J43"/>
    <mergeCell ref="A1:K1"/>
    <mergeCell ref="A2:K2"/>
    <mergeCell ref="A4:A7"/>
    <mergeCell ref="B4:D4"/>
    <mergeCell ref="E4:G4"/>
    <mergeCell ref="H4:J4"/>
    <mergeCell ref="K4:K7"/>
    <mergeCell ref="B5:D5"/>
    <mergeCell ref="E5:G5"/>
    <mergeCell ref="H5:J5"/>
    <mergeCell ref="A111:A114"/>
    <mergeCell ref="B111:D111"/>
    <mergeCell ref="E111:G111"/>
    <mergeCell ref="H111:J111"/>
    <mergeCell ref="K111:K114"/>
    <mergeCell ref="B112:D112"/>
    <mergeCell ref="E112:G112"/>
    <mergeCell ref="H112:J112"/>
    <mergeCell ref="A77:A80"/>
    <mergeCell ref="B77:D77"/>
    <mergeCell ref="E77:G77"/>
    <mergeCell ref="H77:J77"/>
    <mergeCell ref="K77:K80"/>
    <mergeCell ref="B78:D78"/>
    <mergeCell ref="E78:G78"/>
    <mergeCell ref="H78:J78"/>
    <mergeCell ref="A190:A193"/>
    <mergeCell ref="B190:D190"/>
    <mergeCell ref="E190:G190"/>
    <mergeCell ref="H190:J190"/>
    <mergeCell ref="K190:K193"/>
    <mergeCell ref="B191:D191"/>
    <mergeCell ref="E191:G191"/>
    <mergeCell ref="H191:J191"/>
    <mergeCell ref="A151:A154"/>
    <mergeCell ref="B151:D151"/>
    <mergeCell ref="E151:G151"/>
    <mergeCell ref="H151:J151"/>
    <mergeCell ref="K151:K154"/>
    <mergeCell ref="B152:D152"/>
    <mergeCell ref="E152:G152"/>
    <mergeCell ref="H152:J152"/>
    <mergeCell ref="A261:A264"/>
    <mergeCell ref="B261:D261"/>
    <mergeCell ref="E261:G261"/>
    <mergeCell ref="H261:J261"/>
    <mergeCell ref="K261:K264"/>
    <mergeCell ref="B262:D262"/>
    <mergeCell ref="E262:G262"/>
    <mergeCell ref="H262:J262"/>
    <mergeCell ref="A228:A231"/>
    <mergeCell ref="B228:D228"/>
    <mergeCell ref="E228:G228"/>
    <mergeCell ref="H228:J228"/>
    <mergeCell ref="K228:K231"/>
    <mergeCell ref="B229:D229"/>
    <mergeCell ref="E229:G229"/>
    <mergeCell ref="H229:J229"/>
    <mergeCell ref="A336:A339"/>
    <mergeCell ref="B336:D336"/>
    <mergeCell ref="E336:G336"/>
    <mergeCell ref="H336:J336"/>
    <mergeCell ref="K336:K339"/>
    <mergeCell ref="B337:D337"/>
    <mergeCell ref="E337:G337"/>
    <mergeCell ref="H337:J337"/>
    <mergeCell ref="A296:A299"/>
    <mergeCell ref="B296:D296"/>
    <mergeCell ref="E296:G296"/>
    <mergeCell ref="H296:J296"/>
    <mergeCell ref="K296:K299"/>
    <mergeCell ref="B297:D297"/>
    <mergeCell ref="E297:G297"/>
    <mergeCell ref="H297:J297"/>
    <mergeCell ref="A421:A424"/>
    <mergeCell ref="B421:D421"/>
    <mergeCell ref="E421:G421"/>
    <mergeCell ref="H421:J421"/>
    <mergeCell ref="K421:K424"/>
    <mergeCell ref="B422:D422"/>
    <mergeCell ref="E422:G422"/>
    <mergeCell ref="H422:J422"/>
    <mergeCell ref="A381:K381"/>
    <mergeCell ref="A382:K382"/>
    <mergeCell ref="A384:A387"/>
    <mergeCell ref="B384:D384"/>
    <mergeCell ref="E384:G384"/>
    <mergeCell ref="H384:J384"/>
    <mergeCell ref="K384:K387"/>
    <mergeCell ref="B385:D385"/>
    <mergeCell ref="E385:G385"/>
    <mergeCell ref="H385:J385"/>
    <mergeCell ref="A495:A498"/>
    <mergeCell ref="B495:D495"/>
    <mergeCell ref="E495:G495"/>
    <mergeCell ref="H495:J495"/>
    <mergeCell ref="K495:K498"/>
    <mergeCell ref="B496:D496"/>
    <mergeCell ref="E496:G496"/>
    <mergeCell ref="H496:J496"/>
    <mergeCell ref="A458:A461"/>
    <mergeCell ref="B458:D458"/>
    <mergeCell ref="E458:G458"/>
    <mergeCell ref="H458:J458"/>
    <mergeCell ref="K458:K461"/>
    <mergeCell ref="B459:D459"/>
    <mergeCell ref="E459:G459"/>
    <mergeCell ref="H459:J459"/>
    <mergeCell ref="A575:A578"/>
    <mergeCell ref="B575:D575"/>
    <mergeCell ref="E575:G575"/>
    <mergeCell ref="H575:J575"/>
    <mergeCell ref="K575:K578"/>
    <mergeCell ref="B576:D576"/>
    <mergeCell ref="E576:G576"/>
    <mergeCell ref="H576:J576"/>
    <mergeCell ref="A536:A539"/>
    <mergeCell ref="B536:D536"/>
    <mergeCell ref="E536:G536"/>
    <mergeCell ref="H536:J536"/>
    <mergeCell ref="K536:K539"/>
    <mergeCell ref="B537:D537"/>
    <mergeCell ref="E537:G537"/>
    <mergeCell ref="H537:J537"/>
    <mergeCell ref="A653:A656"/>
    <mergeCell ref="B653:D653"/>
    <mergeCell ref="E653:G653"/>
    <mergeCell ref="H653:J653"/>
    <mergeCell ref="K653:K656"/>
    <mergeCell ref="B654:D654"/>
    <mergeCell ref="E654:G654"/>
    <mergeCell ref="H654:J654"/>
    <mergeCell ref="A613:A616"/>
    <mergeCell ref="B613:D613"/>
    <mergeCell ref="E613:G613"/>
    <mergeCell ref="H613:J613"/>
    <mergeCell ref="K613:K616"/>
    <mergeCell ref="B614:D614"/>
    <mergeCell ref="E614:G614"/>
    <mergeCell ref="H614:J614"/>
    <mergeCell ref="A730:A733"/>
    <mergeCell ref="B730:D730"/>
    <mergeCell ref="E730:G730"/>
    <mergeCell ref="H730:J730"/>
    <mergeCell ref="K730:K733"/>
    <mergeCell ref="B731:D731"/>
    <mergeCell ref="E731:G731"/>
    <mergeCell ref="H731:J731"/>
    <mergeCell ref="A689:A692"/>
    <mergeCell ref="B689:D689"/>
    <mergeCell ref="E689:G689"/>
    <mergeCell ref="H689:J689"/>
    <mergeCell ref="K689:K692"/>
    <mergeCell ref="B690:D690"/>
    <mergeCell ref="E690:G690"/>
    <mergeCell ref="H690:J690"/>
    <mergeCell ref="A770:K770"/>
    <mergeCell ref="A771:K771"/>
    <mergeCell ref="A773:A776"/>
    <mergeCell ref="B773:D773"/>
    <mergeCell ref="E773:G773"/>
    <mergeCell ref="H773:J773"/>
    <mergeCell ref="K773:K776"/>
    <mergeCell ref="B774:D774"/>
    <mergeCell ref="E774:G774"/>
    <mergeCell ref="H774:J774"/>
    <mergeCell ref="A862:A865"/>
    <mergeCell ref="B862:D862"/>
    <mergeCell ref="E862:G862"/>
    <mergeCell ref="H862:J862"/>
    <mergeCell ref="K862:K865"/>
    <mergeCell ref="B863:D863"/>
    <mergeCell ref="E863:G863"/>
    <mergeCell ref="H863:J863"/>
    <mergeCell ref="A810:A813"/>
    <mergeCell ref="B810:D810"/>
    <mergeCell ref="E810:G810"/>
    <mergeCell ref="H810:J810"/>
    <mergeCell ref="K810:K813"/>
    <mergeCell ref="B811:D811"/>
    <mergeCell ref="E811:G811"/>
    <mergeCell ref="H811:J811"/>
    <mergeCell ref="A947:A950"/>
    <mergeCell ref="B947:D947"/>
    <mergeCell ref="E947:G947"/>
    <mergeCell ref="H947:J947"/>
    <mergeCell ref="K947:K950"/>
    <mergeCell ref="B948:D948"/>
    <mergeCell ref="E948:G948"/>
    <mergeCell ref="H948:J948"/>
    <mergeCell ref="A907:A910"/>
    <mergeCell ref="B907:D907"/>
    <mergeCell ref="E907:G907"/>
    <mergeCell ref="H907:J907"/>
    <mergeCell ref="K907:K910"/>
    <mergeCell ref="B908:D908"/>
    <mergeCell ref="E908:G908"/>
    <mergeCell ref="H908:J908"/>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260"/>
  <sheetViews>
    <sheetView rightToLeft="1" view="pageBreakPreview" topLeftCell="A237" zoomScale="80" zoomScaleSheetLayoutView="80" workbookViewId="0">
      <selection sqref="A1:N259"/>
    </sheetView>
  </sheetViews>
  <sheetFormatPr defaultRowHeight="14.25" x14ac:dyDescent="0.2"/>
  <cols>
    <col min="1" max="1" width="29.125" style="338" customWidth="1"/>
    <col min="2" max="3" width="7.75" style="338" customWidth="1"/>
    <col min="4" max="4" width="8" style="338" customWidth="1"/>
    <col min="5" max="6" width="7.75" style="338" customWidth="1"/>
    <col min="7" max="7" width="5.75" style="338" customWidth="1"/>
    <col min="8" max="9" width="7.75" style="338" customWidth="1"/>
    <col min="10" max="10" width="6.75" style="338" customWidth="1"/>
    <col min="11" max="12" width="7.75" style="338" customWidth="1"/>
    <col min="13" max="13" width="8.125" style="338" customWidth="1"/>
    <col min="14" max="14" width="40.625" style="338" customWidth="1"/>
    <col min="15" max="16384" width="9" style="338"/>
  </cols>
  <sheetData>
    <row r="1" spans="1:14" ht="22.5" customHeight="1" x14ac:dyDescent="0.2">
      <c r="A1" s="423" t="s">
        <v>2169</v>
      </c>
      <c r="B1" s="423"/>
      <c r="C1" s="423"/>
      <c r="D1" s="423"/>
      <c r="E1" s="423"/>
      <c r="F1" s="423"/>
      <c r="G1" s="423"/>
      <c r="H1" s="423"/>
      <c r="I1" s="423"/>
      <c r="J1" s="423"/>
      <c r="K1" s="423"/>
      <c r="L1" s="423"/>
      <c r="M1" s="423"/>
      <c r="N1" s="423"/>
    </row>
    <row r="2" spans="1:14" ht="36" customHeight="1" x14ac:dyDescent="0.25">
      <c r="A2" s="416" t="s">
        <v>2170</v>
      </c>
      <c r="B2" s="416"/>
      <c r="C2" s="416"/>
      <c r="D2" s="416"/>
      <c r="E2" s="416"/>
      <c r="F2" s="416"/>
      <c r="G2" s="416"/>
      <c r="H2" s="416"/>
      <c r="I2" s="416"/>
      <c r="J2" s="416"/>
      <c r="K2" s="416"/>
      <c r="L2" s="416"/>
      <c r="M2" s="416"/>
      <c r="N2" s="416"/>
    </row>
    <row r="3" spans="1:14" ht="21" customHeight="1" thickBot="1" x14ac:dyDescent="0.25">
      <c r="A3" s="1" t="s">
        <v>2171</v>
      </c>
      <c r="N3" s="307" t="s">
        <v>2172</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336" t="s">
        <v>9</v>
      </c>
      <c r="C6" s="336" t="s">
        <v>10</v>
      </c>
      <c r="D6" s="336" t="s">
        <v>11</v>
      </c>
      <c r="E6" s="336" t="s">
        <v>9</v>
      </c>
      <c r="F6" s="336" t="s">
        <v>10</v>
      </c>
      <c r="G6" s="336" t="s">
        <v>11</v>
      </c>
      <c r="H6" s="336" t="s">
        <v>9</v>
      </c>
      <c r="I6" s="336" t="s">
        <v>10</v>
      </c>
      <c r="J6" s="336" t="s">
        <v>11</v>
      </c>
      <c r="K6" s="336" t="s">
        <v>9</v>
      </c>
      <c r="L6" s="336" t="s">
        <v>10</v>
      </c>
      <c r="M6" s="336"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7.25" customHeight="1" x14ac:dyDescent="0.2">
      <c r="A8" s="5" t="s">
        <v>14</v>
      </c>
      <c r="B8" s="6"/>
      <c r="C8" s="6"/>
      <c r="D8" s="6"/>
      <c r="E8" s="6"/>
      <c r="F8" s="6"/>
      <c r="G8" s="6"/>
      <c r="H8" s="6"/>
      <c r="I8" s="6"/>
      <c r="J8" s="6"/>
      <c r="K8" s="7"/>
      <c r="L8" s="5"/>
      <c r="M8" s="6"/>
      <c r="N8" s="7" t="s">
        <v>547</v>
      </c>
    </row>
    <row r="9" spans="1:14" ht="17.25" customHeight="1" x14ac:dyDescent="0.2">
      <c r="A9" s="5" t="s">
        <v>1965</v>
      </c>
      <c r="B9" s="6">
        <v>518</v>
      </c>
      <c r="C9" s="6">
        <v>213</v>
      </c>
      <c r="D9" s="6">
        <f>SUM(B9:C9)</f>
        <v>731</v>
      </c>
      <c r="E9" s="6">
        <v>7</v>
      </c>
      <c r="F9" s="6">
        <v>3</v>
      </c>
      <c r="G9" s="6">
        <f>SUM(E9:F9)</f>
        <v>10</v>
      </c>
      <c r="H9" s="6">
        <v>58</v>
      </c>
      <c r="I9" s="6">
        <v>21</v>
      </c>
      <c r="J9" s="6">
        <f>SUM(H9:I9)</f>
        <v>79</v>
      </c>
      <c r="K9" s="6">
        <f>SUM(H9,E9,B9)</f>
        <v>583</v>
      </c>
      <c r="L9" s="6">
        <f>SUM(I9,F9,C9)</f>
        <v>237</v>
      </c>
      <c r="M9" s="6">
        <f>SUM(K9:L9)</f>
        <v>820</v>
      </c>
      <c r="N9" s="7" t="s">
        <v>2173</v>
      </c>
    </row>
    <row r="10" spans="1:14" ht="17.25" customHeight="1" x14ac:dyDescent="0.2">
      <c r="A10" s="5" t="s">
        <v>1967</v>
      </c>
      <c r="B10" s="6">
        <v>560</v>
      </c>
      <c r="C10" s="6">
        <v>154</v>
      </c>
      <c r="D10" s="6">
        <f t="shared" ref="D10:D19" si="0">SUM(B10:C10)</f>
        <v>714</v>
      </c>
      <c r="E10" s="6">
        <v>3</v>
      </c>
      <c r="F10" s="6">
        <v>0</v>
      </c>
      <c r="G10" s="6">
        <f t="shared" ref="G10:G19" si="1">SUM(E10:F10)</f>
        <v>3</v>
      </c>
      <c r="H10" s="6">
        <v>32</v>
      </c>
      <c r="I10" s="6">
        <v>19</v>
      </c>
      <c r="J10" s="6">
        <f t="shared" ref="J10:J37" si="2">SUM(H10:I10)</f>
        <v>51</v>
      </c>
      <c r="K10" s="6">
        <f t="shared" ref="K10:L19" si="3">SUM(H10,E10,B10)</f>
        <v>595</v>
      </c>
      <c r="L10" s="6">
        <f t="shared" si="3"/>
        <v>173</v>
      </c>
      <c r="M10" s="6">
        <f t="shared" ref="M10:M19" si="4">SUM(K10:L10)</f>
        <v>768</v>
      </c>
      <c r="N10" s="7" t="s">
        <v>2174</v>
      </c>
    </row>
    <row r="11" spans="1:14" ht="17.25" customHeight="1" x14ac:dyDescent="0.2">
      <c r="A11" s="5" t="s">
        <v>1969</v>
      </c>
      <c r="B11" s="6">
        <v>800</v>
      </c>
      <c r="C11" s="6">
        <v>285</v>
      </c>
      <c r="D11" s="6">
        <f t="shared" si="0"/>
        <v>1085</v>
      </c>
      <c r="E11" s="6">
        <v>17</v>
      </c>
      <c r="F11" s="6">
        <v>3</v>
      </c>
      <c r="G11" s="6">
        <f t="shared" si="1"/>
        <v>20</v>
      </c>
      <c r="H11" s="6">
        <v>9</v>
      </c>
      <c r="I11" s="6">
        <v>3</v>
      </c>
      <c r="J11" s="6">
        <f t="shared" si="2"/>
        <v>12</v>
      </c>
      <c r="K11" s="6">
        <f t="shared" si="3"/>
        <v>826</v>
      </c>
      <c r="L11" s="6">
        <f t="shared" si="3"/>
        <v>291</v>
      </c>
      <c r="M11" s="6">
        <f t="shared" si="4"/>
        <v>1117</v>
      </c>
      <c r="N11" s="7" t="s">
        <v>2175</v>
      </c>
    </row>
    <row r="12" spans="1:14" ht="17.25" customHeight="1" x14ac:dyDescent="0.2">
      <c r="A12" s="5" t="s">
        <v>1971</v>
      </c>
      <c r="B12" s="6">
        <v>1323</v>
      </c>
      <c r="C12" s="6">
        <v>480</v>
      </c>
      <c r="D12" s="6">
        <f t="shared" si="0"/>
        <v>1803</v>
      </c>
      <c r="E12" s="6">
        <v>7</v>
      </c>
      <c r="F12" s="6">
        <v>2</v>
      </c>
      <c r="G12" s="6">
        <f t="shared" si="1"/>
        <v>9</v>
      </c>
      <c r="H12" s="6">
        <v>10</v>
      </c>
      <c r="I12" s="6">
        <v>3</v>
      </c>
      <c r="J12" s="6">
        <f t="shared" si="2"/>
        <v>13</v>
      </c>
      <c r="K12" s="6">
        <f t="shared" si="3"/>
        <v>1340</v>
      </c>
      <c r="L12" s="6">
        <f t="shared" si="3"/>
        <v>485</v>
      </c>
      <c r="M12" s="6">
        <f t="shared" si="4"/>
        <v>1825</v>
      </c>
      <c r="N12" s="7" t="s">
        <v>2176</v>
      </c>
    </row>
    <row r="13" spans="1:14" ht="17.25" customHeight="1" x14ac:dyDescent="0.2">
      <c r="A13" s="5" t="s">
        <v>1973</v>
      </c>
      <c r="B13" s="6">
        <v>1108</v>
      </c>
      <c r="C13" s="6">
        <v>231</v>
      </c>
      <c r="D13" s="6">
        <f t="shared" si="0"/>
        <v>1339</v>
      </c>
      <c r="E13" s="6">
        <v>6</v>
      </c>
      <c r="F13" s="6">
        <v>0</v>
      </c>
      <c r="G13" s="6">
        <f t="shared" si="1"/>
        <v>6</v>
      </c>
      <c r="H13" s="6">
        <v>7</v>
      </c>
      <c r="I13" s="6">
        <v>3</v>
      </c>
      <c r="J13" s="6">
        <f t="shared" si="2"/>
        <v>10</v>
      </c>
      <c r="K13" s="6">
        <f t="shared" si="3"/>
        <v>1121</v>
      </c>
      <c r="L13" s="6">
        <f t="shared" si="3"/>
        <v>234</v>
      </c>
      <c r="M13" s="6">
        <f t="shared" si="4"/>
        <v>1355</v>
      </c>
      <c r="N13" s="7" t="s">
        <v>1974</v>
      </c>
    </row>
    <row r="14" spans="1:14" ht="17.25" customHeight="1" x14ac:dyDescent="0.2">
      <c r="A14" s="5" t="s">
        <v>2177</v>
      </c>
      <c r="B14" s="6">
        <v>19</v>
      </c>
      <c r="C14" s="6">
        <v>40</v>
      </c>
      <c r="D14" s="6">
        <f t="shared" si="0"/>
        <v>59</v>
      </c>
      <c r="E14" s="6">
        <v>1</v>
      </c>
      <c r="F14" s="6">
        <v>0</v>
      </c>
      <c r="G14" s="6">
        <f t="shared" si="1"/>
        <v>1</v>
      </c>
      <c r="H14" s="6">
        <v>1</v>
      </c>
      <c r="I14" s="6">
        <v>5</v>
      </c>
      <c r="J14" s="6">
        <f t="shared" si="2"/>
        <v>6</v>
      </c>
      <c r="K14" s="6">
        <f t="shared" si="3"/>
        <v>21</v>
      </c>
      <c r="L14" s="6">
        <f t="shared" si="3"/>
        <v>45</v>
      </c>
      <c r="M14" s="6">
        <f t="shared" si="4"/>
        <v>66</v>
      </c>
      <c r="N14" s="7" t="s">
        <v>2178</v>
      </c>
    </row>
    <row r="15" spans="1:14" ht="17.25" customHeight="1" x14ac:dyDescent="0.2">
      <c r="A15" s="5" t="s">
        <v>1977</v>
      </c>
      <c r="B15" s="6">
        <v>6</v>
      </c>
      <c r="C15" s="6">
        <v>2</v>
      </c>
      <c r="D15" s="6">
        <f t="shared" si="0"/>
        <v>8</v>
      </c>
      <c r="E15" s="6">
        <v>0</v>
      </c>
      <c r="F15" s="6">
        <v>0</v>
      </c>
      <c r="G15" s="6">
        <f t="shared" si="1"/>
        <v>0</v>
      </c>
      <c r="H15" s="6">
        <v>0</v>
      </c>
      <c r="I15" s="6">
        <v>0</v>
      </c>
      <c r="J15" s="6">
        <f t="shared" si="2"/>
        <v>0</v>
      </c>
      <c r="K15" s="6">
        <f t="shared" si="3"/>
        <v>6</v>
      </c>
      <c r="L15" s="6">
        <f t="shared" si="3"/>
        <v>2</v>
      </c>
      <c r="M15" s="6">
        <f t="shared" si="4"/>
        <v>8</v>
      </c>
      <c r="N15" s="7" t="s">
        <v>1978</v>
      </c>
    </row>
    <row r="16" spans="1:14" ht="17.25" customHeight="1" x14ac:dyDescent="0.2">
      <c r="A16" s="5" t="s">
        <v>1979</v>
      </c>
      <c r="B16" s="6">
        <v>688</v>
      </c>
      <c r="C16" s="6">
        <v>229</v>
      </c>
      <c r="D16" s="6">
        <f t="shared" si="0"/>
        <v>917</v>
      </c>
      <c r="E16" s="6">
        <v>2</v>
      </c>
      <c r="F16" s="6">
        <v>0</v>
      </c>
      <c r="G16" s="6">
        <f t="shared" si="1"/>
        <v>2</v>
      </c>
      <c r="H16" s="6">
        <v>8</v>
      </c>
      <c r="I16" s="6">
        <v>0</v>
      </c>
      <c r="J16" s="6">
        <f t="shared" si="2"/>
        <v>8</v>
      </c>
      <c r="K16" s="6">
        <f t="shared" si="3"/>
        <v>698</v>
      </c>
      <c r="L16" s="6">
        <f t="shared" si="3"/>
        <v>229</v>
      </c>
      <c r="M16" s="6">
        <f t="shared" si="4"/>
        <v>927</v>
      </c>
      <c r="N16" s="7" t="s">
        <v>2179</v>
      </c>
    </row>
    <row r="17" spans="1:14" ht="17.25" customHeight="1" x14ac:dyDescent="0.2">
      <c r="A17" s="5" t="s">
        <v>1981</v>
      </c>
      <c r="B17" s="6">
        <v>183</v>
      </c>
      <c r="C17" s="6">
        <v>118</v>
      </c>
      <c r="D17" s="6">
        <f t="shared" si="0"/>
        <v>301</v>
      </c>
      <c r="E17" s="6">
        <v>4</v>
      </c>
      <c r="F17" s="6">
        <v>2</v>
      </c>
      <c r="G17" s="6">
        <f t="shared" si="1"/>
        <v>6</v>
      </c>
      <c r="H17" s="6">
        <v>6</v>
      </c>
      <c r="I17" s="6">
        <v>5</v>
      </c>
      <c r="J17" s="6">
        <f t="shared" si="2"/>
        <v>11</v>
      </c>
      <c r="K17" s="6">
        <f t="shared" si="3"/>
        <v>193</v>
      </c>
      <c r="L17" s="6">
        <f t="shared" si="3"/>
        <v>125</v>
      </c>
      <c r="M17" s="6">
        <f t="shared" si="4"/>
        <v>318</v>
      </c>
      <c r="N17" s="7" t="s">
        <v>2180</v>
      </c>
    </row>
    <row r="18" spans="1:14" ht="17.25" customHeight="1" x14ac:dyDescent="0.2">
      <c r="A18" s="5" t="s">
        <v>1983</v>
      </c>
      <c r="B18" s="6">
        <v>319</v>
      </c>
      <c r="C18" s="6">
        <v>31</v>
      </c>
      <c r="D18" s="6">
        <f t="shared" si="0"/>
        <v>350</v>
      </c>
      <c r="E18" s="6">
        <v>12</v>
      </c>
      <c r="F18" s="6">
        <v>4</v>
      </c>
      <c r="G18" s="6">
        <f t="shared" si="1"/>
        <v>16</v>
      </c>
      <c r="H18" s="6">
        <v>14</v>
      </c>
      <c r="I18" s="6">
        <v>5</v>
      </c>
      <c r="J18" s="6">
        <f t="shared" si="2"/>
        <v>19</v>
      </c>
      <c r="K18" s="6">
        <f t="shared" si="3"/>
        <v>345</v>
      </c>
      <c r="L18" s="6">
        <f t="shared" si="3"/>
        <v>40</v>
      </c>
      <c r="M18" s="6">
        <f t="shared" si="4"/>
        <v>385</v>
      </c>
      <c r="N18" s="7" t="s">
        <v>2181</v>
      </c>
    </row>
    <row r="19" spans="1:14" ht="17.25" customHeight="1" x14ac:dyDescent="0.2">
      <c r="A19" s="5" t="s">
        <v>1985</v>
      </c>
      <c r="B19" s="6">
        <v>960</v>
      </c>
      <c r="C19" s="6">
        <v>205</v>
      </c>
      <c r="D19" s="6">
        <f t="shared" si="0"/>
        <v>1165</v>
      </c>
      <c r="E19" s="6">
        <v>5</v>
      </c>
      <c r="F19" s="6">
        <v>0</v>
      </c>
      <c r="G19" s="6">
        <f t="shared" si="1"/>
        <v>5</v>
      </c>
      <c r="H19" s="6">
        <v>20</v>
      </c>
      <c r="I19" s="6">
        <v>4</v>
      </c>
      <c r="J19" s="6">
        <f t="shared" si="2"/>
        <v>24</v>
      </c>
      <c r="K19" s="6">
        <f t="shared" si="3"/>
        <v>985</v>
      </c>
      <c r="L19" s="6">
        <f t="shared" si="3"/>
        <v>209</v>
      </c>
      <c r="M19" s="6">
        <f t="shared" si="4"/>
        <v>1194</v>
      </c>
      <c r="N19" s="7" t="s">
        <v>1986</v>
      </c>
    </row>
    <row r="20" spans="1:14" ht="17.25" customHeight="1" x14ac:dyDescent="0.2">
      <c r="A20" s="161" t="s">
        <v>1987</v>
      </c>
      <c r="B20" s="68"/>
      <c r="C20" s="68"/>
      <c r="D20" s="68"/>
      <c r="E20" s="68"/>
      <c r="F20" s="68"/>
      <c r="G20" s="68"/>
      <c r="H20" s="68"/>
      <c r="I20" s="68"/>
      <c r="J20" s="68"/>
      <c r="K20" s="179"/>
      <c r="L20" s="6"/>
      <c r="M20" s="6"/>
      <c r="N20" s="304" t="s">
        <v>1988</v>
      </c>
    </row>
    <row r="21" spans="1:14" ht="17.25" customHeight="1" x14ac:dyDescent="0.2">
      <c r="A21" s="5" t="s">
        <v>1989</v>
      </c>
      <c r="B21" s="6">
        <v>41</v>
      </c>
      <c r="C21" s="6">
        <v>12</v>
      </c>
      <c r="D21" s="6">
        <f t="shared" ref="D21:D26" si="5">SUM(B21:C21)</f>
        <v>53</v>
      </c>
      <c r="E21" s="6">
        <v>0</v>
      </c>
      <c r="F21" s="6">
        <v>0</v>
      </c>
      <c r="G21" s="6">
        <f t="shared" ref="G21:G26" si="6">SUM(E21:F21)</f>
        <v>0</v>
      </c>
      <c r="H21" s="6">
        <v>1</v>
      </c>
      <c r="I21" s="6">
        <v>1</v>
      </c>
      <c r="J21" s="6">
        <f t="shared" si="2"/>
        <v>2</v>
      </c>
      <c r="K21" s="6">
        <f t="shared" ref="K21:L36" si="7">SUM(H21,E21,B21)</f>
        <v>42</v>
      </c>
      <c r="L21" s="6">
        <f t="shared" si="7"/>
        <v>13</v>
      </c>
      <c r="M21" s="6">
        <f t="shared" ref="M21:M37" si="8">SUM(K21:L21)</f>
        <v>55</v>
      </c>
      <c r="N21" s="7" t="s">
        <v>1990</v>
      </c>
    </row>
    <row r="22" spans="1:14" ht="17.25" customHeight="1" x14ac:dyDescent="0.2">
      <c r="A22" s="5" t="s">
        <v>1991</v>
      </c>
      <c r="B22" s="6">
        <v>162</v>
      </c>
      <c r="C22" s="6">
        <v>41</v>
      </c>
      <c r="D22" s="6">
        <f t="shared" si="5"/>
        <v>203</v>
      </c>
      <c r="E22" s="6">
        <v>0</v>
      </c>
      <c r="F22" s="6">
        <v>0</v>
      </c>
      <c r="G22" s="6">
        <f t="shared" si="6"/>
        <v>0</v>
      </c>
      <c r="H22" s="6">
        <v>7</v>
      </c>
      <c r="I22" s="6">
        <v>1</v>
      </c>
      <c r="J22" s="6">
        <f t="shared" si="2"/>
        <v>8</v>
      </c>
      <c r="K22" s="6">
        <f t="shared" si="7"/>
        <v>169</v>
      </c>
      <c r="L22" s="6">
        <f t="shared" si="7"/>
        <v>42</v>
      </c>
      <c r="M22" s="6">
        <f t="shared" si="8"/>
        <v>211</v>
      </c>
      <c r="N22" s="7" t="s">
        <v>1992</v>
      </c>
    </row>
    <row r="23" spans="1:14" ht="17.25" customHeight="1" x14ac:dyDescent="0.2">
      <c r="A23" s="5" t="s">
        <v>1993</v>
      </c>
      <c r="B23" s="6">
        <v>41</v>
      </c>
      <c r="C23" s="6">
        <v>40</v>
      </c>
      <c r="D23" s="6">
        <f t="shared" si="5"/>
        <v>81</v>
      </c>
      <c r="E23" s="6">
        <v>0</v>
      </c>
      <c r="F23" s="6">
        <v>1</v>
      </c>
      <c r="G23" s="6">
        <f t="shared" si="6"/>
        <v>1</v>
      </c>
      <c r="H23" s="6">
        <v>2</v>
      </c>
      <c r="I23" s="6">
        <v>2</v>
      </c>
      <c r="J23" s="6">
        <f t="shared" si="2"/>
        <v>4</v>
      </c>
      <c r="K23" s="6">
        <f t="shared" si="7"/>
        <v>43</v>
      </c>
      <c r="L23" s="6">
        <f t="shared" si="7"/>
        <v>43</v>
      </c>
      <c r="M23" s="6">
        <f t="shared" si="8"/>
        <v>86</v>
      </c>
      <c r="N23" s="7" t="s">
        <v>1994</v>
      </c>
    </row>
    <row r="24" spans="1:14" ht="17.25" customHeight="1" x14ac:dyDescent="0.2">
      <c r="A24" s="5" t="s">
        <v>1995</v>
      </c>
      <c r="B24" s="6">
        <v>12</v>
      </c>
      <c r="C24" s="6">
        <v>2</v>
      </c>
      <c r="D24" s="6">
        <f t="shared" si="5"/>
        <v>14</v>
      </c>
      <c r="E24" s="6">
        <v>0</v>
      </c>
      <c r="F24" s="6">
        <v>0</v>
      </c>
      <c r="G24" s="6">
        <f t="shared" si="6"/>
        <v>0</v>
      </c>
      <c r="H24" s="6">
        <v>2</v>
      </c>
      <c r="I24" s="6">
        <v>0</v>
      </c>
      <c r="J24" s="6">
        <f t="shared" si="2"/>
        <v>2</v>
      </c>
      <c r="K24" s="6">
        <f t="shared" si="7"/>
        <v>14</v>
      </c>
      <c r="L24" s="6">
        <f t="shared" si="7"/>
        <v>2</v>
      </c>
      <c r="M24" s="6">
        <f t="shared" si="8"/>
        <v>16</v>
      </c>
      <c r="N24" s="7" t="s">
        <v>1996</v>
      </c>
    </row>
    <row r="25" spans="1:14" ht="17.25" customHeight="1" x14ac:dyDescent="0.2">
      <c r="A25" s="5" t="s">
        <v>1997</v>
      </c>
      <c r="B25" s="6">
        <v>242</v>
      </c>
      <c r="C25" s="6">
        <v>38</v>
      </c>
      <c r="D25" s="6">
        <f t="shared" si="5"/>
        <v>280</v>
      </c>
      <c r="E25" s="6">
        <v>3</v>
      </c>
      <c r="F25" s="6">
        <v>0</v>
      </c>
      <c r="G25" s="6">
        <f t="shared" si="6"/>
        <v>3</v>
      </c>
      <c r="H25" s="6">
        <v>2</v>
      </c>
      <c r="I25" s="6">
        <v>1</v>
      </c>
      <c r="J25" s="6">
        <f t="shared" si="2"/>
        <v>3</v>
      </c>
      <c r="K25" s="6">
        <f t="shared" si="7"/>
        <v>247</v>
      </c>
      <c r="L25" s="6">
        <f t="shared" si="7"/>
        <v>39</v>
      </c>
      <c r="M25" s="6">
        <f t="shared" si="8"/>
        <v>286</v>
      </c>
      <c r="N25" s="7" t="s">
        <v>1998</v>
      </c>
    </row>
    <row r="26" spans="1:14" ht="17.25" customHeight="1" x14ac:dyDescent="0.2">
      <c r="A26" s="5" t="s">
        <v>1999</v>
      </c>
      <c r="B26" s="6">
        <v>138</v>
      </c>
      <c r="C26" s="6">
        <v>49</v>
      </c>
      <c r="D26" s="6">
        <f t="shared" si="5"/>
        <v>187</v>
      </c>
      <c r="E26" s="6">
        <v>0</v>
      </c>
      <c r="F26" s="6">
        <v>0</v>
      </c>
      <c r="G26" s="6">
        <f t="shared" si="6"/>
        <v>0</v>
      </c>
      <c r="H26" s="6">
        <v>1</v>
      </c>
      <c r="I26" s="6">
        <v>2</v>
      </c>
      <c r="J26" s="6">
        <f t="shared" si="2"/>
        <v>3</v>
      </c>
      <c r="K26" s="6">
        <f t="shared" si="7"/>
        <v>139</v>
      </c>
      <c r="L26" s="6">
        <f t="shared" si="7"/>
        <v>51</v>
      </c>
      <c r="M26" s="6">
        <f t="shared" si="8"/>
        <v>190</v>
      </c>
      <c r="N26" s="7" t="s">
        <v>2000</v>
      </c>
    </row>
    <row r="27" spans="1:14" ht="17.25" customHeight="1" x14ac:dyDescent="0.2">
      <c r="A27" s="161" t="s">
        <v>2001</v>
      </c>
      <c r="B27" s="68">
        <f>SUM(B21:B26)</f>
        <v>636</v>
      </c>
      <c r="C27" s="68">
        <f t="shared" ref="C27:I27" si="9">SUM(C21:C26)</f>
        <v>182</v>
      </c>
      <c r="D27" s="68">
        <f t="shared" si="9"/>
        <v>818</v>
      </c>
      <c r="E27" s="68">
        <f t="shared" si="9"/>
        <v>3</v>
      </c>
      <c r="F27" s="68">
        <f t="shared" si="9"/>
        <v>1</v>
      </c>
      <c r="G27" s="68">
        <f t="shared" si="9"/>
        <v>4</v>
      </c>
      <c r="H27" s="68">
        <f t="shared" si="9"/>
        <v>15</v>
      </c>
      <c r="I27" s="68">
        <f t="shared" si="9"/>
        <v>7</v>
      </c>
      <c r="J27" s="68">
        <f t="shared" si="2"/>
        <v>22</v>
      </c>
      <c r="K27" s="68">
        <f t="shared" si="7"/>
        <v>654</v>
      </c>
      <c r="L27" s="68">
        <f t="shared" si="7"/>
        <v>190</v>
      </c>
      <c r="M27" s="68">
        <f t="shared" si="8"/>
        <v>844</v>
      </c>
      <c r="N27" s="304" t="s">
        <v>1988</v>
      </c>
    </row>
    <row r="28" spans="1:14" ht="17.25" customHeight="1" x14ac:dyDescent="0.2">
      <c r="A28" s="161" t="s">
        <v>2002</v>
      </c>
      <c r="B28" s="68">
        <v>120</v>
      </c>
      <c r="C28" s="68">
        <v>37</v>
      </c>
      <c r="D28" s="68">
        <f t="shared" ref="D28:D37" si="10">SUM(B28:C28)</f>
        <v>157</v>
      </c>
      <c r="E28" s="68">
        <v>0</v>
      </c>
      <c r="F28" s="68">
        <v>0</v>
      </c>
      <c r="G28" s="68">
        <f t="shared" ref="G28:G37" si="11">SUM(E28:F28)</f>
        <v>0</v>
      </c>
      <c r="H28" s="68">
        <v>0</v>
      </c>
      <c r="I28" s="68">
        <v>0</v>
      </c>
      <c r="J28" s="68">
        <f t="shared" si="2"/>
        <v>0</v>
      </c>
      <c r="K28" s="68">
        <f t="shared" si="7"/>
        <v>120</v>
      </c>
      <c r="L28" s="68">
        <f t="shared" si="7"/>
        <v>37</v>
      </c>
      <c r="M28" s="68">
        <f t="shared" si="8"/>
        <v>157</v>
      </c>
      <c r="N28" s="304" t="s">
        <v>2003</v>
      </c>
    </row>
    <row r="29" spans="1:14" ht="17.25" customHeight="1" x14ac:dyDescent="0.2">
      <c r="A29" s="161" t="s">
        <v>2004</v>
      </c>
      <c r="B29" s="68">
        <v>120</v>
      </c>
      <c r="C29" s="68">
        <v>52</v>
      </c>
      <c r="D29" s="68">
        <f t="shared" si="10"/>
        <v>172</v>
      </c>
      <c r="E29" s="68">
        <v>3</v>
      </c>
      <c r="F29" s="68">
        <v>2</v>
      </c>
      <c r="G29" s="68">
        <f t="shared" si="11"/>
        <v>5</v>
      </c>
      <c r="H29" s="68">
        <v>3</v>
      </c>
      <c r="I29" s="68">
        <v>4</v>
      </c>
      <c r="J29" s="68">
        <f t="shared" si="2"/>
        <v>7</v>
      </c>
      <c r="K29" s="68">
        <f t="shared" si="7"/>
        <v>126</v>
      </c>
      <c r="L29" s="68">
        <f t="shared" si="7"/>
        <v>58</v>
      </c>
      <c r="M29" s="68">
        <f t="shared" si="8"/>
        <v>184</v>
      </c>
      <c r="N29" s="304" t="s">
        <v>2005</v>
      </c>
    </row>
    <row r="30" spans="1:14" ht="17.25" customHeight="1" x14ac:dyDescent="0.2">
      <c r="A30" s="161" t="s">
        <v>2006</v>
      </c>
      <c r="B30" s="68">
        <v>217</v>
      </c>
      <c r="C30" s="68">
        <v>106</v>
      </c>
      <c r="D30" s="68">
        <f t="shared" si="10"/>
        <v>323</v>
      </c>
      <c r="E30" s="68">
        <v>3</v>
      </c>
      <c r="F30" s="68">
        <v>2</v>
      </c>
      <c r="G30" s="68">
        <f t="shared" si="11"/>
        <v>5</v>
      </c>
      <c r="H30" s="68">
        <v>0</v>
      </c>
      <c r="I30" s="68">
        <v>0</v>
      </c>
      <c r="J30" s="68">
        <f t="shared" si="2"/>
        <v>0</v>
      </c>
      <c r="K30" s="68">
        <f t="shared" si="7"/>
        <v>220</v>
      </c>
      <c r="L30" s="68">
        <f t="shared" si="7"/>
        <v>108</v>
      </c>
      <c r="M30" s="68">
        <f t="shared" si="8"/>
        <v>328</v>
      </c>
      <c r="N30" s="304" t="s">
        <v>2007</v>
      </c>
    </row>
    <row r="31" spans="1:14" ht="17.25" customHeight="1" x14ac:dyDescent="0.2">
      <c r="A31" s="161" t="s">
        <v>2008</v>
      </c>
      <c r="B31" s="68"/>
      <c r="C31" s="68"/>
      <c r="D31" s="68"/>
      <c r="E31" s="68"/>
      <c r="F31" s="68"/>
      <c r="G31" s="68"/>
      <c r="H31" s="68"/>
      <c r="I31" s="68"/>
      <c r="J31" s="68"/>
      <c r="K31" s="68"/>
      <c r="L31" s="68"/>
      <c r="M31" s="68"/>
      <c r="N31" s="304" t="s">
        <v>2009</v>
      </c>
    </row>
    <row r="32" spans="1:14" ht="17.25" customHeight="1" x14ac:dyDescent="0.2">
      <c r="A32" s="161" t="s">
        <v>2010</v>
      </c>
      <c r="B32" s="68">
        <v>12</v>
      </c>
      <c r="C32" s="68">
        <v>14</v>
      </c>
      <c r="D32" s="68">
        <f t="shared" si="10"/>
        <v>26</v>
      </c>
      <c r="E32" s="68">
        <v>0</v>
      </c>
      <c r="F32" s="68">
        <v>1</v>
      </c>
      <c r="G32" s="68">
        <f t="shared" si="11"/>
        <v>1</v>
      </c>
      <c r="H32" s="68">
        <v>4</v>
      </c>
      <c r="I32" s="68">
        <v>2</v>
      </c>
      <c r="J32" s="68">
        <f t="shared" si="2"/>
        <v>6</v>
      </c>
      <c r="K32" s="68">
        <f t="shared" si="7"/>
        <v>16</v>
      </c>
      <c r="L32" s="68">
        <f t="shared" si="7"/>
        <v>17</v>
      </c>
      <c r="M32" s="68">
        <f t="shared" si="8"/>
        <v>33</v>
      </c>
      <c r="N32" s="304" t="s">
        <v>2011</v>
      </c>
    </row>
    <row r="33" spans="1:14" ht="17.25" customHeight="1" x14ac:dyDescent="0.2">
      <c r="A33" s="161" t="s">
        <v>2012</v>
      </c>
      <c r="B33" s="68">
        <v>153</v>
      </c>
      <c r="C33" s="68">
        <v>9</v>
      </c>
      <c r="D33" s="68">
        <f t="shared" si="10"/>
        <v>162</v>
      </c>
      <c r="E33" s="68">
        <v>0</v>
      </c>
      <c r="F33" s="68">
        <v>1</v>
      </c>
      <c r="G33" s="68">
        <f t="shared" si="11"/>
        <v>1</v>
      </c>
      <c r="H33" s="68">
        <v>1</v>
      </c>
      <c r="I33" s="68">
        <v>1</v>
      </c>
      <c r="J33" s="68">
        <f t="shared" si="2"/>
        <v>2</v>
      </c>
      <c r="K33" s="68">
        <f t="shared" si="7"/>
        <v>154</v>
      </c>
      <c r="L33" s="68">
        <f t="shared" si="7"/>
        <v>11</v>
      </c>
      <c r="M33" s="68">
        <f t="shared" si="8"/>
        <v>165</v>
      </c>
      <c r="N33" s="304" t="s">
        <v>2013</v>
      </c>
    </row>
    <row r="34" spans="1:14" ht="17.25" customHeight="1" x14ac:dyDescent="0.2">
      <c r="A34" s="161" t="s">
        <v>2014</v>
      </c>
      <c r="B34" s="68">
        <v>50</v>
      </c>
      <c r="C34" s="68">
        <v>22</v>
      </c>
      <c r="D34" s="68">
        <f t="shared" si="10"/>
        <v>72</v>
      </c>
      <c r="E34" s="68">
        <v>0</v>
      </c>
      <c r="F34" s="68">
        <v>0</v>
      </c>
      <c r="G34" s="68">
        <f t="shared" si="11"/>
        <v>0</v>
      </c>
      <c r="H34" s="68">
        <v>0</v>
      </c>
      <c r="I34" s="68">
        <v>0</v>
      </c>
      <c r="J34" s="68">
        <f t="shared" si="2"/>
        <v>0</v>
      </c>
      <c r="K34" s="68">
        <f t="shared" si="7"/>
        <v>50</v>
      </c>
      <c r="L34" s="68">
        <f t="shared" si="7"/>
        <v>22</v>
      </c>
      <c r="M34" s="68">
        <f t="shared" si="8"/>
        <v>72</v>
      </c>
      <c r="N34" s="304" t="s">
        <v>2015</v>
      </c>
    </row>
    <row r="35" spans="1:14" ht="17.25" customHeight="1" x14ac:dyDescent="0.2">
      <c r="A35" s="161" t="s">
        <v>2016</v>
      </c>
      <c r="B35" s="68">
        <v>16</v>
      </c>
      <c r="C35" s="68">
        <v>6</v>
      </c>
      <c r="D35" s="68">
        <f t="shared" si="10"/>
        <v>22</v>
      </c>
      <c r="E35" s="68">
        <v>1</v>
      </c>
      <c r="F35" s="68">
        <v>0</v>
      </c>
      <c r="G35" s="68">
        <f t="shared" si="11"/>
        <v>1</v>
      </c>
      <c r="H35" s="68">
        <v>0</v>
      </c>
      <c r="I35" s="68">
        <v>0</v>
      </c>
      <c r="J35" s="68">
        <f t="shared" si="2"/>
        <v>0</v>
      </c>
      <c r="K35" s="68">
        <f t="shared" si="7"/>
        <v>17</v>
      </c>
      <c r="L35" s="68">
        <f t="shared" si="7"/>
        <v>6</v>
      </c>
      <c r="M35" s="68">
        <f t="shared" si="8"/>
        <v>23</v>
      </c>
      <c r="N35" s="304" t="s">
        <v>2017</v>
      </c>
    </row>
    <row r="36" spans="1:14" ht="17.25" customHeight="1" x14ac:dyDescent="0.2">
      <c r="A36" s="161" t="s">
        <v>2022</v>
      </c>
      <c r="B36" s="68">
        <f>SUM(B32:B35)</f>
        <v>231</v>
      </c>
      <c r="C36" s="68">
        <f t="shared" ref="C36:J36" si="12">SUM(C32:C35)</f>
        <v>51</v>
      </c>
      <c r="D36" s="68">
        <f t="shared" si="12"/>
        <v>282</v>
      </c>
      <c r="E36" s="68">
        <f t="shared" si="12"/>
        <v>1</v>
      </c>
      <c r="F36" s="68">
        <f t="shared" si="12"/>
        <v>2</v>
      </c>
      <c r="G36" s="68">
        <f t="shared" si="12"/>
        <v>3</v>
      </c>
      <c r="H36" s="68">
        <f t="shared" si="12"/>
        <v>5</v>
      </c>
      <c r="I36" s="68">
        <f t="shared" si="12"/>
        <v>3</v>
      </c>
      <c r="J36" s="68">
        <f t="shared" si="12"/>
        <v>8</v>
      </c>
      <c r="K36" s="68">
        <f t="shared" si="7"/>
        <v>237</v>
      </c>
      <c r="L36" s="68">
        <f t="shared" si="7"/>
        <v>56</v>
      </c>
      <c r="M36" s="68">
        <f t="shared" si="8"/>
        <v>293</v>
      </c>
      <c r="N36" s="304" t="s">
        <v>2023</v>
      </c>
    </row>
    <row r="37" spans="1:14" ht="17.25" customHeight="1" thickBot="1" x14ac:dyDescent="0.25">
      <c r="A37" s="14" t="s">
        <v>2024</v>
      </c>
      <c r="B37" s="15">
        <v>7</v>
      </c>
      <c r="C37" s="15">
        <v>0</v>
      </c>
      <c r="D37" s="15">
        <f t="shared" si="10"/>
        <v>7</v>
      </c>
      <c r="E37" s="15">
        <v>1</v>
      </c>
      <c r="F37" s="15">
        <v>2</v>
      </c>
      <c r="G37" s="15">
        <f t="shared" si="11"/>
        <v>3</v>
      </c>
      <c r="H37" s="15">
        <v>1</v>
      </c>
      <c r="I37" s="15">
        <v>1</v>
      </c>
      <c r="J37" s="15">
        <f t="shared" si="2"/>
        <v>2</v>
      </c>
      <c r="K37" s="15">
        <f>SUM(H37,E37,B37)</f>
        <v>9</v>
      </c>
      <c r="L37" s="15">
        <f>SUM(I37,F37,C37)</f>
        <v>3</v>
      </c>
      <c r="M37" s="15">
        <f t="shared" si="8"/>
        <v>12</v>
      </c>
      <c r="N37" s="16" t="s">
        <v>2025</v>
      </c>
    </row>
    <row r="38" spans="1:14" ht="25.5" customHeight="1" thickTop="1" x14ac:dyDescent="0.2">
      <c r="A38" s="64"/>
      <c r="B38" s="365"/>
      <c r="C38" s="365"/>
      <c r="D38" s="365"/>
      <c r="E38" s="365"/>
      <c r="F38" s="365"/>
      <c r="G38" s="365"/>
      <c r="H38" s="365"/>
      <c r="I38" s="365"/>
      <c r="J38" s="365"/>
      <c r="K38" s="365"/>
      <c r="L38" s="365"/>
      <c r="M38" s="365"/>
      <c r="N38" s="65"/>
    </row>
    <row r="39" spans="1:14" s="385" customFormat="1" ht="25.5" customHeight="1" x14ac:dyDescent="0.2">
      <c r="A39" s="25"/>
      <c r="B39" s="384"/>
      <c r="C39" s="384"/>
      <c r="D39" s="384"/>
      <c r="E39" s="384"/>
      <c r="F39" s="384"/>
      <c r="G39" s="384"/>
      <c r="H39" s="384"/>
      <c r="I39" s="384"/>
      <c r="J39" s="384"/>
      <c r="K39" s="384"/>
      <c r="L39" s="384"/>
      <c r="M39" s="384"/>
      <c r="N39" s="386"/>
    </row>
    <row r="40" spans="1:14" ht="20.25" customHeight="1" thickBot="1" x14ac:dyDescent="0.25">
      <c r="A40" s="1" t="s">
        <v>2182</v>
      </c>
      <c r="B40" s="367"/>
      <c r="C40" s="367"/>
      <c r="D40" s="367"/>
      <c r="E40" s="367"/>
      <c r="F40" s="367"/>
      <c r="G40" s="367"/>
      <c r="H40" s="367"/>
      <c r="I40" s="367"/>
      <c r="J40" s="367"/>
      <c r="K40" s="367"/>
      <c r="L40" s="367"/>
      <c r="M40" s="367"/>
      <c r="N40" s="21" t="s">
        <v>2183</v>
      </c>
    </row>
    <row r="41" spans="1:14" ht="16.5" thickTop="1" x14ac:dyDescent="0.25">
      <c r="A41" s="409" t="s">
        <v>118</v>
      </c>
      <c r="B41" s="412" t="s">
        <v>56</v>
      </c>
      <c r="C41" s="412"/>
      <c r="D41" s="412"/>
      <c r="E41" s="412" t="s">
        <v>57</v>
      </c>
      <c r="F41" s="412"/>
      <c r="G41" s="412"/>
      <c r="H41" s="412" t="s">
        <v>58</v>
      </c>
      <c r="I41" s="412"/>
      <c r="J41" s="412"/>
      <c r="K41" s="412" t="s">
        <v>4</v>
      </c>
      <c r="L41" s="412"/>
      <c r="M41" s="412"/>
      <c r="N41" s="409" t="s">
        <v>278</v>
      </c>
    </row>
    <row r="42" spans="1:14" ht="15.75" x14ac:dyDescent="0.25">
      <c r="A42" s="410"/>
      <c r="B42" s="413" t="s">
        <v>59</v>
      </c>
      <c r="C42" s="413"/>
      <c r="D42" s="413"/>
      <c r="E42" s="413" t="s">
        <v>60</v>
      </c>
      <c r="F42" s="413"/>
      <c r="G42" s="413"/>
      <c r="H42" s="413" t="s">
        <v>61</v>
      </c>
      <c r="I42" s="413"/>
      <c r="J42" s="413"/>
      <c r="K42" s="413" t="s">
        <v>8</v>
      </c>
      <c r="L42" s="413"/>
      <c r="M42" s="413"/>
      <c r="N42" s="410"/>
    </row>
    <row r="43" spans="1:14" ht="15.75" x14ac:dyDescent="0.25">
      <c r="A43" s="410"/>
      <c r="B43" s="336" t="s">
        <v>9</v>
      </c>
      <c r="C43" s="336" t="s">
        <v>10</v>
      </c>
      <c r="D43" s="336" t="s">
        <v>11</v>
      </c>
      <c r="E43" s="336" t="s">
        <v>9</v>
      </c>
      <c r="F43" s="336" t="s">
        <v>10</v>
      </c>
      <c r="G43" s="336" t="s">
        <v>11</v>
      </c>
      <c r="H43" s="336" t="s">
        <v>9</v>
      </c>
      <c r="I43" s="336" t="s">
        <v>10</v>
      </c>
      <c r="J43" s="336" t="s">
        <v>11</v>
      </c>
      <c r="K43" s="336" t="s">
        <v>9</v>
      </c>
      <c r="L43" s="336" t="s">
        <v>10</v>
      </c>
      <c r="M43" s="336" t="s">
        <v>11</v>
      </c>
      <c r="N43" s="410"/>
    </row>
    <row r="44" spans="1:14" ht="16.5" thickBot="1" x14ac:dyDescent="0.3">
      <c r="A44" s="411"/>
      <c r="B44" s="4" t="s">
        <v>12</v>
      </c>
      <c r="C44" s="4" t="s">
        <v>13</v>
      </c>
      <c r="D44" s="4" t="s">
        <v>8</v>
      </c>
      <c r="E44" s="4" t="s">
        <v>12</v>
      </c>
      <c r="F44" s="4" t="s">
        <v>13</v>
      </c>
      <c r="G44" s="4" t="s">
        <v>8</v>
      </c>
      <c r="H44" s="4" t="s">
        <v>12</v>
      </c>
      <c r="I44" s="4" t="s">
        <v>13</v>
      </c>
      <c r="J44" s="4" t="s">
        <v>8</v>
      </c>
      <c r="K44" s="4" t="s">
        <v>12</v>
      </c>
      <c r="L44" s="4" t="s">
        <v>13</v>
      </c>
      <c r="M44" s="4" t="s">
        <v>8</v>
      </c>
      <c r="N44" s="411"/>
    </row>
    <row r="45" spans="1:14" ht="20.25" customHeight="1" x14ac:dyDescent="0.2">
      <c r="A45" s="5" t="s">
        <v>2184</v>
      </c>
      <c r="B45" s="6"/>
      <c r="C45" s="6"/>
      <c r="D45" s="6"/>
      <c r="E45" s="6"/>
      <c r="F45" s="6"/>
      <c r="G45" s="6"/>
      <c r="H45" s="6"/>
      <c r="I45" s="6"/>
      <c r="J45" s="6"/>
      <c r="K45" s="6"/>
      <c r="L45" s="6"/>
      <c r="M45" s="6"/>
      <c r="N45" s="7" t="s">
        <v>2185</v>
      </c>
    </row>
    <row r="46" spans="1:14" ht="20.25" customHeight="1" x14ac:dyDescent="0.2">
      <c r="A46" s="5" t="s">
        <v>2030</v>
      </c>
      <c r="B46" s="6">
        <v>20</v>
      </c>
      <c r="C46" s="6">
        <v>3</v>
      </c>
      <c r="D46" s="6">
        <f t="shared" ref="D46:D71" si="13">SUM(B46:C46)</f>
        <v>23</v>
      </c>
      <c r="E46" s="6">
        <v>0</v>
      </c>
      <c r="F46" s="6">
        <v>0</v>
      </c>
      <c r="G46" s="6">
        <f t="shared" ref="G46:G55" si="14">SUM(E46:F46)</f>
        <v>0</v>
      </c>
      <c r="H46" s="6">
        <v>0</v>
      </c>
      <c r="I46" s="6">
        <v>0</v>
      </c>
      <c r="J46" s="6">
        <f t="shared" ref="J46:J57" si="15">SUM(H46:I46)</f>
        <v>0</v>
      </c>
      <c r="K46" s="6">
        <f>SUM(H46,E46,B46)</f>
        <v>20</v>
      </c>
      <c r="L46" s="6">
        <f>SUM(I46,F46,C46)</f>
        <v>3</v>
      </c>
      <c r="M46" s="6">
        <f>SUM(K46:L46)</f>
        <v>23</v>
      </c>
      <c r="N46" s="7" t="s">
        <v>1635</v>
      </c>
    </row>
    <row r="47" spans="1:14" ht="20.25" customHeight="1" x14ac:dyDescent="0.2">
      <c r="A47" s="5" t="s">
        <v>379</v>
      </c>
      <c r="B47" s="6">
        <v>136</v>
      </c>
      <c r="C47" s="6">
        <v>113</v>
      </c>
      <c r="D47" s="6">
        <f t="shared" si="13"/>
        <v>249</v>
      </c>
      <c r="E47" s="6">
        <v>1</v>
      </c>
      <c r="F47" s="6">
        <v>0</v>
      </c>
      <c r="G47" s="6">
        <f t="shared" si="14"/>
        <v>1</v>
      </c>
      <c r="H47" s="6">
        <v>1</v>
      </c>
      <c r="I47" s="6">
        <v>0</v>
      </c>
      <c r="J47" s="6">
        <f t="shared" si="15"/>
        <v>1</v>
      </c>
      <c r="K47" s="6">
        <f t="shared" ref="K47:L62" si="16">SUM(H47,E47,B47)</f>
        <v>138</v>
      </c>
      <c r="L47" s="6">
        <f t="shared" si="16"/>
        <v>113</v>
      </c>
      <c r="M47" s="6">
        <f t="shared" ref="M47:M71" si="17">SUM(K47:L47)</f>
        <v>251</v>
      </c>
      <c r="N47" s="7" t="s">
        <v>300</v>
      </c>
    </row>
    <row r="48" spans="1:14" ht="20.25" customHeight="1" x14ac:dyDescent="0.2">
      <c r="A48" s="5" t="s">
        <v>127</v>
      </c>
      <c r="B48" s="6">
        <v>88</v>
      </c>
      <c r="C48" s="6">
        <v>41</v>
      </c>
      <c r="D48" s="6">
        <f t="shared" si="13"/>
        <v>129</v>
      </c>
      <c r="E48" s="6">
        <v>2</v>
      </c>
      <c r="F48" s="6">
        <v>1</v>
      </c>
      <c r="G48" s="6">
        <f t="shared" si="14"/>
        <v>3</v>
      </c>
      <c r="H48" s="6">
        <v>0</v>
      </c>
      <c r="I48" s="6">
        <v>0</v>
      </c>
      <c r="J48" s="6">
        <f t="shared" si="15"/>
        <v>0</v>
      </c>
      <c r="K48" s="6">
        <f t="shared" si="16"/>
        <v>90</v>
      </c>
      <c r="L48" s="6">
        <f t="shared" si="16"/>
        <v>42</v>
      </c>
      <c r="M48" s="6">
        <f t="shared" si="17"/>
        <v>132</v>
      </c>
      <c r="N48" s="7" t="s">
        <v>302</v>
      </c>
    </row>
    <row r="49" spans="1:14" ht="20.25" customHeight="1" x14ac:dyDescent="0.2">
      <c r="A49" s="5" t="s">
        <v>2031</v>
      </c>
      <c r="B49" s="6">
        <v>32</v>
      </c>
      <c r="C49" s="6">
        <v>2</v>
      </c>
      <c r="D49" s="6">
        <f t="shared" si="13"/>
        <v>34</v>
      </c>
      <c r="E49" s="6">
        <v>0</v>
      </c>
      <c r="F49" s="6">
        <v>0</v>
      </c>
      <c r="G49" s="6">
        <f t="shared" si="14"/>
        <v>0</v>
      </c>
      <c r="H49" s="6">
        <v>2</v>
      </c>
      <c r="I49" s="6">
        <v>0</v>
      </c>
      <c r="J49" s="6">
        <f t="shared" si="15"/>
        <v>2</v>
      </c>
      <c r="K49" s="6">
        <f t="shared" si="16"/>
        <v>34</v>
      </c>
      <c r="L49" s="6">
        <f t="shared" si="16"/>
        <v>2</v>
      </c>
      <c r="M49" s="6">
        <f t="shared" si="17"/>
        <v>36</v>
      </c>
      <c r="N49" s="7" t="s">
        <v>2186</v>
      </c>
    </row>
    <row r="50" spans="1:14" ht="20.25" customHeight="1" x14ac:dyDescent="0.2">
      <c r="A50" s="5" t="s">
        <v>2187</v>
      </c>
      <c r="B50" s="6">
        <f>SUM(B46:B49)</f>
        <v>276</v>
      </c>
      <c r="C50" s="6">
        <f t="shared" ref="C50:M50" si="18">SUM(C46:C49)</f>
        <v>159</v>
      </c>
      <c r="D50" s="6">
        <f t="shared" si="18"/>
        <v>435</v>
      </c>
      <c r="E50" s="6">
        <f t="shared" si="18"/>
        <v>3</v>
      </c>
      <c r="F50" s="6">
        <f t="shared" si="18"/>
        <v>1</v>
      </c>
      <c r="G50" s="6">
        <f t="shared" si="18"/>
        <v>4</v>
      </c>
      <c r="H50" s="6">
        <f t="shared" si="18"/>
        <v>3</v>
      </c>
      <c r="I50" s="6">
        <f t="shared" si="18"/>
        <v>0</v>
      </c>
      <c r="J50" s="6">
        <f t="shared" si="18"/>
        <v>3</v>
      </c>
      <c r="K50" s="6">
        <f t="shared" si="18"/>
        <v>282</v>
      </c>
      <c r="L50" s="6">
        <f t="shared" si="18"/>
        <v>160</v>
      </c>
      <c r="M50" s="6">
        <f t="shared" si="18"/>
        <v>442</v>
      </c>
      <c r="N50" s="7" t="s">
        <v>2188</v>
      </c>
    </row>
    <row r="51" spans="1:14" ht="20.25" customHeight="1" x14ac:dyDescent="0.2">
      <c r="A51" s="5" t="s">
        <v>2053</v>
      </c>
      <c r="B51" s="6">
        <v>72</v>
      </c>
      <c r="C51" s="6">
        <v>37</v>
      </c>
      <c r="D51" s="6">
        <f t="shared" si="13"/>
        <v>109</v>
      </c>
      <c r="E51" s="6">
        <v>1</v>
      </c>
      <c r="F51" s="6">
        <v>4</v>
      </c>
      <c r="G51" s="6">
        <f t="shared" si="14"/>
        <v>5</v>
      </c>
      <c r="H51" s="6">
        <v>2</v>
      </c>
      <c r="I51" s="6">
        <v>1</v>
      </c>
      <c r="J51" s="6">
        <f t="shared" si="15"/>
        <v>3</v>
      </c>
      <c r="K51" s="6">
        <f t="shared" si="16"/>
        <v>75</v>
      </c>
      <c r="L51" s="6">
        <f t="shared" si="16"/>
        <v>42</v>
      </c>
      <c r="M51" s="6">
        <f t="shared" si="17"/>
        <v>117</v>
      </c>
      <c r="N51" s="7" t="s">
        <v>2189</v>
      </c>
    </row>
    <row r="52" spans="1:14" ht="20.25" customHeight="1" x14ac:dyDescent="0.2">
      <c r="A52" s="5" t="s">
        <v>2055</v>
      </c>
      <c r="B52" s="6">
        <v>157</v>
      </c>
      <c r="C52" s="6">
        <v>44</v>
      </c>
      <c r="D52" s="6">
        <f t="shared" si="13"/>
        <v>201</v>
      </c>
      <c r="E52" s="6">
        <v>5</v>
      </c>
      <c r="F52" s="6">
        <v>0</v>
      </c>
      <c r="G52" s="6">
        <f t="shared" si="14"/>
        <v>5</v>
      </c>
      <c r="H52" s="6">
        <v>0</v>
      </c>
      <c r="I52" s="6">
        <v>0</v>
      </c>
      <c r="J52" s="6">
        <f t="shared" si="15"/>
        <v>0</v>
      </c>
      <c r="K52" s="6">
        <f t="shared" si="16"/>
        <v>162</v>
      </c>
      <c r="L52" s="6">
        <f t="shared" si="16"/>
        <v>44</v>
      </c>
      <c r="M52" s="6">
        <f t="shared" si="17"/>
        <v>206</v>
      </c>
      <c r="N52" s="7" t="s">
        <v>2190</v>
      </c>
    </row>
    <row r="53" spans="1:14" ht="20.25" customHeight="1" x14ac:dyDescent="0.2">
      <c r="A53" s="5" t="s">
        <v>2191</v>
      </c>
      <c r="B53" s="6">
        <v>15</v>
      </c>
      <c r="C53" s="6">
        <v>17</v>
      </c>
      <c r="D53" s="6">
        <f t="shared" si="13"/>
        <v>32</v>
      </c>
      <c r="E53" s="6">
        <v>0</v>
      </c>
      <c r="F53" s="6">
        <v>0</v>
      </c>
      <c r="G53" s="6">
        <f t="shared" si="14"/>
        <v>0</v>
      </c>
      <c r="H53" s="6">
        <v>2</v>
      </c>
      <c r="I53" s="6">
        <v>0</v>
      </c>
      <c r="J53" s="6">
        <f t="shared" si="15"/>
        <v>2</v>
      </c>
      <c r="K53" s="6">
        <f t="shared" si="16"/>
        <v>17</v>
      </c>
      <c r="L53" s="6">
        <f t="shared" si="16"/>
        <v>17</v>
      </c>
      <c r="M53" s="6">
        <f t="shared" si="17"/>
        <v>34</v>
      </c>
      <c r="N53" s="7" t="s">
        <v>2192</v>
      </c>
    </row>
    <row r="54" spans="1:14" ht="20.25" customHeight="1" x14ac:dyDescent="0.2">
      <c r="A54" s="5" t="s">
        <v>2193</v>
      </c>
      <c r="B54" s="6">
        <v>92</v>
      </c>
      <c r="C54" s="6">
        <v>31</v>
      </c>
      <c r="D54" s="6">
        <f t="shared" si="13"/>
        <v>123</v>
      </c>
      <c r="E54" s="6">
        <v>4</v>
      </c>
      <c r="F54" s="6">
        <v>1</v>
      </c>
      <c r="G54" s="6">
        <f t="shared" si="14"/>
        <v>5</v>
      </c>
      <c r="H54" s="6">
        <v>0</v>
      </c>
      <c r="I54" s="6">
        <v>0</v>
      </c>
      <c r="J54" s="6">
        <f t="shared" si="15"/>
        <v>0</v>
      </c>
      <c r="K54" s="6">
        <f t="shared" si="16"/>
        <v>96</v>
      </c>
      <c r="L54" s="6">
        <f t="shared" si="16"/>
        <v>32</v>
      </c>
      <c r="M54" s="6">
        <f t="shared" si="17"/>
        <v>128</v>
      </c>
      <c r="N54" s="7" t="s">
        <v>2194</v>
      </c>
    </row>
    <row r="55" spans="1:14" ht="20.25" customHeight="1" x14ac:dyDescent="0.2">
      <c r="A55" s="5" t="s">
        <v>2061</v>
      </c>
      <c r="B55" s="6">
        <v>96</v>
      </c>
      <c r="C55" s="6">
        <v>50</v>
      </c>
      <c r="D55" s="6">
        <f t="shared" si="13"/>
        <v>146</v>
      </c>
      <c r="E55" s="6">
        <v>0</v>
      </c>
      <c r="F55" s="6">
        <v>0</v>
      </c>
      <c r="G55" s="6">
        <f t="shared" si="14"/>
        <v>0</v>
      </c>
      <c r="H55" s="6">
        <v>0</v>
      </c>
      <c r="I55" s="6">
        <v>0</v>
      </c>
      <c r="J55" s="6">
        <f t="shared" si="15"/>
        <v>0</v>
      </c>
      <c r="K55" s="6">
        <f t="shared" si="16"/>
        <v>96</v>
      </c>
      <c r="L55" s="6">
        <f t="shared" si="16"/>
        <v>50</v>
      </c>
      <c r="M55" s="6">
        <f t="shared" si="17"/>
        <v>146</v>
      </c>
      <c r="N55" s="7" t="s">
        <v>2062</v>
      </c>
    </row>
    <row r="56" spans="1:14" ht="20.25" customHeight="1" x14ac:dyDescent="0.2">
      <c r="A56" s="5" t="s">
        <v>2063</v>
      </c>
      <c r="B56" s="6">
        <v>1</v>
      </c>
      <c r="C56" s="6">
        <v>1</v>
      </c>
      <c r="D56" s="6">
        <f t="shared" si="13"/>
        <v>2</v>
      </c>
      <c r="E56" s="6">
        <v>0</v>
      </c>
      <c r="F56" s="6">
        <v>0</v>
      </c>
      <c r="G56" s="6">
        <f>SUM(E56:F56)</f>
        <v>0</v>
      </c>
      <c r="H56" s="6">
        <v>2</v>
      </c>
      <c r="I56" s="6">
        <v>0</v>
      </c>
      <c r="J56" s="6">
        <f t="shared" si="15"/>
        <v>2</v>
      </c>
      <c r="K56" s="6">
        <f t="shared" si="16"/>
        <v>3</v>
      </c>
      <c r="L56" s="6">
        <f t="shared" si="16"/>
        <v>1</v>
      </c>
      <c r="M56" s="6">
        <f t="shared" si="17"/>
        <v>4</v>
      </c>
      <c r="N56" s="7" t="s">
        <v>2195</v>
      </c>
    </row>
    <row r="57" spans="1:14" ht="20.25" customHeight="1" x14ac:dyDescent="0.2">
      <c r="A57" s="5" t="s">
        <v>2065</v>
      </c>
      <c r="B57" s="6">
        <v>379</v>
      </c>
      <c r="C57" s="6">
        <v>56</v>
      </c>
      <c r="D57" s="6">
        <f t="shared" si="13"/>
        <v>435</v>
      </c>
      <c r="E57" s="6">
        <v>14</v>
      </c>
      <c r="F57" s="6">
        <v>4</v>
      </c>
      <c r="G57" s="6">
        <f>SUM(E57:F57)</f>
        <v>18</v>
      </c>
      <c r="H57" s="6">
        <v>1</v>
      </c>
      <c r="I57" s="6">
        <v>1</v>
      </c>
      <c r="J57" s="6">
        <f t="shared" si="15"/>
        <v>2</v>
      </c>
      <c r="K57" s="6">
        <f t="shared" si="16"/>
        <v>394</v>
      </c>
      <c r="L57" s="6">
        <f t="shared" si="16"/>
        <v>61</v>
      </c>
      <c r="M57" s="6">
        <f t="shared" si="17"/>
        <v>455</v>
      </c>
      <c r="N57" s="7" t="s">
        <v>2196</v>
      </c>
    </row>
    <row r="58" spans="1:14" ht="20.25" customHeight="1" x14ac:dyDescent="0.2">
      <c r="A58" s="5" t="s">
        <v>2197</v>
      </c>
      <c r="B58" s="6">
        <v>0</v>
      </c>
      <c r="C58" s="6">
        <v>0</v>
      </c>
      <c r="D58" s="6">
        <f t="shared" si="13"/>
        <v>0</v>
      </c>
      <c r="E58" s="6">
        <v>0</v>
      </c>
      <c r="F58" s="6">
        <v>0</v>
      </c>
      <c r="G58" s="6">
        <f t="shared" ref="G58:G71" si="19">SUM(E58:F58)</f>
        <v>0</v>
      </c>
      <c r="H58" s="6">
        <v>0</v>
      </c>
      <c r="I58" s="6">
        <v>0</v>
      </c>
      <c r="J58" s="6">
        <f>SUM(H58:I58)</f>
        <v>0</v>
      </c>
      <c r="K58" s="6">
        <f t="shared" si="16"/>
        <v>0</v>
      </c>
      <c r="L58" s="6">
        <f>SUM(I58,F58,C58)</f>
        <v>0</v>
      </c>
      <c r="M58" s="6">
        <f t="shared" si="17"/>
        <v>0</v>
      </c>
      <c r="N58" s="7" t="s">
        <v>2198</v>
      </c>
    </row>
    <row r="59" spans="1:14" ht="20.25" customHeight="1" x14ac:dyDescent="0.2">
      <c r="A59" s="5" t="s">
        <v>2068</v>
      </c>
      <c r="B59" s="6">
        <v>75</v>
      </c>
      <c r="C59" s="6">
        <v>20</v>
      </c>
      <c r="D59" s="6">
        <f t="shared" si="13"/>
        <v>95</v>
      </c>
      <c r="E59" s="6">
        <v>0</v>
      </c>
      <c r="F59" s="6">
        <v>0</v>
      </c>
      <c r="G59" s="6">
        <f t="shared" si="19"/>
        <v>0</v>
      </c>
      <c r="H59" s="6">
        <v>3</v>
      </c>
      <c r="I59" s="6">
        <v>6</v>
      </c>
      <c r="J59" s="6">
        <f t="shared" ref="J59:J71" si="20">SUM(H59:I59)</f>
        <v>9</v>
      </c>
      <c r="K59" s="6">
        <f t="shared" si="16"/>
        <v>78</v>
      </c>
      <c r="L59" s="6">
        <f t="shared" si="16"/>
        <v>26</v>
      </c>
      <c r="M59" s="6">
        <f t="shared" si="17"/>
        <v>104</v>
      </c>
      <c r="N59" s="7" t="s">
        <v>2069</v>
      </c>
    </row>
    <row r="60" spans="1:14" ht="20.25" customHeight="1" x14ac:dyDescent="0.2">
      <c r="A60" s="5" t="s">
        <v>2070</v>
      </c>
      <c r="B60" s="6">
        <v>10</v>
      </c>
      <c r="C60" s="6">
        <v>9</v>
      </c>
      <c r="D60" s="6">
        <f t="shared" si="13"/>
        <v>19</v>
      </c>
      <c r="E60" s="6">
        <v>0</v>
      </c>
      <c r="F60" s="6">
        <v>0</v>
      </c>
      <c r="G60" s="6">
        <f t="shared" si="19"/>
        <v>0</v>
      </c>
      <c r="H60" s="6">
        <v>0</v>
      </c>
      <c r="I60" s="6">
        <v>0</v>
      </c>
      <c r="J60" s="6">
        <f t="shared" si="20"/>
        <v>0</v>
      </c>
      <c r="K60" s="6">
        <f t="shared" si="16"/>
        <v>10</v>
      </c>
      <c r="L60" s="6">
        <f t="shared" si="16"/>
        <v>9</v>
      </c>
      <c r="M60" s="6">
        <f t="shared" si="17"/>
        <v>19</v>
      </c>
      <c r="N60" s="81" t="s">
        <v>2071</v>
      </c>
    </row>
    <row r="61" spans="1:14" ht="20.25" customHeight="1" x14ac:dyDescent="0.2">
      <c r="A61" s="5" t="s">
        <v>2072</v>
      </c>
      <c r="B61" s="6">
        <v>125</v>
      </c>
      <c r="C61" s="6">
        <v>71</v>
      </c>
      <c r="D61" s="6">
        <f t="shared" si="13"/>
        <v>196</v>
      </c>
      <c r="E61" s="6">
        <v>3</v>
      </c>
      <c r="F61" s="6">
        <v>1</v>
      </c>
      <c r="G61" s="6">
        <f t="shared" si="19"/>
        <v>4</v>
      </c>
      <c r="H61" s="6">
        <v>0</v>
      </c>
      <c r="I61" s="6">
        <v>0</v>
      </c>
      <c r="J61" s="6">
        <f t="shared" si="20"/>
        <v>0</v>
      </c>
      <c r="K61" s="6">
        <f t="shared" si="16"/>
        <v>128</v>
      </c>
      <c r="L61" s="6">
        <f t="shared" si="16"/>
        <v>72</v>
      </c>
      <c r="M61" s="6">
        <f t="shared" si="17"/>
        <v>200</v>
      </c>
      <c r="N61" s="7" t="s">
        <v>2073</v>
      </c>
    </row>
    <row r="62" spans="1:14" ht="20.25" customHeight="1" x14ac:dyDescent="0.2">
      <c r="A62" s="5" t="s">
        <v>2074</v>
      </c>
      <c r="B62" s="6">
        <v>52</v>
      </c>
      <c r="C62" s="6">
        <v>24</v>
      </c>
      <c r="D62" s="6">
        <f t="shared" si="13"/>
        <v>76</v>
      </c>
      <c r="E62" s="6">
        <v>1</v>
      </c>
      <c r="F62" s="6">
        <v>1</v>
      </c>
      <c r="G62" s="6">
        <f t="shared" si="19"/>
        <v>2</v>
      </c>
      <c r="H62" s="6">
        <v>3</v>
      </c>
      <c r="I62" s="6">
        <v>3</v>
      </c>
      <c r="J62" s="6">
        <f t="shared" si="20"/>
        <v>6</v>
      </c>
      <c r="K62" s="6">
        <f t="shared" si="16"/>
        <v>56</v>
      </c>
      <c r="L62" s="6">
        <f t="shared" si="16"/>
        <v>28</v>
      </c>
      <c r="M62" s="6">
        <f t="shared" si="17"/>
        <v>84</v>
      </c>
      <c r="N62" s="7" t="s">
        <v>2075</v>
      </c>
    </row>
    <row r="63" spans="1:14" ht="20.25" customHeight="1" x14ac:dyDescent="0.2">
      <c r="A63" s="5" t="s">
        <v>2076</v>
      </c>
      <c r="B63" s="6">
        <v>80</v>
      </c>
      <c r="C63" s="6">
        <v>10</v>
      </c>
      <c r="D63" s="6">
        <f t="shared" si="13"/>
        <v>90</v>
      </c>
      <c r="E63" s="6">
        <v>1</v>
      </c>
      <c r="F63" s="6">
        <v>0</v>
      </c>
      <c r="G63" s="6">
        <f t="shared" si="19"/>
        <v>1</v>
      </c>
      <c r="H63" s="6">
        <v>140</v>
      </c>
      <c r="I63" s="6">
        <v>15</v>
      </c>
      <c r="J63" s="6">
        <f t="shared" si="20"/>
        <v>155</v>
      </c>
      <c r="K63" s="6">
        <f t="shared" ref="K63:L71" si="21">SUM(H63,E63,B63)</f>
        <v>221</v>
      </c>
      <c r="L63" s="6">
        <f t="shared" si="21"/>
        <v>25</v>
      </c>
      <c r="M63" s="6">
        <f t="shared" si="17"/>
        <v>246</v>
      </c>
      <c r="N63" s="7" t="s">
        <v>2077</v>
      </c>
    </row>
    <row r="64" spans="1:14" ht="20.25" customHeight="1" x14ac:dyDescent="0.2">
      <c r="A64" s="5" t="s">
        <v>2078</v>
      </c>
      <c r="B64" s="6">
        <v>9</v>
      </c>
      <c r="C64" s="6">
        <v>0</v>
      </c>
      <c r="D64" s="6">
        <f t="shared" si="13"/>
        <v>9</v>
      </c>
      <c r="E64" s="6">
        <v>0</v>
      </c>
      <c r="F64" s="6">
        <v>0</v>
      </c>
      <c r="G64" s="6">
        <f t="shared" si="19"/>
        <v>0</v>
      </c>
      <c r="H64" s="6">
        <v>0</v>
      </c>
      <c r="I64" s="6">
        <v>0</v>
      </c>
      <c r="J64" s="6">
        <f t="shared" si="20"/>
        <v>0</v>
      </c>
      <c r="K64" s="6">
        <f t="shared" si="21"/>
        <v>9</v>
      </c>
      <c r="L64" s="6">
        <f t="shared" si="21"/>
        <v>0</v>
      </c>
      <c r="M64" s="6">
        <f t="shared" si="17"/>
        <v>9</v>
      </c>
      <c r="N64" s="7" t="s">
        <v>2079</v>
      </c>
    </row>
    <row r="65" spans="1:14" ht="20.25" customHeight="1" x14ac:dyDescent="0.2">
      <c r="A65" s="5" t="s">
        <v>2080</v>
      </c>
      <c r="B65" s="6">
        <v>46</v>
      </c>
      <c r="C65" s="6">
        <v>14</v>
      </c>
      <c r="D65" s="6">
        <f t="shared" si="13"/>
        <v>60</v>
      </c>
      <c r="E65" s="6">
        <v>0</v>
      </c>
      <c r="F65" s="6">
        <v>0</v>
      </c>
      <c r="G65" s="6">
        <f t="shared" si="19"/>
        <v>0</v>
      </c>
      <c r="H65" s="6">
        <v>0</v>
      </c>
      <c r="I65" s="6">
        <v>0</v>
      </c>
      <c r="J65" s="6">
        <f t="shared" si="20"/>
        <v>0</v>
      </c>
      <c r="K65" s="6">
        <f t="shared" si="21"/>
        <v>46</v>
      </c>
      <c r="L65" s="6">
        <f t="shared" si="21"/>
        <v>14</v>
      </c>
      <c r="M65" s="6">
        <f t="shared" si="17"/>
        <v>60</v>
      </c>
      <c r="N65" s="7" t="s">
        <v>2081</v>
      </c>
    </row>
    <row r="66" spans="1:14" ht="20.25" customHeight="1" x14ac:dyDescent="0.2">
      <c r="A66" s="5" t="s">
        <v>2082</v>
      </c>
      <c r="B66" s="6">
        <v>190</v>
      </c>
      <c r="C66" s="6">
        <v>63</v>
      </c>
      <c r="D66" s="6">
        <f t="shared" si="13"/>
        <v>253</v>
      </c>
      <c r="E66" s="6">
        <v>16</v>
      </c>
      <c r="F66" s="6">
        <v>5</v>
      </c>
      <c r="G66" s="6">
        <f t="shared" si="19"/>
        <v>21</v>
      </c>
      <c r="H66" s="6">
        <v>3</v>
      </c>
      <c r="I66" s="6">
        <v>1</v>
      </c>
      <c r="J66" s="6">
        <f t="shared" si="20"/>
        <v>4</v>
      </c>
      <c r="K66" s="6">
        <f t="shared" si="21"/>
        <v>209</v>
      </c>
      <c r="L66" s="6">
        <f t="shared" si="21"/>
        <v>69</v>
      </c>
      <c r="M66" s="6">
        <f t="shared" si="17"/>
        <v>278</v>
      </c>
      <c r="N66" s="7" t="s">
        <v>2083</v>
      </c>
    </row>
    <row r="67" spans="1:14" ht="20.25" customHeight="1" x14ac:dyDescent="0.2">
      <c r="A67" s="5" t="s">
        <v>2084</v>
      </c>
      <c r="B67" s="6">
        <v>60</v>
      </c>
      <c r="C67" s="6">
        <v>3</v>
      </c>
      <c r="D67" s="6">
        <f t="shared" si="13"/>
        <v>63</v>
      </c>
      <c r="E67" s="6">
        <v>0</v>
      </c>
      <c r="F67" s="6">
        <v>0</v>
      </c>
      <c r="G67" s="6">
        <f t="shared" si="19"/>
        <v>0</v>
      </c>
      <c r="H67" s="6">
        <v>0</v>
      </c>
      <c r="I67" s="6">
        <v>0</v>
      </c>
      <c r="J67" s="6">
        <f t="shared" si="20"/>
        <v>0</v>
      </c>
      <c r="K67" s="6">
        <f t="shared" si="21"/>
        <v>60</v>
      </c>
      <c r="L67" s="6">
        <f t="shared" si="21"/>
        <v>3</v>
      </c>
      <c r="M67" s="6">
        <f t="shared" si="17"/>
        <v>63</v>
      </c>
      <c r="N67" s="7" t="s">
        <v>2085</v>
      </c>
    </row>
    <row r="68" spans="1:14" ht="20.25" customHeight="1" x14ac:dyDescent="0.2">
      <c r="A68" s="5" t="s">
        <v>2086</v>
      </c>
      <c r="B68" s="6">
        <v>22</v>
      </c>
      <c r="C68" s="6">
        <v>6</v>
      </c>
      <c r="D68" s="6">
        <f t="shared" si="13"/>
        <v>28</v>
      </c>
      <c r="E68" s="6">
        <v>0</v>
      </c>
      <c r="F68" s="6">
        <v>0</v>
      </c>
      <c r="G68" s="6">
        <f t="shared" si="19"/>
        <v>0</v>
      </c>
      <c r="H68" s="6">
        <v>0</v>
      </c>
      <c r="I68" s="6">
        <v>0</v>
      </c>
      <c r="J68" s="6">
        <f t="shared" si="20"/>
        <v>0</v>
      </c>
      <c r="K68" s="6">
        <f t="shared" si="21"/>
        <v>22</v>
      </c>
      <c r="L68" s="6">
        <f t="shared" si="21"/>
        <v>6</v>
      </c>
      <c r="M68" s="6">
        <f t="shared" si="17"/>
        <v>28</v>
      </c>
      <c r="N68" s="7" t="s">
        <v>2087</v>
      </c>
    </row>
    <row r="69" spans="1:14" ht="20.25" customHeight="1" x14ac:dyDescent="0.2">
      <c r="A69" s="5" t="s">
        <v>2088</v>
      </c>
      <c r="B69" s="6">
        <v>11</v>
      </c>
      <c r="C69" s="6">
        <v>3</v>
      </c>
      <c r="D69" s="6">
        <f t="shared" si="13"/>
        <v>14</v>
      </c>
      <c r="E69" s="6">
        <v>0</v>
      </c>
      <c r="F69" s="6">
        <v>0</v>
      </c>
      <c r="G69" s="6">
        <f t="shared" si="19"/>
        <v>0</v>
      </c>
      <c r="H69" s="6">
        <v>0</v>
      </c>
      <c r="I69" s="6">
        <v>0</v>
      </c>
      <c r="J69" s="6">
        <f t="shared" si="20"/>
        <v>0</v>
      </c>
      <c r="K69" s="6">
        <f t="shared" si="21"/>
        <v>11</v>
      </c>
      <c r="L69" s="6">
        <f t="shared" si="21"/>
        <v>3</v>
      </c>
      <c r="M69" s="6">
        <f t="shared" si="17"/>
        <v>14</v>
      </c>
      <c r="N69" s="13" t="s">
        <v>2089</v>
      </c>
    </row>
    <row r="70" spans="1:14" ht="20.25" customHeight="1" x14ac:dyDescent="0.2">
      <c r="A70" s="5" t="s">
        <v>2090</v>
      </c>
      <c r="B70" s="6">
        <v>425</v>
      </c>
      <c r="C70" s="6">
        <v>133</v>
      </c>
      <c r="D70" s="6">
        <f t="shared" si="13"/>
        <v>558</v>
      </c>
      <c r="E70" s="6">
        <v>10</v>
      </c>
      <c r="F70" s="6">
        <v>3</v>
      </c>
      <c r="G70" s="6">
        <f t="shared" si="19"/>
        <v>13</v>
      </c>
      <c r="H70" s="6">
        <v>0</v>
      </c>
      <c r="I70" s="6">
        <v>0</v>
      </c>
      <c r="J70" s="6">
        <f t="shared" si="20"/>
        <v>0</v>
      </c>
      <c r="K70" s="6">
        <f t="shared" si="21"/>
        <v>435</v>
      </c>
      <c r="L70" s="6">
        <f t="shared" si="21"/>
        <v>136</v>
      </c>
      <c r="M70" s="6">
        <f t="shared" si="17"/>
        <v>571</v>
      </c>
      <c r="N70" s="13" t="s">
        <v>2091</v>
      </c>
    </row>
    <row r="71" spans="1:14" ht="20.25" customHeight="1" thickBot="1" x14ac:dyDescent="0.25">
      <c r="A71" s="14" t="s">
        <v>2092</v>
      </c>
      <c r="B71" s="15">
        <v>23</v>
      </c>
      <c r="C71" s="15">
        <v>4</v>
      </c>
      <c r="D71" s="15">
        <f t="shared" si="13"/>
        <v>27</v>
      </c>
      <c r="E71" s="15">
        <v>0</v>
      </c>
      <c r="F71" s="15">
        <v>0</v>
      </c>
      <c r="G71" s="15">
        <f t="shared" si="19"/>
        <v>0</v>
      </c>
      <c r="H71" s="15">
        <v>0</v>
      </c>
      <c r="I71" s="15">
        <v>0</v>
      </c>
      <c r="J71" s="15">
        <f t="shared" si="20"/>
        <v>0</v>
      </c>
      <c r="K71" s="15">
        <f t="shared" si="21"/>
        <v>23</v>
      </c>
      <c r="L71" s="15">
        <f t="shared" si="21"/>
        <v>4</v>
      </c>
      <c r="M71" s="15">
        <f t="shared" si="17"/>
        <v>27</v>
      </c>
      <c r="N71" s="16" t="s">
        <v>2093</v>
      </c>
    </row>
    <row r="72" spans="1:14" s="367" customFormat="1" ht="20.25" customHeight="1" thickTop="1" x14ac:dyDescent="0.2">
      <c r="A72" s="25"/>
      <c r="B72" s="366"/>
      <c r="C72" s="366"/>
      <c r="D72" s="366"/>
      <c r="E72" s="366"/>
      <c r="F72" s="366"/>
      <c r="G72" s="366"/>
      <c r="H72" s="366"/>
      <c r="I72" s="366"/>
      <c r="J72" s="366"/>
      <c r="K72" s="366"/>
      <c r="L72" s="366"/>
      <c r="M72" s="366"/>
      <c r="N72" s="368"/>
    </row>
    <row r="73" spans="1:14" s="367" customFormat="1" ht="20.25" customHeight="1" x14ac:dyDescent="0.2">
      <c r="A73" s="25"/>
      <c r="B73" s="366"/>
      <c r="C73" s="366"/>
      <c r="D73" s="366"/>
      <c r="E73" s="366"/>
      <c r="F73" s="366"/>
      <c r="G73" s="366"/>
      <c r="H73" s="366"/>
      <c r="I73" s="366"/>
      <c r="J73" s="366"/>
      <c r="K73" s="366"/>
      <c r="L73" s="366"/>
      <c r="M73" s="366"/>
      <c r="N73" s="368"/>
    </row>
    <row r="74" spans="1:14" s="367" customFormat="1" ht="20.25" customHeight="1" x14ac:dyDescent="0.2">
      <c r="A74" s="25"/>
      <c r="B74" s="366"/>
      <c r="C74" s="366"/>
      <c r="D74" s="366"/>
      <c r="E74" s="366"/>
      <c r="F74" s="366"/>
      <c r="G74" s="366"/>
      <c r="H74" s="366"/>
      <c r="I74" s="366"/>
      <c r="J74" s="366"/>
      <c r="K74" s="366"/>
      <c r="L74" s="366"/>
      <c r="M74" s="366"/>
      <c r="N74" s="368"/>
    </row>
    <row r="75" spans="1:14" ht="20.25" customHeight="1" thickBot="1" x14ac:dyDescent="0.25">
      <c r="A75" s="1" t="s">
        <v>2182</v>
      </c>
      <c r="N75" s="21" t="s">
        <v>2183</v>
      </c>
    </row>
    <row r="76" spans="1:14" ht="16.5" thickTop="1" x14ac:dyDescent="0.25">
      <c r="A76" s="409" t="s">
        <v>118</v>
      </c>
      <c r="B76" s="412" t="s">
        <v>56</v>
      </c>
      <c r="C76" s="412"/>
      <c r="D76" s="412"/>
      <c r="E76" s="412" t="s">
        <v>57</v>
      </c>
      <c r="F76" s="412"/>
      <c r="G76" s="412"/>
      <c r="H76" s="412" t="s">
        <v>58</v>
      </c>
      <c r="I76" s="412"/>
      <c r="J76" s="412"/>
      <c r="K76" s="412" t="s">
        <v>4</v>
      </c>
      <c r="L76" s="412"/>
      <c r="M76" s="412"/>
      <c r="N76" s="409" t="s">
        <v>278</v>
      </c>
    </row>
    <row r="77" spans="1:14" ht="15.75" x14ac:dyDescent="0.25">
      <c r="A77" s="410"/>
      <c r="B77" s="413" t="s">
        <v>59</v>
      </c>
      <c r="C77" s="413"/>
      <c r="D77" s="413"/>
      <c r="E77" s="413" t="s">
        <v>60</v>
      </c>
      <c r="F77" s="413"/>
      <c r="G77" s="413"/>
      <c r="H77" s="413" t="s">
        <v>61</v>
      </c>
      <c r="I77" s="413"/>
      <c r="J77" s="413"/>
      <c r="K77" s="413" t="s">
        <v>8</v>
      </c>
      <c r="L77" s="413"/>
      <c r="M77" s="413"/>
      <c r="N77" s="410"/>
    </row>
    <row r="78" spans="1:14" ht="15.75" x14ac:dyDescent="0.25">
      <c r="A78" s="410"/>
      <c r="B78" s="336" t="s">
        <v>9</v>
      </c>
      <c r="C78" s="336" t="s">
        <v>10</v>
      </c>
      <c r="D78" s="336" t="s">
        <v>11</v>
      </c>
      <c r="E78" s="336" t="s">
        <v>9</v>
      </c>
      <c r="F78" s="336" t="s">
        <v>10</v>
      </c>
      <c r="G78" s="336" t="s">
        <v>11</v>
      </c>
      <c r="H78" s="336" t="s">
        <v>9</v>
      </c>
      <c r="I78" s="336" t="s">
        <v>10</v>
      </c>
      <c r="J78" s="336" t="s">
        <v>11</v>
      </c>
      <c r="K78" s="336" t="s">
        <v>9</v>
      </c>
      <c r="L78" s="336" t="s">
        <v>10</v>
      </c>
      <c r="M78" s="336" t="s">
        <v>11</v>
      </c>
      <c r="N78" s="410"/>
    </row>
    <row r="79" spans="1:14" ht="16.5" thickBot="1" x14ac:dyDescent="0.3">
      <c r="A79" s="411"/>
      <c r="B79" s="4" t="s">
        <v>12</v>
      </c>
      <c r="C79" s="4" t="s">
        <v>13</v>
      </c>
      <c r="D79" s="4" t="s">
        <v>8</v>
      </c>
      <c r="E79" s="4" t="s">
        <v>12</v>
      </c>
      <c r="F79" s="4" t="s">
        <v>13</v>
      </c>
      <c r="G79" s="4" t="s">
        <v>8</v>
      </c>
      <c r="H79" s="4" t="s">
        <v>12</v>
      </c>
      <c r="I79" s="4" t="s">
        <v>13</v>
      </c>
      <c r="J79" s="4" t="s">
        <v>8</v>
      </c>
      <c r="K79" s="4" t="s">
        <v>12</v>
      </c>
      <c r="L79" s="4" t="s">
        <v>13</v>
      </c>
      <c r="M79" s="4" t="s">
        <v>8</v>
      </c>
      <c r="N79" s="411"/>
    </row>
    <row r="80" spans="1:14" ht="20.25" customHeight="1" x14ac:dyDescent="0.2">
      <c r="A80" s="5" t="s">
        <v>2094</v>
      </c>
      <c r="B80" s="6">
        <v>6</v>
      </c>
      <c r="C80" s="6">
        <v>0</v>
      </c>
      <c r="D80" s="6">
        <f t="shared" ref="D80:D85" si="22">SUM(B80:C80)</f>
        <v>6</v>
      </c>
      <c r="E80" s="6">
        <v>1</v>
      </c>
      <c r="F80" s="6">
        <v>0</v>
      </c>
      <c r="G80" s="6">
        <f t="shared" ref="G80:G85" si="23">SUM(E80:F80)</f>
        <v>1</v>
      </c>
      <c r="H80" s="6">
        <v>0</v>
      </c>
      <c r="I80" s="6">
        <v>0</v>
      </c>
      <c r="J80" s="6">
        <f t="shared" ref="J80:J85" si="24">SUM(H80:I80)</f>
        <v>0</v>
      </c>
      <c r="K80" s="6">
        <f t="shared" ref="K80:L85" si="25">SUM(H80,E80,B80)</f>
        <v>7</v>
      </c>
      <c r="L80" s="6">
        <f t="shared" si="25"/>
        <v>0</v>
      </c>
      <c r="M80" s="6">
        <f t="shared" ref="M80:M85" si="26">SUM(K80:L80)</f>
        <v>7</v>
      </c>
      <c r="N80" s="7" t="s">
        <v>2095</v>
      </c>
    </row>
    <row r="81" spans="1:14" ht="20.25" customHeight="1" x14ac:dyDescent="0.2">
      <c r="A81" s="5" t="s">
        <v>2096</v>
      </c>
      <c r="B81" s="6">
        <v>37</v>
      </c>
      <c r="C81" s="6">
        <v>53</v>
      </c>
      <c r="D81" s="6">
        <f t="shared" si="22"/>
        <v>90</v>
      </c>
      <c r="E81" s="6">
        <v>0</v>
      </c>
      <c r="F81" s="6">
        <v>2</v>
      </c>
      <c r="G81" s="6">
        <f t="shared" si="23"/>
        <v>2</v>
      </c>
      <c r="H81" s="6">
        <v>0</v>
      </c>
      <c r="I81" s="6">
        <v>0</v>
      </c>
      <c r="J81" s="6">
        <f t="shared" si="24"/>
        <v>0</v>
      </c>
      <c r="K81" s="6">
        <f t="shared" si="25"/>
        <v>37</v>
      </c>
      <c r="L81" s="6">
        <f t="shared" si="25"/>
        <v>55</v>
      </c>
      <c r="M81" s="6">
        <f t="shared" si="26"/>
        <v>92</v>
      </c>
      <c r="N81" s="7" t="s">
        <v>2097</v>
      </c>
    </row>
    <row r="82" spans="1:14" ht="20.25" customHeight="1" x14ac:dyDescent="0.2">
      <c r="A82" s="5" t="s">
        <v>2098</v>
      </c>
      <c r="B82" s="6">
        <v>50</v>
      </c>
      <c r="C82" s="6">
        <v>5</v>
      </c>
      <c r="D82" s="6">
        <f t="shared" si="22"/>
        <v>55</v>
      </c>
      <c r="E82" s="6">
        <v>0</v>
      </c>
      <c r="F82" s="6">
        <v>0</v>
      </c>
      <c r="G82" s="6">
        <f t="shared" si="23"/>
        <v>0</v>
      </c>
      <c r="H82" s="6">
        <v>0</v>
      </c>
      <c r="I82" s="6">
        <v>0</v>
      </c>
      <c r="J82" s="6">
        <f t="shared" si="24"/>
        <v>0</v>
      </c>
      <c r="K82" s="6">
        <f t="shared" si="25"/>
        <v>50</v>
      </c>
      <c r="L82" s="6">
        <f t="shared" si="25"/>
        <v>5</v>
      </c>
      <c r="M82" s="6">
        <f t="shared" si="26"/>
        <v>55</v>
      </c>
      <c r="N82" s="7" t="s">
        <v>2099</v>
      </c>
    </row>
    <row r="83" spans="1:14" ht="20.25" customHeight="1" x14ac:dyDescent="0.2">
      <c r="A83" s="5" t="s">
        <v>2100</v>
      </c>
      <c r="B83" s="6">
        <v>50</v>
      </c>
      <c r="C83" s="6">
        <v>15</v>
      </c>
      <c r="D83" s="6">
        <f t="shared" si="22"/>
        <v>65</v>
      </c>
      <c r="E83" s="6">
        <v>3</v>
      </c>
      <c r="F83" s="6">
        <v>1</v>
      </c>
      <c r="G83" s="6">
        <f t="shared" si="23"/>
        <v>4</v>
      </c>
      <c r="H83" s="6">
        <v>1</v>
      </c>
      <c r="I83" s="6">
        <v>2</v>
      </c>
      <c r="J83" s="6">
        <f t="shared" si="24"/>
        <v>3</v>
      </c>
      <c r="K83" s="6">
        <f t="shared" si="25"/>
        <v>54</v>
      </c>
      <c r="L83" s="6">
        <f t="shared" si="25"/>
        <v>18</v>
      </c>
      <c r="M83" s="6">
        <f t="shared" si="26"/>
        <v>72</v>
      </c>
      <c r="N83" s="7" t="s">
        <v>2101</v>
      </c>
    </row>
    <row r="84" spans="1:14" ht="20.25" customHeight="1" x14ac:dyDescent="0.2">
      <c r="A84" s="5" t="s">
        <v>142</v>
      </c>
      <c r="B84" s="6">
        <v>0</v>
      </c>
      <c r="C84" s="6">
        <v>0</v>
      </c>
      <c r="D84" s="6">
        <f t="shared" si="22"/>
        <v>0</v>
      </c>
      <c r="E84" s="6">
        <v>0</v>
      </c>
      <c r="F84" s="6">
        <v>0</v>
      </c>
      <c r="G84" s="6">
        <f t="shared" si="23"/>
        <v>0</v>
      </c>
      <c r="H84" s="6">
        <v>0</v>
      </c>
      <c r="I84" s="6">
        <v>0</v>
      </c>
      <c r="J84" s="6">
        <f t="shared" si="24"/>
        <v>0</v>
      </c>
      <c r="K84" s="6">
        <f t="shared" si="25"/>
        <v>0</v>
      </c>
      <c r="L84" s="6">
        <f t="shared" si="25"/>
        <v>0</v>
      </c>
      <c r="M84" s="6">
        <f t="shared" si="26"/>
        <v>0</v>
      </c>
      <c r="N84" s="7" t="s">
        <v>2102</v>
      </c>
    </row>
    <row r="85" spans="1:14" ht="20.25" customHeight="1" x14ac:dyDescent="0.2">
      <c r="A85" s="5" t="s">
        <v>2103</v>
      </c>
      <c r="B85" s="6">
        <v>15</v>
      </c>
      <c r="C85" s="6">
        <v>3</v>
      </c>
      <c r="D85" s="6">
        <f t="shared" si="22"/>
        <v>18</v>
      </c>
      <c r="E85" s="6">
        <v>0</v>
      </c>
      <c r="F85" s="6">
        <v>0</v>
      </c>
      <c r="G85" s="6">
        <f t="shared" si="23"/>
        <v>0</v>
      </c>
      <c r="H85" s="6">
        <v>0</v>
      </c>
      <c r="I85" s="6">
        <v>0</v>
      </c>
      <c r="J85" s="6">
        <f t="shared" si="24"/>
        <v>0</v>
      </c>
      <c r="K85" s="6">
        <f t="shared" si="25"/>
        <v>15</v>
      </c>
      <c r="L85" s="6">
        <f t="shared" si="25"/>
        <v>3</v>
      </c>
      <c r="M85" s="6">
        <f t="shared" si="26"/>
        <v>18</v>
      </c>
      <c r="N85" s="7" t="s">
        <v>2104</v>
      </c>
    </row>
    <row r="86" spans="1:14" ht="30" customHeight="1" x14ac:dyDescent="0.2">
      <c r="A86" s="17" t="s">
        <v>130</v>
      </c>
      <c r="B86" s="6"/>
      <c r="C86" s="6"/>
      <c r="D86" s="6"/>
      <c r="E86" s="6"/>
      <c r="F86" s="6"/>
      <c r="G86" s="6"/>
      <c r="H86" s="6"/>
      <c r="I86" s="6"/>
      <c r="J86" s="6"/>
      <c r="K86" s="6"/>
      <c r="L86" s="6"/>
      <c r="M86" s="6"/>
      <c r="N86" s="18" t="s">
        <v>2145</v>
      </c>
    </row>
    <row r="87" spans="1:14" ht="20.25" customHeight="1" x14ac:dyDescent="0.2">
      <c r="A87" s="5" t="s">
        <v>131</v>
      </c>
      <c r="B87" s="6">
        <v>1</v>
      </c>
      <c r="C87" s="6">
        <v>0</v>
      </c>
      <c r="D87" s="6">
        <f>SUM(B87:C87)</f>
        <v>1</v>
      </c>
      <c r="E87" s="6">
        <v>0</v>
      </c>
      <c r="F87" s="6">
        <v>0</v>
      </c>
      <c r="G87" s="6">
        <f>SUM(E87:F87)</f>
        <v>0</v>
      </c>
      <c r="H87" s="6">
        <v>0</v>
      </c>
      <c r="I87" s="6">
        <v>0</v>
      </c>
      <c r="J87" s="6">
        <f>SUM(H87:I87)</f>
        <v>0</v>
      </c>
      <c r="K87" s="6">
        <f t="shared" ref="K87:L89" si="27">SUM(H87,E87,B87)</f>
        <v>1</v>
      </c>
      <c r="L87" s="6">
        <f t="shared" si="27"/>
        <v>0</v>
      </c>
      <c r="M87" s="6">
        <f>SUM(K87:L87)</f>
        <v>1</v>
      </c>
      <c r="N87" s="7" t="s">
        <v>282</v>
      </c>
    </row>
    <row r="88" spans="1:14" ht="20.25" customHeight="1" x14ac:dyDescent="0.2">
      <c r="A88" s="5" t="s">
        <v>283</v>
      </c>
      <c r="B88" s="6">
        <v>0</v>
      </c>
      <c r="C88" s="6">
        <v>0</v>
      </c>
      <c r="D88" s="6">
        <f>SUM(B88:C88)</f>
        <v>0</v>
      </c>
      <c r="E88" s="6">
        <v>0</v>
      </c>
      <c r="F88" s="6">
        <v>0</v>
      </c>
      <c r="G88" s="6">
        <f>SUM(E88:F88)</f>
        <v>0</v>
      </c>
      <c r="H88" s="6">
        <v>0</v>
      </c>
      <c r="I88" s="6">
        <v>0</v>
      </c>
      <c r="J88" s="6">
        <f>SUM(H88:I88)</f>
        <v>0</v>
      </c>
      <c r="K88" s="6">
        <f t="shared" si="27"/>
        <v>0</v>
      </c>
      <c r="L88" s="6">
        <f t="shared" si="27"/>
        <v>0</v>
      </c>
      <c r="M88" s="6">
        <f>SUM(K88:L88)</f>
        <v>0</v>
      </c>
      <c r="N88" s="7" t="s">
        <v>762</v>
      </c>
    </row>
    <row r="89" spans="1:14" ht="20.25" customHeight="1" x14ac:dyDescent="0.2">
      <c r="A89" s="5" t="s">
        <v>132</v>
      </c>
      <c r="B89" s="6">
        <v>0</v>
      </c>
      <c r="C89" s="6">
        <v>0</v>
      </c>
      <c r="D89" s="6">
        <f>SUM(B89:C89)</f>
        <v>0</v>
      </c>
      <c r="E89" s="6">
        <v>0</v>
      </c>
      <c r="F89" s="6">
        <v>0</v>
      </c>
      <c r="G89" s="6">
        <f>SUM(E89:F89)</f>
        <v>0</v>
      </c>
      <c r="H89" s="6">
        <v>0</v>
      </c>
      <c r="I89" s="6">
        <v>0</v>
      </c>
      <c r="J89" s="6">
        <f>SUM(H89:I89)</f>
        <v>0</v>
      </c>
      <c r="K89" s="6">
        <f t="shared" si="27"/>
        <v>0</v>
      </c>
      <c r="L89" s="6">
        <f t="shared" si="27"/>
        <v>0</v>
      </c>
      <c r="M89" s="6">
        <f>SUM(K89:L89)</f>
        <v>0</v>
      </c>
      <c r="N89" s="7" t="s">
        <v>349</v>
      </c>
    </row>
    <row r="90" spans="1:14" ht="30" customHeight="1" x14ac:dyDescent="0.2">
      <c r="A90" s="17" t="s">
        <v>133</v>
      </c>
      <c r="B90" s="6">
        <f>SUM(B87:B89)</f>
        <v>1</v>
      </c>
      <c r="C90" s="6">
        <f t="shared" ref="C90:M90" si="28">SUM(C87:C89)</f>
        <v>0</v>
      </c>
      <c r="D90" s="6">
        <f t="shared" si="28"/>
        <v>1</v>
      </c>
      <c r="E90" s="6">
        <f t="shared" si="28"/>
        <v>0</v>
      </c>
      <c r="F90" s="6">
        <f t="shared" si="28"/>
        <v>0</v>
      </c>
      <c r="G90" s="6">
        <f t="shared" si="28"/>
        <v>0</v>
      </c>
      <c r="H90" s="6">
        <f t="shared" si="28"/>
        <v>0</v>
      </c>
      <c r="I90" s="6">
        <f t="shared" si="28"/>
        <v>0</v>
      </c>
      <c r="J90" s="6">
        <f t="shared" si="28"/>
        <v>0</v>
      </c>
      <c r="K90" s="6">
        <f t="shared" si="28"/>
        <v>1</v>
      </c>
      <c r="L90" s="6">
        <f t="shared" si="28"/>
        <v>0</v>
      </c>
      <c r="M90" s="6">
        <f t="shared" si="28"/>
        <v>1</v>
      </c>
      <c r="N90" s="18" t="s">
        <v>2199</v>
      </c>
    </row>
    <row r="91" spans="1:14" ht="20.25" customHeight="1" x14ac:dyDescent="0.2">
      <c r="A91" s="161" t="s">
        <v>134</v>
      </c>
      <c r="B91" s="68">
        <v>0</v>
      </c>
      <c r="C91" s="68">
        <v>0</v>
      </c>
      <c r="D91" s="68">
        <f>SUM(B91:C91)</f>
        <v>0</v>
      </c>
      <c r="E91" s="68">
        <v>0</v>
      </c>
      <c r="F91" s="68">
        <v>0</v>
      </c>
      <c r="G91" s="68">
        <f>SUM(E91:F91)</f>
        <v>0</v>
      </c>
      <c r="H91" s="68">
        <v>0</v>
      </c>
      <c r="I91" s="68">
        <v>1</v>
      </c>
      <c r="J91" s="68">
        <f>SUM(H91:I91)</f>
        <v>1</v>
      </c>
      <c r="K91" s="68">
        <f>SUM(H91,E91,B91)</f>
        <v>0</v>
      </c>
      <c r="L91" s="68">
        <f>SUM(I91,F91,C91)</f>
        <v>1</v>
      </c>
      <c r="M91" s="68">
        <f>SUM(K91:L91)</f>
        <v>1</v>
      </c>
      <c r="N91" s="304" t="s">
        <v>2107</v>
      </c>
    </row>
    <row r="92" spans="1:14" ht="20.25" customHeight="1" x14ac:dyDescent="0.2">
      <c r="A92" s="348" t="s">
        <v>2108</v>
      </c>
      <c r="B92" s="68">
        <v>3</v>
      </c>
      <c r="C92" s="68">
        <v>0</v>
      </c>
      <c r="D92" s="68">
        <f>SUM(B92:C92)</f>
        <v>3</v>
      </c>
      <c r="E92" s="68">
        <v>0</v>
      </c>
      <c r="F92" s="68">
        <v>0</v>
      </c>
      <c r="G92" s="68">
        <f>SUM(E92:F92)</f>
        <v>0</v>
      </c>
      <c r="H92" s="68">
        <v>0</v>
      </c>
      <c r="I92" s="68">
        <v>0</v>
      </c>
      <c r="J92" s="68">
        <f>SUM(H92:I92)</f>
        <v>0</v>
      </c>
      <c r="K92" s="68">
        <f>SUM(H92,E92,B92)</f>
        <v>3</v>
      </c>
      <c r="L92" s="68">
        <f>SUM(I92,F92,C92)</f>
        <v>0</v>
      </c>
      <c r="M92" s="68">
        <f>SUM(K92:L92)</f>
        <v>3</v>
      </c>
      <c r="N92" s="304" t="s">
        <v>2109</v>
      </c>
    </row>
    <row r="93" spans="1:14" ht="20.25" customHeight="1" x14ac:dyDescent="0.2">
      <c r="A93" s="161" t="s">
        <v>123</v>
      </c>
      <c r="B93" s="68"/>
      <c r="C93" s="68"/>
      <c r="D93" s="68"/>
      <c r="E93" s="68"/>
      <c r="F93" s="68"/>
      <c r="G93" s="68"/>
      <c r="H93" s="68"/>
      <c r="I93" s="68"/>
      <c r="J93" s="68"/>
      <c r="K93" s="68"/>
      <c r="L93" s="68"/>
      <c r="M93" s="68"/>
      <c r="N93" s="304" t="s">
        <v>2110</v>
      </c>
    </row>
    <row r="94" spans="1:14" ht="20.25" customHeight="1" x14ac:dyDescent="0.2">
      <c r="A94" s="161" t="s">
        <v>124</v>
      </c>
      <c r="B94" s="68">
        <v>18</v>
      </c>
      <c r="C94" s="68">
        <v>14</v>
      </c>
      <c r="D94" s="68">
        <f>SUM(B94:C94)</f>
        <v>32</v>
      </c>
      <c r="E94" s="68">
        <v>1</v>
      </c>
      <c r="F94" s="68">
        <v>1</v>
      </c>
      <c r="G94" s="68">
        <f>SUM(E94:F94)</f>
        <v>2</v>
      </c>
      <c r="H94" s="68">
        <v>0</v>
      </c>
      <c r="I94" s="68">
        <v>0</v>
      </c>
      <c r="J94" s="68">
        <f>SUM(H94:I94)</f>
        <v>0</v>
      </c>
      <c r="K94" s="68">
        <f t="shared" ref="K94:L97" si="29">SUM(H94,E94,B94)</f>
        <v>19</v>
      </c>
      <c r="L94" s="68">
        <f t="shared" si="29"/>
        <v>15</v>
      </c>
      <c r="M94" s="68">
        <f>SUM(K94:L94)</f>
        <v>34</v>
      </c>
      <c r="N94" s="304" t="s">
        <v>282</v>
      </c>
    </row>
    <row r="95" spans="1:14" ht="20.25" customHeight="1" x14ac:dyDescent="0.2">
      <c r="A95" s="161" t="s">
        <v>125</v>
      </c>
      <c r="B95" s="68">
        <v>3</v>
      </c>
      <c r="C95" s="68">
        <v>8</v>
      </c>
      <c r="D95" s="68">
        <f>SUM(B95:C95)</f>
        <v>11</v>
      </c>
      <c r="E95" s="68">
        <v>0</v>
      </c>
      <c r="F95" s="68">
        <v>0</v>
      </c>
      <c r="G95" s="68">
        <f>SUM(E95:F95)</f>
        <v>0</v>
      </c>
      <c r="H95" s="68">
        <v>2</v>
      </c>
      <c r="I95" s="68">
        <v>2</v>
      </c>
      <c r="J95" s="68">
        <f>SUM(H95:I95)</f>
        <v>4</v>
      </c>
      <c r="K95" s="68">
        <f t="shared" si="29"/>
        <v>5</v>
      </c>
      <c r="L95" s="68">
        <f t="shared" si="29"/>
        <v>10</v>
      </c>
      <c r="M95" s="68">
        <f>SUM(K95:L95)</f>
        <v>15</v>
      </c>
      <c r="N95" s="304" t="s">
        <v>762</v>
      </c>
    </row>
    <row r="96" spans="1:14" ht="20.25" customHeight="1" x14ac:dyDescent="0.2">
      <c r="A96" s="161" t="s">
        <v>126</v>
      </c>
      <c r="B96" s="68">
        <v>4</v>
      </c>
      <c r="C96" s="68">
        <v>1</v>
      </c>
      <c r="D96" s="68">
        <f>SUM(B96:C96)</f>
        <v>5</v>
      </c>
      <c r="E96" s="68">
        <v>0</v>
      </c>
      <c r="F96" s="68">
        <v>0</v>
      </c>
      <c r="G96" s="68">
        <f>SUM(E96:F96)</f>
        <v>0</v>
      </c>
      <c r="H96" s="68">
        <v>0</v>
      </c>
      <c r="I96" s="68">
        <v>0</v>
      </c>
      <c r="J96" s="68">
        <f>SUM(H96:I96)</f>
        <v>0</v>
      </c>
      <c r="K96" s="68">
        <f t="shared" si="29"/>
        <v>4</v>
      </c>
      <c r="L96" s="68">
        <f t="shared" si="29"/>
        <v>1</v>
      </c>
      <c r="M96" s="68">
        <f>SUM(K96:L96)</f>
        <v>5</v>
      </c>
      <c r="N96" s="304" t="s">
        <v>286</v>
      </c>
    </row>
    <row r="97" spans="1:14" ht="20.25" customHeight="1" x14ac:dyDescent="0.2">
      <c r="A97" s="161" t="s">
        <v>127</v>
      </c>
      <c r="B97" s="68">
        <v>7</v>
      </c>
      <c r="C97" s="68">
        <v>0</v>
      </c>
      <c r="D97" s="68">
        <f>SUM(B97:C97)</f>
        <v>7</v>
      </c>
      <c r="E97" s="68">
        <v>0</v>
      </c>
      <c r="F97" s="68">
        <v>0</v>
      </c>
      <c r="G97" s="68">
        <f>SUM(E97:F97)</f>
        <v>0</v>
      </c>
      <c r="H97" s="68">
        <v>0</v>
      </c>
      <c r="I97" s="68">
        <v>0</v>
      </c>
      <c r="J97" s="68">
        <f>SUM(H97:I97)</f>
        <v>0</v>
      </c>
      <c r="K97" s="68">
        <f t="shared" si="29"/>
        <v>7</v>
      </c>
      <c r="L97" s="68">
        <f t="shared" si="29"/>
        <v>0</v>
      </c>
      <c r="M97" s="68">
        <f>SUM(K97:L97)</f>
        <v>7</v>
      </c>
      <c r="N97" s="304" t="s">
        <v>302</v>
      </c>
    </row>
    <row r="98" spans="1:14" ht="20.25" customHeight="1" x14ac:dyDescent="0.2">
      <c r="A98" s="161" t="s">
        <v>128</v>
      </c>
      <c r="B98" s="68">
        <f t="shared" ref="B98:M98" si="30">SUM(B94:B97)</f>
        <v>32</v>
      </c>
      <c r="C98" s="68">
        <f t="shared" si="30"/>
        <v>23</v>
      </c>
      <c r="D98" s="68">
        <f t="shared" si="30"/>
        <v>55</v>
      </c>
      <c r="E98" s="68">
        <f t="shared" si="30"/>
        <v>1</v>
      </c>
      <c r="F98" s="68">
        <f t="shared" si="30"/>
        <v>1</v>
      </c>
      <c r="G98" s="68">
        <f t="shared" si="30"/>
        <v>2</v>
      </c>
      <c r="H98" s="68">
        <f t="shared" si="30"/>
        <v>2</v>
      </c>
      <c r="I98" s="68">
        <f t="shared" si="30"/>
        <v>2</v>
      </c>
      <c r="J98" s="68">
        <f t="shared" si="30"/>
        <v>4</v>
      </c>
      <c r="K98" s="68">
        <f t="shared" si="30"/>
        <v>35</v>
      </c>
      <c r="L98" s="68">
        <f t="shared" si="30"/>
        <v>26</v>
      </c>
      <c r="M98" s="68">
        <f t="shared" si="30"/>
        <v>61</v>
      </c>
      <c r="N98" s="304" t="s">
        <v>2114</v>
      </c>
    </row>
    <row r="99" spans="1:14" ht="23.25" customHeight="1" x14ac:dyDescent="0.2">
      <c r="A99" s="158" t="s">
        <v>144</v>
      </c>
      <c r="B99" s="68">
        <v>0</v>
      </c>
      <c r="C99" s="68">
        <v>0</v>
      </c>
      <c r="D99" s="68">
        <f>SUM(B99:C99)</f>
        <v>0</v>
      </c>
      <c r="E99" s="68">
        <v>0</v>
      </c>
      <c r="F99" s="68">
        <v>0</v>
      </c>
      <c r="G99" s="68">
        <f>SUM(E99:F99)</f>
        <v>0</v>
      </c>
      <c r="H99" s="68">
        <v>0</v>
      </c>
      <c r="I99" s="68">
        <v>0</v>
      </c>
      <c r="J99" s="68">
        <f>SUM(H99:I99)</f>
        <v>0</v>
      </c>
      <c r="K99" s="68">
        <f t="shared" ref="K99:L103" si="31">SUM(H99,E99,B99)</f>
        <v>0</v>
      </c>
      <c r="L99" s="68">
        <f t="shared" si="31"/>
        <v>0</v>
      </c>
      <c r="M99" s="68">
        <f>SUM(K99:L99)</f>
        <v>0</v>
      </c>
      <c r="N99" s="128" t="s">
        <v>2200</v>
      </c>
    </row>
    <row r="100" spans="1:14" ht="23.25" customHeight="1" x14ac:dyDescent="0.2">
      <c r="A100" s="5" t="s">
        <v>135</v>
      </c>
      <c r="B100" s="68">
        <v>0</v>
      </c>
      <c r="C100" s="68">
        <v>0</v>
      </c>
      <c r="D100" s="68">
        <f>SUM(B100:C100)</f>
        <v>0</v>
      </c>
      <c r="E100" s="68">
        <v>0</v>
      </c>
      <c r="F100" s="68">
        <v>0</v>
      </c>
      <c r="G100" s="68">
        <f>SUM(E100:F100)</f>
        <v>0</v>
      </c>
      <c r="H100" s="68">
        <v>0</v>
      </c>
      <c r="I100" s="68">
        <v>0</v>
      </c>
      <c r="J100" s="68">
        <f>SUM(H100:I100)</f>
        <v>0</v>
      </c>
      <c r="K100" s="68">
        <f t="shared" si="31"/>
        <v>0</v>
      </c>
      <c r="L100" s="68">
        <f t="shared" si="31"/>
        <v>0</v>
      </c>
      <c r="M100" s="68">
        <f>SUM(K100:L100)</f>
        <v>0</v>
      </c>
      <c r="N100" s="7" t="s">
        <v>2116</v>
      </c>
    </row>
    <row r="101" spans="1:14" ht="23.25" customHeight="1" x14ac:dyDescent="0.2">
      <c r="A101" s="5" t="s">
        <v>125</v>
      </c>
      <c r="B101" s="68">
        <v>0</v>
      </c>
      <c r="C101" s="68">
        <v>1</v>
      </c>
      <c r="D101" s="68">
        <f>SUM(B101:C101)</f>
        <v>1</v>
      </c>
      <c r="E101" s="68">
        <v>1</v>
      </c>
      <c r="F101" s="68">
        <v>0</v>
      </c>
      <c r="G101" s="68">
        <f>SUM(E101:F101)</f>
        <v>1</v>
      </c>
      <c r="H101" s="68">
        <v>0</v>
      </c>
      <c r="I101" s="68">
        <v>0</v>
      </c>
      <c r="J101" s="68">
        <f>SUM(H101:I101)</f>
        <v>0</v>
      </c>
      <c r="K101" s="68">
        <f t="shared" si="31"/>
        <v>1</v>
      </c>
      <c r="L101" s="68">
        <f t="shared" si="31"/>
        <v>1</v>
      </c>
      <c r="M101" s="68">
        <f>SUM(K101:L101)</f>
        <v>2</v>
      </c>
      <c r="N101" s="7" t="s">
        <v>762</v>
      </c>
    </row>
    <row r="102" spans="1:14" ht="23.25" customHeight="1" x14ac:dyDescent="0.2">
      <c r="A102" s="5" t="s">
        <v>136</v>
      </c>
      <c r="B102" s="68">
        <v>1</v>
      </c>
      <c r="C102" s="68">
        <v>0</v>
      </c>
      <c r="D102" s="68">
        <f>SUM(B102:C102)</f>
        <v>1</v>
      </c>
      <c r="E102" s="68">
        <v>0</v>
      </c>
      <c r="F102" s="68">
        <v>0</v>
      </c>
      <c r="G102" s="68">
        <f>SUM(E102:F102)</f>
        <v>0</v>
      </c>
      <c r="H102" s="68">
        <v>0</v>
      </c>
      <c r="I102" s="68">
        <v>0</v>
      </c>
      <c r="J102" s="68">
        <f>SUM(H102:I102)</f>
        <v>0</v>
      </c>
      <c r="K102" s="68">
        <f t="shared" si="31"/>
        <v>1</v>
      </c>
      <c r="L102" s="68">
        <f t="shared" si="31"/>
        <v>0</v>
      </c>
      <c r="M102" s="68">
        <f>SUM(K102:L102)</f>
        <v>1</v>
      </c>
      <c r="N102" s="7" t="s">
        <v>2117</v>
      </c>
    </row>
    <row r="103" spans="1:14" ht="23.25" customHeight="1" x14ac:dyDescent="0.2">
      <c r="A103" s="11" t="s">
        <v>137</v>
      </c>
      <c r="B103" s="355">
        <v>1</v>
      </c>
      <c r="C103" s="355">
        <v>0</v>
      </c>
      <c r="D103" s="355">
        <f>SUM(B103:C103)</f>
        <v>1</v>
      </c>
      <c r="E103" s="355">
        <v>0</v>
      </c>
      <c r="F103" s="68">
        <v>0</v>
      </c>
      <c r="G103" s="355">
        <f>SUM(E103:F103)</f>
        <v>0</v>
      </c>
      <c r="H103" s="68">
        <v>0</v>
      </c>
      <c r="I103" s="68">
        <v>0</v>
      </c>
      <c r="J103" s="355">
        <f>SUM(H103:I103)</f>
        <v>0</v>
      </c>
      <c r="K103" s="355">
        <f t="shared" si="31"/>
        <v>1</v>
      </c>
      <c r="L103" s="355">
        <f t="shared" si="31"/>
        <v>0</v>
      </c>
      <c r="M103" s="355">
        <f>SUM(K103:L103)</f>
        <v>1</v>
      </c>
      <c r="N103" s="13" t="s">
        <v>2118</v>
      </c>
    </row>
    <row r="104" spans="1:14" ht="23.25" customHeight="1" thickBot="1" x14ac:dyDescent="0.25">
      <c r="A104" s="11" t="s">
        <v>138</v>
      </c>
      <c r="B104" s="355">
        <f>SUM(B101:B103)</f>
        <v>2</v>
      </c>
      <c r="C104" s="355">
        <f t="shared" ref="C104:M104" si="32">SUM(C101:C103)</f>
        <v>1</v>
      </c>
      <c r="D104" s="355">
        <f t="shared" si="32"/>
        <v>3</v>
      </c>
      <c r="E104" s="355">
        <f t="shared" si="32"/>
        <v>1</v>
      </c>
      <c r="F104" s="355">
        <f t="shared" si="32"/>
        <v>0</v>
      </c>
      <c r="G104" s="355">
        <f t="shared" si="32"/>
        <v>1</v>
      </c>
      <c r="H104" s="355">
        <f t="shared" si="32"/>
        <v>0</v>
      </c>
      <c r="I104" s="355">
        <f t="shared" si="32"/>
        <v>0</v>
      </c>
      <c r="J104" s="355">
        <f t="shared" si="32"/>
        <v>0</v>
      </c>
      <c r="K104" s="355">
        <f t="shared" si="32"/>
        <v>3</v>
      </c>
      <c r="L104" s="355">
        <f t="shared" si="32"/>
        <v>1</v>
      </c>
      <c r="M104" s="355">
        <f t="shared" si="32"/>
        <v>4</v>
      </c>
      <c r="N104" s="13" t="s">
        <v>2119</v>
      </c>
    </row>
    <row r="105" spans="1:14" ht="23.25" customHeight="1" thickBot="1" x14ac:dyDescent="0.25">
      <c r="A105" s="157" t="s">
        <v>38</v>
      </c>
      <c r="B105" s="70">
        <f>SUM(B104,B99,B98,B92,B91,B90,B85,B84,B80:B83,B50:B71,B36:B37,B27:B30,B9:B19)</f>
        <v>10227</v>
      </c>
      <c r="C105" s="70">
        <f t="shared" ref="C105:M105" si="33">SUM(C104,C99,C98,C92,C91,C90,C85,C84,C80:C83,C50:C71,C36:C37,C27:C30,C9:C19)</f>
        <v>3271</v>
      </c>
      <c r="D105" s="70">
        <f t="shared" si="33"/>
        <v>13498</v>
      </c>
      <c r="E105" s="70">
        <f t="shared" si="33"/>
        <v>139</v>
      </c>
      <c r="F105" s="70">
        <f t="shared" si="33"/>
        <v>47</v>
      </c>
      <c r="G105" s="70">
        <f t="shared" si="33"/>
        <v>186</v>
      </c>
      <c r="H105" s="70">
        <f t="shared" si="33"/>
        <v>351</v>
      </c>
      <c r="I105" s="70">
        <f t="shared" si="33"/>
        <v>115</v>
      </c>
      <c r="J105" s="70">
        <f t="shared" si="33"/>
        <v>466</v>
      </c>
      <c r="K105" s="70">
        <f t="shared" si="33"/>
        <v>10717</v>
      </c>
      <c r="L105" s="70">
        <f t="shared" si="33"/>
        <v>3433</v>
      </c>
      <c r="M105" s="70">
        <f t="shared" si="33"/>
        <v>14150</v>
      </c>
      <c r="N105" s="115" t="s">
        <v>39</v>
      </c>
    </row>
    <row r="106" spans="1:14" ht="23.25" customHeight="1" thickTop="1" x14ac:dyDescent="0.2">
      <c r="A106" s="158"/>
      <c r="B106" s="352"/>
      <c r="C106" s="352"/>
      <c r="D106" s="352"/>
      <c r="E106" s="352"/>
      <c r="F106" s="352"/>
      <c r="G106" s="352"/>
      <c r="H106" s="352"/>
      <c r="I106" s="352"/>
      <c r="J106" s="352"/>
      <c r="K106" s="352"/>
      <c r="L106" s="352"/>
      <c r="M106" s="352"/>
      <c r="N106" s="128"/>
    </row>
    <row r="107" spans="1:14" ht="23.25" customHeight="1" thickBot="1" x14ac:dyDescent="0.25">
      <c r="A107" s="1" t="s">
        <v>2182</v>
      </c>
      <c r="N107" s="21" t="s">
        <v>2183</v>
      </c>
    </row>
    <row r="108" spans="1:14" ht="16.5" customHeight="1" thickTop="1" x14ac:dyDescent="0.25">
      <c r="A108" s="409" t="s">
        <v>118</v>
      </c>
      <c r="B108" s="412" t="s">
        <v>56</v>
      </c>
      <c r="C108" s="412"/>
      <c r="D108" s="412"/>
      <c r="E108" s="412" t="s">
        <v>57</v>
      </c>
      <c r="F108" s="412"/>
      <c r="G108" s="412"/>
      <c r="H108" s="412" t="s">
        <v>58</v>
      </c>
      <c r="I108" s="412"/>
      <c r="J108" s="412"/>
      <c r="K108" s="412" t="s">
        <v>4</v>
      </c>
      <c r="L108" s="412"/>
      <c r="M108" s="412"/>
      <c r="N108" s="409" t="s">
        <v>278</v>
      </c>
    </row>
    <row r="109" spans="1:14" ht="15" customHeight="1" x14ac:dyDescent="0.25">
      <c r="A109" s="410"/>
      <c r="B109" s="413" t="s">
        <v>59</v>
      </c>
      <c r="C109" s="413"/>
      <c r="D109" s="413"/>
      <c r="E109" s="413" t="s">
        <v>60</v>
      </c>
      <c r="F109" s="413"/>
      <c r="G109" s="413"/>
      <c r="H109" s="413" t="s">
        <v>61</v>
      </c>
      <c r="I109" s="413"/>
      <c r="J109" s="413"/>
      <c r="K109" s="413" t="s">
        <v>8</v>
      </c>
      <c r="L109" s="413"/>
      <c r="M109" s="413"/>
      <c r="N109" s="410"/>
    </row>
    <row r="110" spans="1:14" ht="15.75" customHeight="1" x14ac:dyDescent="0.25">
      <c r="A110" s="410"/>
      <c r="B110" s="336" t="s">
        <v>9</v>
      </c>
      <c r="C110" s="336" t="s">
        <v>10</v>
      </c>
      <c r="D110" s="336" t="s">
        <v>11</v>
      </c>
      <c r="E110" s="336" t="s">
        <v>9</v>
      </c>
      <c r="F110" s="336" t="s">
        <v>10</v>
      </c>
      <c r="G110" s="336" t="s">
        <v>11</v>
      </c>
      <c r="H110" s="336" t="s">
        <v>9</v>
      </c>
      <c r="I110" s="336" t="s">
        <v>10</v>
      </c>
      <c r="J110" s="336" t="s">
        <v>11</v>
      </c>
      <c r="K110" s="336" t="s">
        <v>9</v>
      </c>
      <c r="L110" s="336" t="s">
        <v>10</v>
      </c>
      <c r="M110" s="336" t="s">
        <v>11</v>
      </c>
      <c r="N110" s="410"/>
    </row>
    <row r="111" spans="1:14" ht="16.5" customHeight="1" thickBot="1" x14ac:dyDescent="0.3">
      <c r="A111" s="411"/>
      <c r="B111" s="4" t="s">
        <v>12</v>
      </c>
      <c r="C111" s="4" t="s">
        <v>13</v>
      </c>
      <c r="D111" s="4" t="s">
        <v>8</v>
      </c>
      <c r="E111" s="4" t="s">
        <v>12</v>
      </c>
      <c r="F111" s="4" t="s">
        <v>13</v>
      </c>
      <c r="G111" s="4" t="s">
        <v>8</v>
      </c>
      <c r="H111" s="4" t="s">
        <v>12</v>
      </c>
      <c r="I111" s="4" t="s">
        <v>13</v>
      </c>
      <c r="J111" s="4" t="s">
        <v>8</v>
      </c>
      <c r="K111" s="4" t="s">
        <v>12</v>
      </c>
      <c r="L111" s="4" t="s">
        <v>13</v>
      </c>
      <c r="M111" s="4" t="s">
        <v>8</v>
      </c>
      <c r="N111" s="411"/>
    </row>
    <row r="112" spans="1:14" ht="20.25" customHeight="1" x14ac:dyDescent="0.2">
      <c r="A112" s="5" t="s">
        <v>62</v>
      </c>
      <c r="B112" s="6"/>
      <c r="C112" s="6"/>
      <c r="D112" s="6"/>
      <c r="E112" s="6"/>
      <c r="F112" s="6"/>
      <c r="G112" s="6"/>
      <c r="H112" s="6"/>
      <c r="I112" s="6"/>
      <c r="J112" s="6"/>
      <c r="K112" s="7"/>
      <c r="L112" s="5"/>
      <c r="M112" s="6"/>
      <c r="N112" s="7" t="s">
        <v>41</v>
      </c>
    </row>
    <row r="113" spans="1:14" ht="18" customHeight="1" x14ac:dyDescent="0.2">
      <c r="A113" s="5" t="s">
        <v>1965</v>
      </c>
      <c r="B113" s="6">
        <v>0</v>
      </c>
      <c r="C113" s="6">
        <v>0</v>
      </c>
      <c r="D113" s="6">
        <f>SUM(B113:C113)</f>
        <v>0</v>
      </c>
      <c r="E113" s="6">
        <v>0</v>
      </c>
      <c r="F113" s="6">
        <v>0</v>
      </c>
      <c r="G113" s="6">
        <f>SUM(E113:F113)</f>
        <v>0</v>
      </c>
      <c r="H113" s="6">
        <v>0</v>
      </c>
      <c r="I113" s="6">
        <v>0</v>
      </c>
      <c r="J113" s="6">
        <f>SUM(H113:I113)</f>
        <v>0</v>
      </c>
      <c r="K113" s="6">
        <f>SUM(H113,E113,B113)</f>
        <v>0</v>
      </c>
      <c r="L113" s="6">
        <f>SUM(I113,F113,C113)</f>
        <v>0</v>
      </c>
      <c r="M113" s="6">
        <f>SUM(K113:L113)</f>
        <v>0</v>
      </c>
      <c r="N113" s="7" t="s">
        <v>2173</v>
      </c>
    </row>
    <row r="114" spans="1:14" ht="19.5" customHeight="1" x14ac:dyDescent="0.2">
      <c r="A114" s="5" t="s">
        <v>1967</v>
      </c>
      <c r="B114" s="6">
        <v>161</v>
      </c>
      <c r="C114" s="6">
        <v>58</v>
      </c>
      <c r="D114" s="6">
        <f t="shared" ref="D114:D123" si="34">SUM(B114:C114)</f>
        <v>219</v>
      </c>
      <c r="E114" s="6">
        <v>1</v>
      </c>
      <c r="F114" s="6">
        <v>0</v>
      </c>
      <c r="G114" s="6">
        <f t="shared" ref="G114:G123" si="35">SUM(E114:F114)</f>
        <v>1</v>
      </c>
      <c r="H114" s="6">
        <v>28</v>
      </c>
      <c r="I114" s="6">
        <v>13</v>
      </c>
      <c r="J114" s="6">
        <f t="shared" ref="J114:J123" si="36">SUM(H114:I114)</f>
        <v>41</v>
      </c>
      <c r="K114" s="6">
        <f t="shared" ref="K114:L123" si="37">SUM(H114,E114,B114)</f>
        <v>190</v>
      </c>
      <c r="L114" s="6">
        <f t="shared" si="37"/>
        <v>71</v>
      </c>
      <c r="M114" s="6">
        <f t="shared" ref="M114:M123" si="38">SUM(K114:L114)</f>
        <v>261</v>
      </c>
      <c r="N114" s="7" t="s">
        <v>2174</v>
      </c>
    </row>
    <row r="115" spans="1:14" ht="20.25" customHeight="1" x14ac:dyDescent="0.2">
      <c r="A115" s="5" t="s">
        <v>1969</v>
      </c>
      <c r="B115" s="6">
        <v>292</v>
      </c>
      <c r="C115" s="6">
        <v>59</v>
      </c>
      <c r="D115" s="6">
        <f t="shared" si="34"/>
        <v>351</v>
      </c>
      <c r="E115" s="6">
        <v>9</v>
      </c>
      <c r="F115" s="6">
        <v>4</v>
      </c>
      <c r="G115" s="6">
        <f t="shared" si="35"/>
        <v>13</v>
      </c>
      <c r="H115" s="6">
        <v>2</v>
      </c>
      <c r="I115" s="6">
        <v>0</v>
      </c>
      <c r="J115" s="6">
        <f t="shared" si="36"/>
        <v>2</v>
      </c>
      <c r="K115" s="6">
        <f t="shared" si="37"/>
        <v>303</v>
      </c>
      <c r="L115" s="6">
        <f t="shared" si="37"/>
        <v>63</v>
      </c>
      <c r="M115" s="6">
        <f t="shared" si="38"/>
        <v>366</v>
      </c>
      <c r="N115" s="7" t="s">
        <v>2175</v>
      </c>
    </row>
    <row r="116" spans="1:14" ht="20.25" customHeight="1" x14ac:dyDescent="0.2">
      <c r="A116" s="5" t="s">
        <v>1971</v>
      </c>
      <c r="B116" s="6">
        <v>812</v>
      </c>
      <c r="C116" s="6">
        <v>184</v>
      </c>
      <c r="D116" s="6">
        <f t="shared" si="34"/>
        <v>996</v>
      </c>
      <c r="E116" s="6">
        <v>4</v>
      </c>
      <c r="F116" s="6">
        <v>0</v>
      </c>
      <c r="G116" s="6">
        <f t="shared" si="35"/>
        <v>4</v>
      </c>
      <c r="H116" s="6">
        <v>11</v>
      </c>
      <c r="I116" s="6">
        <v>2</v>
      </c>
      <c r="J116" s="6">
        <f t="shared" si="36"/>
        <v>13</v>
      </c>
      <c r="K116" s="6">
        <f t="shared" si="37"/>
        <v>827</v>
      </c>
      <c r="L116" s="6">
        <f t="shared" si="37"/>
        <v>186</v>
      </c>
      <c r="M116" s="6">
        <f t="shared" si="38"/>
        <v>1013</v>
      </c>
      <c r="N116" s="7" t="s">
        <v>2176</v>
      </c>
    </row>
    <row r="117" spans="1:14" ht="20.25" customHeight="1" x14ac:dyDescent="0.2">
      <c r="A117" s="5" t="s">
        <v>1973</v>
      </c>
      <c r="B117" s="6">
        <v>235</v>
      </c>
      <c r="C117" s="6">
        <v>36</v>
      </c>
      <c r="D117" s="6">
        <f t="shared" si="34"/>
        <v>271</v>
      </c>
      <c r="E117" s="6">
        <v>0</v>
      </c>
      <c r="F117" s="6">
        <v>1</v>
      </c>
      <c r="G117" s="6">
        <f t="shared" si="35"/>
        <v>1</v>
      </c>
      <c r="H117" s="6">
        <v>1</v>
      </c>
      <c r="I117" s="6">
        <v>0</v>
      </c>
      <c r="J117" s="6">
        <f t="shared" si="36"/>
        <v>1</v>
      </c>
      <c r="K117" s="6">
        <f t="shared" si="37"/>
        <v>236</v>
      </c>
      <c r="L117" s="6">
        <f t="shared" si="37"/>
        <v>37</v>
      </c>
      <c r="M117" s="6">
        <f t="shared" si="38"/>
        <v>273</v>
      </c>
      <c r="N117" s="7" t="s">
        <v>1974</v>
      </c>
    </row>
    <row r="118" spans="1:14" ht="20.25" customHeight="1" x14ac:dyDescent="0.2">
      <c r="A118" s="5" t="s">
        <v>2177</v>
      </c>
      <c r="B118" s="6">
        <v>0</v>
      </c>
      <c r="C118" s="6">
        <v>0</v>
      </c>
      <c r="D118" s="6">
        <f t="shared" si="34"/>
        <v>0</v>
      </c>
      <c r="E118" s="6">
        <v>0</v>
      </c>
      <c r="F118" s="6">
        <v>0</v>
      </c>
      <c r="G118" s="6">
        <f t="shared" si="35"/>
        <v>0</v>
      </c>
      <c r="H118" s="6">
        <v>0</v>
      </c>
      <c r="I118" s="6">
        <v>0</v>
      </c>
      <c r="J118" s="6">
        <f t="shared" si="36"/>
        <v>0</v>
      </c>
      <c r="K118" s="6">
        <f t="shared" si="37"/>
        <v>0</v>
      </c>
      <c r="L118" s="6">
        <f t="shared" si="37"/>
        <v>0</v>
      </c>
      <c r="M118" s="6">
        <f t="shared" si="38"/>
        <v>0</v>
      </c>
      <c r="N118" s="7" t="s">
        <v>2178</v>
      </c>
    </row>
    <row r="119" spans="1:14" ht="20.25" customHeight="1" x14ac:dyDescent="0.2">
      <c r="A119" s="5" t="s">
        <v>1977</v>
      </c>
      <c r="B119" s="6">
        <v>21</v>
      </c>
      <c r="C119" s="6">
        <v>4</v>
      </c>
      <c r="D119" s="6">
        <f t="shared" si="34"/>
        <v>25</v>
      </c>
      <c r="E119" s="6">
        <v>0</v>
      </c>
      <c r="F119" s="6">
        <v>0</v>
      </c>
      <c r="G119" s="6">
        <f t="shared" si="35"/>
        <v>0</v>
      </c>
      <c r="H119" s="6">
        <v>0</v>
      </c>
      <c r="I119" s="6">
        <v>0</v>
      </c>
      <c r="J119" s="6">
        <f t="shared" si="36"/>
        <v>0</v>
      </c>
      <c r="K119" s="6">
        <f t="shared" si="37"/>
        <v>21</v>
      </c>
      <c r="L119" s="6">
        <f t="shared" si="37"/>
        <v>4</v>
      </c>
      <c r="M119" s="6">
        <f t="shared" si="38"/>
        <v>25</v>
      </c>
      <c r="N119" s="7" t="s">
        <v>1978</v>
      </c>
    </row>
    <row r="120" spans="1:14" ht="20.25" customHeight="1" x14ac:dyDescent="0.2">
      <c r="A120" s="5" t="s">
        <v>1979</v>
      </c>
      <c r="B120" s="6">
        <v>490</v>
      </c>
      <c r="C120" s="6">
        <v>119</v>
      </c>
      <c r="D120" s="6">
        <f t="shared" si="34"/>
        <v>609</v>
      </c>
      <c r="E120" s="6">
        <v>2</v>
      </c>
      <c r="F120" s="6">
        <v>1</v>
      </c>
      <c r="G120" s="6">
        <f t="shared" si="35"/>
        <v>3</v>
      </c>
      <c r="H120" s="6">
        <v>12</v>
      </c>
      <c r="I120" s="6">
        <v>2</v>
      </c>
      <c r="J120" s="6">
        <f t="shared" si="36"/>
        <v>14</v>
      </c>
      <c r="K120" s="6">
        <f t="shared" si="37"/>
        <v>504</v>
      </c>
      <c r="L120" s="6">
        <f t="shared" si="37"/>
        <v>122</v>
      </c>
      <c r="M120" s="6">
        <f t="shared" si="38"/>
        <v>626</v>
      </c>
      <c r="N120" s="7" t="s">
        <v>2179</v>
      </c>
    </row>
    <row r="121" spans="1:14" ht="20.25" customHeight="1" x14ac:dyDescent="0.2">
      <c r="A121" s="5" t="s">
        <v>1981</v>
      </c>
      <c r="B121" s="6">
        <v>10</v>
      </c>
      <c r="C121" s="6">
        <v>1</v>
      </c>
      <c r="D121" s="6">
        <f t="shared" si="34"/>
        <v>11</v>
      </c>
      <c r="E121" s="6">
        <v>1</v>
      </c>
      <c r="F121" s="6">
        <v>0</v>
      </c>
      <c r="G121" s="6">
        <f t="shared" si="35"/>
        <v>1</v>
      </c>
      <c r="H121" s="6">
        <v>0</v>
      </c>
      <c r="I121" s="6">
        <v>0</v>
      </c>
      <c r="J121" s="6">
        <f t="shared" si="36"/>
        <v>0</v>
      </c>
      <c r="K121" s="6">
        <f t="shared" si="37"/>
        <v>11</v>
      </c>
      <c r="L121" s="6">
        <f t="shared" si="37"/>
        <v>1</v>
      </c>
      <c r="M121" s="6">
        <f t="shared" si="38"/>
        <v>12</v>
      </c>
      <c r="N121" s="7" t="s">
        <v>2180</v>
      </c>
    </row>
    <row r="122" spans="1:14" ht="20.25" customHeight="1" x14ac:dyDescent="0.2">
      <c r="A122" s="5" t="s">
        <v>1983</v>
      </c>
      <c r="B122" s="6">
        <v>279</v>
      </c>
      <c r="C122" s="6">
        <v>12</v>
      </c>
      <c r="D122" s="6">
        <f t="shared" si="34"/>
        <v>291</v>
      </c>
      <c r="E122" s="6">
        <v>6</v>
      </c>
      <c r="F122" s="6">
        <v>0</v>
      </c>
      <c r="G122" s="6">
        <f t="shared" si="35"/>
        <v>6</v>
      </c>
      <c r="H122" s="6">
        <v>10</v>
      </c>
      <c r="I122" s="6">
        <v>1</v>
      </c>
      <c r="J122" s="6">
        <f t="shared" si="36"/>
        <v>11</v>
      </c>
      <c r="K122" s="6">
        <f t="shared" si="37"/>
        <v>295</v>
      </c>
      <c r="L122" s="6">
        <f t="shared" si="37"/>
        <v>13</v>
      </c>
      <c r="M122" s="6">
        <f t="shared" si="38"/>
        <v>308</v>
      </c>
      <c r="N122" s="7" t="s">
        <v>2181</v>
      </c>
    </row>
    <row r="123" spans="1:14" ht="20.25" customHeight="1" x14ac:dyDescent="0.2">
      <c r="A123" s="5" t="s">
        <v>1985</v>
      </c>
      <c r="B123" s="6">
        <v>470</v>
      </c>
      <c r="C123" s="6">
        <v>90</v>
      </c>
      <c r="D123" s="6">
        <f t="shared" si="34"/>
        <v>560</v>
      </c>
      <c r="E123" s="6">
        <v>5</v>
      </c>
      <c r="F123" s="6">
        <v>0</v>
      </c>
      <c r="G123" s="6">
        <f t="shared" si="35"/>
        <v>5</v>
      </c>
      <c r="H123" s="6">
        <v>10</v>
      </c>
      <c r="I123" s="6">
        <v>0</v>
      </c>
      <c r="J123" s="6">
        <f t="shared" si="36"/>
        <v>10</v>
      </c>
      <c r="K123" s="6">
        <f t="shared" si="37"/>
        <v>485</v>
      </c>
      <c r="L123" s="6">
        <f t="shared" si="37"/>
        <v>90</v>
      </c>
      <c r="M123" s="6">
        <f t="shared" si="38"/>
        <v>575</v>
      </c>
      <c r="N123" s="7" t="s">
        <v>1986</v>
      </c>
    </row>
    <row r="124" spans="1:14" ht="19.5" customHeight="1" x14ac:dyDescent="0.2">
      <c r="A124" s="161" t="s">
        <v>1987</v>
      </c>
      <c r="B124" s="68"/>
      <c r="C124" s="68"/>
      <c r="D124" s="68"/>
      <c r="E124" s="68"/>
      <c r="F124" s="68"/>
      <c r="G124" s="68"/>
      <c r="H124" s="68"/>
      <c r="I124" s="68"/>
      <c r="J124" s="68"/>
      <c r="K124" s="179"/>
      <c r="L124" s="6"/>
      <c r="M124" s="6"/>
      <c r="N124" s="304" t="s">
        <v>1988</v>
      </c>
    </row>
    <row r="125" spans="1:14" ht="20.25" customHeight="1" x14ac:dyDescent="0.2">
      <c r="A125" s="5" t="s">
        <v>1989</v>
      </c>
      <c r="B125" s="6">
        <v>0</v>
      </c>
      <c r="C125" s="6">
        <v>0</v>
      </c>
      <c r="D125" s="6">
        <f t="shared" ref="D125:D130" si="39">SUM(B125:C125)</f>
        <v>0</v>
      </c>
      <c r="E125" s="6">
        <v>0</v>
      </c>
      <c r="F125" s="6">
        <v>0</v>
      </c>
      <c r="G125" s="6">
        <f t="shared" ref="G125:G130" si="40">SUM(E125:F125)</f>
        <v>0</v>
      </c>
      <c r="H125" s="6">
        <v>0</v>
      </c>
      <c r="I125" s="6">
        <v>0</v>
      </c>
      <c r="J125" s="6">
        <f t="shared" ref="J125:J134" si="41">SUM(H125:I125)</f>
        <v>0</v>
      </c>
      <c r="K125" s="6">
        <f t="shared" ref="K125:L134" si="42">SUM(H125,E125,B125)</f>
        <v>0</v>
      </c>
      <c r="L125" s="6">
        <f t="shared" si="42"/>
        <v>0</v>
      </c>
      <c r="M125" s="6">
        <f t="shared" ref="M125:M134" si="43">SUM(K125:L125)</f>
        <v>0</v>
      </c>
      <c r="N125" s="7" t="s">
        <v>1990</v>
      </c>
    </row>
    <row r="126" spans="1:14" ht="20.25" customHeight="1" x14ac:dyDescent="0.2">
      <c r="A126" s="5" t="s">
        <v>1991</v>
      </c>
      <c r="B126" s="6">
        <v>112</v>
      </c>
      <c r="C126" s="6">
        <v>5</v>
      </c>
      <c r="D126" s="6">
        <f t="shared" si="39"/>
        <v>117</v>
      </c>
      <c r="E126" s="6">
        <v>0</v>
      </c>
      <c r="F126" s="6">
        <v>0</v>
      </c>
      <c r="G126" s="6">
        <f t="shared" si="40"/>
        <v>0</v>
      </c>
      <c r="H126" s="6">
        <v>3</v>
      </c>
      <c r="I126" s="6">
        <v>0</v>
      </c>
      <c r="J126" s="6">
        <f t="shared" si="41"/>
        <v>3</v>
      </c>
      <c r="K126" s="6">
        <f t="shared" si="42"/>
        <v>115</v>
      </c>
      <c r="L126" s="6">
        <f t="shared" si="42"/>
        <v>5</v>
      </c>
      <c r="M126" s="6">
        <f t="shared" si="43"/>
        <v>120</v>
      </c>
      <c r="N126" s="7" t="s">
        <v>1992</v>
      </c>
    </row>
    <row r="127" spans="1:14" ht="20.25" customHeight="1" x14ac:dyDescent="0.2">
      <c r="A127" s="5" t="s">
        <v>1993</v>
      </c>
      <c r="B127" s="6">
        <v>47</v>
      </c>
      <c r="C127" s="6">
        <v>33</v>
      </c>
      <c r="D127" s="6">
        <f t="shared" si="39"/>
        <v>80</v>
      </c>
      <c r="E127" s="6">
        <v>0</v>
      </c>
      <c r="F127" s="6">
        <v>0</v>
      </c>
      <c r="G127" s="6">
        <f t="shared" si="40"/>
        <v>0</v>
      </c>
      <c r="H127" s="6">
        <v>2</v>
      </c>
      <c r="I127" s="6">
        <v>2</v>
      </c>
      <c r="J127" s="6">
        <f t="shared" si="41"/>
        <v>4</v>
      </c>
      <c r="K127" s="6">
        <f t="shared" si="42"/>
        <v>49</v>
      </c>
      <c r="L127" s="6">
        <f t="shared" si="42"/>
        <v>35</v>
      </c>
      <c r="M127" s="6">
        <f t="shared" si="43"/>
        <v>84</v>
      </c>
      <c r="N127" s="7" t="s">
        <v>1994</v>
      </c>
    </row>
    <row r="128" spans="1:14" ht="20.25" customHeight="1" x14ac:dyDescent="0.2">
      <c r="A128" s="5" t="s">
        <v>1995</v>
      </c>
      <c r="B128" s="6">
        <v>2</v>
      </c>
      <c r="C128" s="6">
        <v>0</v>
      </c>
      <c r="D128" s="6">
        <f t="shared" si="39"/>
        <v>2</v>
      </c>
      <c r="E128" s="6">
        <v>0</v>
      </c>
      <c r="F128" s="6">
        <v>0</v>
      </c>
      <c r="G128" s="6">
        <f t="shared" si="40"/>
        <v>0</v>
      </c>
      <c r="H128" s="6">
        <v>0</v>
      </c>
      <c r="I128" s="6">
        <v>0</v>
      </c>
      <c r="J128" s="6">
        <f t="shared" si="41"/>
        <v>0</v>
      </c>
      <c r="K128" s="6">
        <f t="shared" si="42"/>
        <v>2</v>
      </c>
      <c r="L128" s="6">
        <f t="shared" si="42"/>
        <v>0</v>
      </c>
      <c r="M128" s="6">
        <f t="shared" si="43"/>
        <v>2</v>
      </c>
      <c r="N128" s="7" t="s">
        <v>1996</v>
      </c>
    </row>
    <row r="129" spans="1:14" ht="20.25" customHeight="1" x14ac:dyDescent="0.2">
      <c r="A129" s="5" t="s">
        <v>1997</v>
      </c>
      <c r="B129" s="6">
        <v>70</v>
      </c>
      <c r="C129" s="6">
        <v>13</v>
      </c>
      <c r="D129" s="6">
        <f t="shared" si="39"/>
        <v>83</v>
      </c>
      <c r="E129" s="6">
        <v>1</v>
      </c>
      <c r="F129" s="6">
        <v>0</v>
      </c>
      <c r="G129" s="6">
        <f t="shared" si="40"/>
        <v>1</v>
      </c>
      <c r="H129" s="6">
        <v>0</v>
      </c>
      <c r="I129" s="6">
        <v>0</v>
      </c>
      <c r="J129" s="6">
        <f t="shared" si="41"/>
        <v>0</v>
      </c>
      <c r="K129" s="6">
        <f t="shared" si="42"/>
        <v>71</v>
      </c>
      <c r="L129" s="6">
        <f t="shared" si="42"/>
        <v>13</v>
      </c>
      <c r="M129" s="6">
        <f t="shared" si="43"/>
        <v>84</v>
      </c>
      <c r="N129" s="7" t="s">
        <v>1998</v>
      </c>
    </row>
    <row r="130" spans="1:14" ht="20.25" customHeight="1" x14ac:dyDescent="0.2">
      <c r="A130" s="5" t="s">
        <v>1999</v>
      </c>
      <c r="B130" s="6">
        <v>110</v>
      </c>
      <c r="C130" s="6">
        <v>17</v>
      </c>
      <c r="D130" s="6">
        <f t="shared" si="39"/>
        <v>127</v>
      </c>
      <c r="E130" s="6">
        <v>0</v>
      </c>
      <c r="F130" s="6">
        <v>0</v>
      </c>
      <c r="G130" s="6">
        <f t="shared" si="40"/>
        <v>0</v>
      </c>
      <c r="H130" s="6">
        <v>1</v>
      </c>
      <c r="I130" s="6">
        <v>0</v>
      </c>
      <c r="J130" s="6">
        <f t="shared" si="41"/>
        <v>1</v>
      </c>
      <c r="K130" s="6">
        <f t="shared" si="42"/>
        <v>111</v>
      </c>
      <c r="L130" s="6">
        <f t="shared" si="42"/>
        <v>17</v>
      </c>
      <c r="M130" s="6">
        <f t="shared" si="43"/>
        <v>128</v>
      </c>
      <c r="N130" s="7" t="s">
        <v>2000</v>
      </c>
    </row>
    <row r="131" spans="1:14" ht="20.25" customHeight="1" x14ac:dyDescent="0.2">
      <c r="A131" s="161" t="s">
        <v>2001</v>
      </c>
      <c r="B131" s="68">
        <f>SUM(B125:B130)</f>
        <v>341</v>
      </c>
      <c r="C131" s="68">
        <f t="shared" ref="C131:I131" si="44">SUM(C125:C130)</f>
        <v>68</v>
      </c>
      <c r="D131" s="68">
        <f t="shared" si="44"/>
        <v>409</v>
      </c>
      <c r="E131" s="68">
        <f t="shared" si="44"/>
        <v>1</v>
      </c>
      <c r="F131" s="68">
        <f t="shared" si="44"/>
        <v>0</v>
      </c>
      <c r="G131" s="68">
        <f t="shared" si="44"/>
        <v>1</v>
      </c>
      <c r="H131" s="68">
        <f t="shared" si="44"/>
        <v>6</v>
      </c>
      <c r="I131" s="68">
        <f t="shared" si="44"/>
        <v>2</v>
      </c>
      <c r="J131" s="68">
        <f t="shared" si="41"/>
        <v>8</v>
      </c>
      <c r="K131" s="68">
        <f t="shared" si="42"/>
        <v>348</v>
      </c>
      <c r="L131" s="68">
        <f t="shared" si="42"/>
        <v>70</v>
      </c>
      <c r="M131" s="68">
        <f t="shared" si="43"/>
        <v>418</v>
      </c>
      <c r="N131" s="304" t="s">
        <v>1988</v>
      </c>
    </row>
    <row r="132" spans="1:14" ht="20.25" customHeight="1" x14ac:dyDescent="0.2">
      <c r="A132" s="161" t="s">
        <v>2002</v>
      </c>
      <c r="B132" s="68">
        <v>317</v>
      </c>
      <c r="C132" s="68">
        <v>48</v>
      </c>
      <c r="D132" s="68">
        <f>SUM(B132:C132)</f>
        <v>365</v>
      </c>
      <c r="E132" s="68">
        <v>0</v>
      </c>
      <c r="F132" s="68">
        <v>1</v>
      </c>
      <c r="G132" s="68">
        <f>SUM(E132:F132)</f>
        <v>1</v>
      </c>
      <c r="H132" s="68">
        <v>4</v>
      </c>
      <c r="I132" s="68">
        <v>0</v>
      </c>
      <c r="J132" s="68">
        <f t="shared" si="41"/>
        <v>4</v>
      </c>
      <c r="K132" s="68">
        <f t="shared" si="42"/>
        <v>321</v>
      </c>
      <c r="L132" s="68">
        <f t="shared" si="42"/>
        <v>49</v>
      </c>
      <c r="M132" s="68">
        <f t="shared" si="43"/>
        <v>370</v>
      </c>
      <c r="N132" s="304" t="s">
        <v>2003</v>
      </c>
    </row>
    <row r="133" spans="1:14" ht="20.25" customHeight="1" x14ac:dyDescent="0.2">
      <c r="A133" s="161" t="s">
        <v>2004</v>
      </c>
      <c r="B133" s="68">
        <v>94</v>
      </c>
      <c r="C133" s="68">
        <v>34</v>
      </c>
      <c r="D133" s="68">
        <f>SUM(B133:C133)</f>
        <v>128</v>
      </c>
      <c r="E133" s="68">
        <v>1</v>
      </c>
      <c r="F133" s="68">
        <v>0</v>
      </c>
      <c r="G133" s="68">
        <f>SUM(E133:F133)</f>
        <v>1</v>
      </c>
      <c r="H133" s="68">
        <v>3</v>
      </c>
      <c r="I133" s="68">
        <v>1</v>
      </c>
      <c r="J133" s="68">
        <f t="shared" si="41"/>
        <v>4</v>
      </c>
      <c r="K133" s="68">
        <f t="shared" si="42"/>
        <v>98</v>
      </c>
      <c r="L133" s="68">
        <f t="shared" si="42"/>
        <v>35</v>
      </c>
      <c r="M133" s="68">
        <f t="shared" si="43"/>
        <v>133</v>
      </c>
      <c r="N133" s="304" t="s">
        <v>2005</v>
      </c>
    </row>
    <row r="134" spans="1:14" ht="20.25" customHeight="1" x14ac:dyDescent="0.2">
      <c r="A134" s="161" t="s">
        <v>2006</v>
      </c>
      <c r="B134" s="68">
        <v>103</v>
      </c>
      <c r="C134" s="68">
        <v>37</v>
      </c>
      <c r="D134" s="68">
        <f>SUM(B134:C134)</f>
        <v>140</v>
      </c>
      <c r="E134" s="68">
        <v>2</v>
      </c>
      <c r="F134" s="68">
        <v>2</v>
      </c>
      <c r="G134" s="68">
        <f>SUM(E134:F134)</f>
        <v>4</v>
      </c>
      <c r="H134" s="68">
        <v>0</v>
      </c>
      <c r="I134" s="68">
        <v>0</v>
      </c>
      <c r="J134" s="68">
        <f t="shared" si="41"/>
        <v>0</v>
      </c>
      <c r="K134" s="68">
        <f t="shared" si="42"/>
        <v>105</v>
      </c>
      <c r="L134" s="68">
        <f t="shared" si="42"/>
        <v>39</v>
      </c>
      <c r="M134" s="68">
        <f t="shared" si="43"/>
        <v>144</v>
      </c>
      <c r="N134" s="304" t="s">
        <v>2007</v>
      </c>
    </row>
    <row r="135" spans="1:14" ht="16.5" customHeight="1" x14ac:dyDescent="0.2">
      <c r="A135" s="161" t="s">
        <v>2008</v>
      </c>
      <c r="B135" s="68"/>
      <c r="C135" s="68"/>
      <c r="D135" s="68"/>
      <c r="E135" s="68"/>
      <c r="F135" s="68"/>
      <c r="G135" s="68"/>
      <c r="H135" s="68"/>
      <c r="I135" s="68"/>
      <c r="J135" s="68"/>
      <c r="K135" s="68"/>
      <c r="L135" s="68"/>
      <c r="M135" s="68"/>
      <c r="N135" s="304" t="s">
        <v>2009</v>
      </c>
    </row>
    <row r="136" spans="1:14" ht="20.25" customHeight="1" x14ac:dyDescent="0.2">
      <c r="A136" s="161" t="s">
        <v>2010</v>
      </c>
      <c r="B136" s="68">
        <v>10</v>
      </c>
      <c r="C136" s="68">
        <v>2</v>
      </c>
      <c r="D136" s="68">
        <f>SUM(B136:C136)</f>
        <v>12</v>
      </c>
      <c r="E136" s="68">
        <v>0</v>
      </c>
      <c r="F136" s="68">
        <v>0</v>
      </c>
      <c r="G136" s="68">
        <f>SUM(E136:F136)</f>
        <v>0</v>
      </c>
      <c r="H136" s="68">
        <v>0</v>
      </c>
      <c r="I136" s="68">
        <v>0</v>
      </c>
      <c r="J136" s="68">
        <f>SUM(H136:I136)</f>
        <v>0</v>
      </c>
      <c r="K136" s="68">
        <f t="shared" ref="K136:L141" si="45">SUM(H136,E136,B136)</f>
        <v>10</v>
      </c>
      <c r="L136" s="68">
        <f t="shared" si="45"/>
        <v>2</v>
      </c>
      <c r="M136" s="68">
        <f t="shared" ref="M136:M141" si="46">SUM(K136:L136)</f>
        <v>12</v>
      </c>
      <c r="N136" s="304" t="s">
        <v>2011</v>
      </c>
    </row>
    <row r="137" spans="1:14" ht="20.25" customHeight="1" x14ac:dyDescent="0.2">
      <c r="A137" s="161" t="s">
        <v>2012</v>
      </c>
      <c r="B137" s="68">
        <v>0</v>
      </c>
      <c r="C137" s="68">
        <v>0</v>
      </c>
      <c r="D137" s="68">
        <f>SUM(B137:C137)</f>
        <v>0</v>
      </c>
      <c r="E137" s="68">
        <v>0</v>
      </c>
      <c r="F137" s="68">
        <v>0</v>
      </c>
      <c r="G137" s="68">
        <f>SUM(E137:F137)</f>
        <v>0</v>
      </c>
      <c r="H137" s="68">
        <v>0</v>
      </c>
      <c r="I137" s="68">
        <v>0</v>
      </c>
      <c r="J137" s="68">
        <f>SUM(H137:I137)</f>
        <v>0</v>
      </c>
      <c r="K137" s="68">
        <f t="shared" si="45"/>
        <v>0</v>
      </c>
      <c r="L137" s="68">
        <f t="shared" si="45"/>
        <v>0</v>
      </c>
      <c r="M137" s="68">
        <f t="shared" si="46"/>
        <v>0</v>
      </c>
      <c r="N137" s="304" t="s">
        <v>2013</v>
      </c>
    </row>
    <row r="138" spans="1:14" ht="20.25" customHeight="1" x14ac:dyDescent="0.2">
      <c r="A138" s="161" t="s">
        <v>2014</v>
      </c>
      <c r="B138" s="68">
        <v>16</v>
      </c>
      <c r="C138" s="68">
        <v>8</v>
      </c>
      <c r="D138" s="68">
        <f>SUM(B138:C138)</f>
        <v>24</v>
      </c>
      <c r="E138" s="68">
        <v>0</v>
      </c>
      <c r="F138" s="68">
        <v>0</v>
      </c>
      <c r="G138" s="68">
        <f>SUM(E138:F138)</f>
        <v>0</v>
      </c>
      <c r="H138" s="68">
        <v>0</v>
      </c>
      <c r="I138" s="68">
        <v>0</v>
      </c>
      <c r="J138" s="68">
        <f>SUM(H138:I138)</f>
        <v>0</v>
      </c>
      <c r="K138" s="68">
        <f t="shared" si="45"/>
        <v>16</v>
      </c>
      <c r="L138" s="68">
        <f t="shared" si="45"/>
        <v>8</v>
      </c>
      <c r="M138" s="68">
        <f t="shared" si="46"/>
        <v>24</v>
      </c>
      <c r="N138" s="304" t="s">
        <v>2015</v>
      </c>
    </row>
    <row r="139" spans="1:14" ht="20.25" customHeight="1" x14ac:dyDescent="0.2">
      <c r="A139" s="161" t="s">
        <v>2016</v>
      </c>
      <c r="B139" s="68">
        <v>0</v>
      </c>
      <c r="C139" s="68">
        <v>0</v>
      </c>
      <c r="D139" s="68">
        <f>SUM(B139:C139)</f>
        <v>0</v>
      </c>
      <c r="E139" s="68">
        <v>0</v>
      </c>
      <c r="F139" s="68">
        <v>0</v>
      </c>
      <c r="G139" s="68">
        <f>SUM(E139:F139)</f>
        <v>0</v>
      </c>
      <c r="H139" s="68">
        <v>0</v>
      </c>
      <c r="I139" s="68">
        <v>0</v>
      </c>
      <c r="J139" s="68">
        <f>SUM(H139:I139)</f>
        <v>0</v>
      </c>
      <c r="K139" s="68">
        <f t="shared" si="45"/>
        <v>0</v>
      </c>
      <c r="L139" s="68">
        <f t="shared" si="45"/>
        <v>0</v>
      </c>
      <c r="M139" s="68">
        <f t="shared" si="46"/>
        <v>0</v>
      </c>
      <c r="N139" s="304" t="s">
        <v>2017</v>
      </c>
    </row>
    <row r="140" spans="1:14" ht="20.25" customHeight="1" x14ac:dyDescent="0.2">
      <c r="A140" s="161" t="s">
        <v>2022</v>
      </c>
      <c r="B140" s="68">
        <f>SUM(B136:B139)</f>
        <v>26</v>
      </c>
      <c r="C140" s="68">
        <f t="shared" ref="C140:J140" si="47">SUM(C136:C139)</f>
        <v>10</v>
      </c>
      <c r="D140" s="68">
        <f t="shared" si="47"/>
        <v>36</v>
      </c>
      <c r="E140" s="68">
        <f t="shared" si="47"/>
        <v>0</v>
      </c>
      <c r="F140" s="68">
        <f t="shared" si="47"/>
        <v>0</v>
      </c>
      <c r="G140" s="68">
        <f t="shared" si="47"/>
        <v>0</v>
      </c>
      <c r="H140" s="68">
        <f t="shared" si="47"/>
        <v>0</v>
      </c>
      <c r="I140" s="68">
        <f t="shared" si="47"/>
        <v>0</v>
      </c>
      <c r="J140" s="68">
        <f t="shared" si="47"/>
        <v>0</v>
      </c>
      <c r="K140" s="68">
        <f t="shared" si="45"/>
        <v>26</v>
      </c>
      <c r="L140" s="68">
        <f t="shared" si="45"/>
        <v>10</v>
      </c>
      <c r="M140" s="68">
        <f t="shared" si="46"/>
        <v>36</v>
      </c>
      <c r="N140" s="304" t="s">
        <v>2023</v>
      </c>
    </row>
    <row r="141" spans="1:14" ht="18" customHeight="1" thickBot="1" x14ac:dyDescent="0.25">
      <c r="A141" s="14" t="s">
        <v>2024</v>
      </c>
      <c r="B141" s="15">
        <v>11</v>
      </c>
      <c r="C141" s="15">
        <v>3</v>
      </c>
      <c r="D141" s="15">
        <f>SUM(B141:C141)</f>
        <v>14</v>
      </c>
      <c r="E141" s="15">
        <v>2</v>
      </c>
      <c r="F141" s="15">
        <v>0</v>
      </c>
      <c r="G141" s="15">
        <f>SUM(E141:F141)</f>
        <v>2</v>
      </c>
      <c r="H141" s="15">
        <v>0</v>
      </c>
      <c r="I141" s="15">
        <v>0</v>
      </c>
      <c r="J141" s="15">
        <f>SUM(H141:I141)</f>
        <v>0</v>
      </c>
      <c r="K141" s="15">
        <f t="shared" si="45"/>
        <v>13</v>
      </c>
      <c r="L141" s="15">
        <f t="shared" si="45"/>
        <v>3</v>
      </c>
      <c r="M141" s="15">
        <f t="shared" si="46"/>
        <v>16</v>
      </c>
      <c r="N141" s="16" t="s">
        <v>2025</v>
      </c>
    </row>
    <row r="142" spans="1:14" ht="21" customHeight="1" thickTop="1" x14ac:dyDescent="0.2">
      <c r="A142" s="64"/>
      <c r="B142" s="369"/>
      <c r="C142" s="369"/>
      <c r="D142" s="369"/>
      <c r="E142" s="369"/>
      <c r="F142" s="369"/>
      <c r="G142" s="369"/>
      <c r="H142" s="369"/>
      <c r="I142" s="369"/>
      <c r="J142" s="369"/>
      <c r="K142" s="369"/>
      <c r="L142" s="369"/>
      <c r="M142" s="369"/>
      <c r="N142" s="65"/>
    </row>
    <row r="143" spans="1:14" s="399" customFormat="1" ht="21" customHeight="1" x14ac:dyDescent="0.2">
      <c r="A143" s="25"/>
      <c r="B143" s="398"/>
      <c r="C143" s="398"/>
      <c r="D143" s="398"/>
      <c r="E143" s="398"/>
      <c r="F143" s="398"/>
      <c r="G143" s="398"/>
      <c r="H143" s="398"/>
      <c r="I143" s="398"/>
      <c r="J143" s="398"/>
      <c r="K143" s="398"/>
      <c r="L143" s="398"/>
      <c r="M143" s="398"/>
      <c r="N143" s="400"/>
    </row>
    <row r="144" spans="1:14" ht="22.5" customHeight="1" thickBot="1" x14ac:dyDescent="0.25">
      <c r="A144" s="1" t="s">
        <v>2182</v>
      </c>
      <c r="B144" s="19"/>
      <c r="C144" s="19"/>
      <c r="D144" s="19"/>
      <c r="E144" s="19"/>
      <c r="F144" s="19"/>
      <c r="G144" s="19"/>
      <c r="H144" s="19"/>
      <c r="I144" s="19"/>
      <c r="J144" s="19"/>
      <c r="K144" s="19"/>
      <c r="L144" s="19"/>
      <c r="M144" s="19"/>
      <c r="N144" s="21" t="s">
        <v>2183</v>
      </c>
    </row>
    <row r="145" spans="1:14" ht="16.5" customHeight="1" thickTop="1" x14ac:dyDescent="0.25">
      <c r="A145" s="409" t="s">
        <v>118</v>
      </c>
      <c r="B145" s="412" t="s">
        <v>56</v>
      </c>
      <c r="C145" s="412"/>
      <c r="D145" s="412"/>
      <c r="E145" s="412" t="s">
        <v>57</v>
      </c>
      <c r="F145" s="412"/>
      <c r="G145" s="412"/>
      <c r="H145" s="412" t="s">
        <v>58</v>
      </c>
      <c r="I145" s="412"/>
      <c r="J145" s="412"/>
      <c r="K145" s="412" t="s">
        <v>4</v>
      </c>
      <c r="L145" s="412"/>
      <c r="M145" s="412"/>
      <c r="N145" s="409" t="s">
        <v>278</v>
      </c>
    </row>
    <row r="146" spans="1:14" ht="15" customHeight="1" x14ac:dyDescent="0.25">
      <c r="A146" s="410"/>
      <c r="B146" s="413" t="s">
        <v>59</v>
      </c>
      <c r="C146" s="413"/>
      <c r="D146" s="413"/>
      <c r="E146" s="413" t="s">
        <v>60</v>
      </c>
      <c r="F146" s="413"/>
      <c r="G146" s="413"/>
      <c r="H146" s="413" t="s">
        <v>61</v>
      </c>
      <c r="I146" s="413"/>
      <c r="J146" s="413"/>
      <c r="K146" s="413" t="s">
        <v>8</v>
      </c>
      <c r="L146" s="413"/>
      <c r="M146" s="413"/>
      <c r="N146" s="410"/>
    </row>
    <row r="147" spans="1:14" ht="14.25" customHeight="1" x14ac:dyDescent="0.25">
      <c r="A147" s="410"/>
      <c r="B147" s="336" t="s">
        <v>9</v>
      </c>
      <c r="C147" s="336" t="s">
        <v>10</v>
      </c>
      <c r="D147" s="336" t="s">
        <v>11</v>
      </c>
      <c r="E147" s="336" t="s">
        <v>9</v>
      </c>
      <c r="F147" s="336" t="s">
        <v>10</v>
      </c>
      <c r="G147" s="336" t="s">
        <v>11</v>
      </c>
      <c r="H147" s="336" t="s">
        <v>9</v>
      </c>
      <c r="I147" s="336" t="s">
        <v>10</v>
      </c>
      <c r="J147" s="336" t="s">
        <v>11</v>
      </c>
      <c r="K147" s="336" t="s">
        <v>9</v>
      </c>
      <c r="L147" s="336" t="s">
        <v>10</v>
      </c>
      <c r="M147" s="336" t="s">
        <v>11</v>
      </c>
      <c r="N147" s="410"/>
    </row>
    <row r="148" spans="1:14" ht="18.75" customHeight="1" thickBot="1" x14ac:dyDescent="0.3">
      <c r="A148" s="411"/>
      <c r="B148" s="4" t="s">
        <v>12</v>
      </c>
      <c r="C148" s="4" t="s">
        <v>13</v>
      </c>
      <c r="D148" s="4" t="s">
        <v>8</v>
      </c>
      <c r="E148" s="4" t="s">
        <v>12</v>
      </c>
      <c r="F148" s="4" t="s">
        <v>13</v>
      </c>
      <c r="G148" s="4" t="s">
        <v>8</v>
      </c>
      <c r="H148" s="4" t="s">
        <v>12</v>
      </c>
      <c r="I148" s="4" t="s">
        <v>13</v>
      </c>
      <c r="J148" s="4" t="s">
        <v>8</v>
      </c>
      <c r="K148" s="4" t="s">
        <v>12</v>
      </c>
      <c r="L148" s="4" t="s">
        <v>13</v>
      </c>
      <c r="M148" s="4" t="s">
        <v>8</v>
      </c>
      <c r="N148" s="411"/>
    </row>
    <row r="149" spans="1:14" ht="21.75" customHeight="1" x14ac:dyDescent="0.2">
      <c r="A149" s="5" t="s">
        <v>2184</v>
      </c>
      <c r="B149" s="6"/>
      <c r="C149" s="6"/>
      <c r="D149" s="6"/>
      <c r="E149" s="6"/>
      <c r="F149" s="6"/>
      <c r="G149" s="6"/>
      <c r="H149" s="6"/>
      <c r="I149" s="6"/>
      <c r="J149" s="6"/>
      <c r="K149" s="6"/>
      <c r="L149" s="6"/>
      <c r="M149" s="6"/>
      <c r="N149" s="7" t="s">
        <v>2201</v>
      </c>
    </row>
    <row r="150" spans="1:14" ht="21.75" customHeight="1" x14ac:dyDescent="0.2">
      <c r="A150" s="5" t="s">
        <v>2030</v>
      </c>
      <c r="B150" s="6">
        <v>13</v>
      </c>
      <c r="C150" s="6">
        <v>6</v>
      </c>
      <c r="D150" s="6">
        <f>SUM(B150:C150)</f>
        <v>19</v>
      </c>
      <c r="E150" s="6">
        <v>0</v>
      </c>
      <c r="F150" s="6">
        <v>0</v>
      </c>
      <c r="G150" s="6">
        <f>SUM(E150:F150)</f>
        <v>0</v>
      </c>
      <c r="H150" s="6">
        <v>1</v>
      </c>
      <c r="I150" s="6">
        <v>0</v>
      </c>
      <c r="J150" s="6">
        <f>SUM(H150:I150)</f>
        <v>1</v>
      </c>
      <c r="K150" s="6">
        <f>SUM(H150,E150,B150)</f>
        <v>14</v>
      </c>
      <c r="L150" s="6">
        <f>SUM(I150,F150,C150)</f>
        <v>6</v>
      </c>
      <c r="M150" s="6">
        <f>SUM(K150:L150)</f>
        <v>20</v>
      </c>
      <c r="N150" s="7" t="s">
        <v>1635</v>
      </c>
    </row>
    <row r="151" spans="1:14" ht="21.75" customHeight="1" x14ac:dyDescent="0.2">
      <c r="A151" s="5" t="s">
        <v>379</v>
      </c>
      <c r="B151" s="6">
        <v>140</v>
      </c>
      <c r="C151" s="6">
        <v>49</v>
      </c>
      <c r="D151" s="6">
        <f>SUM(B151:C151)</f>
        <v>189</v>
      </c>
      <c r="E151" s="6">
        <v>0</v>
      </c>
      <c r="F151" s="6">
        <v>1</v>
      </c>
      <c r="G151" s="6">
        <f>SUM(E151:F151)</f>
        <v>1</v>
      </c>
      <c r="H151" s="6">
        <v>1</v>
      </c>
      <c r="I151" s="6">
        <v>1</v>
      </c>
      <c r="J151" s="6">
        <f>SUM(H151:I151)</f>
        <v>2</v>
      </c>
      <c r="K151" s="6">
        <f t="shared" ref="K151:L153" si="48">SUM(H151,E151,B151)</f>
        <v>141</v>
      </c>
      <c r="L151" s="6">
        <f t="shared" si="48"/>
        <v>51</v>
      </c>
      <c r="M151" s="6">
        <f>SUM(K151:L151)</f>
        <v>192</v>
      </c>
      <c r="N151" s="7" t="s">
        <v>300</v>
      </c>
    </row>
    <row r="152" spans="1:14" ht="21.75" customHeight="1" x14ac:dyDescent="0.2">
      <c r="A152" s="5" t="s">
        <v>127</v>
      </c>
      <c r="B152" s="6">
        <v>186</v>
      </c>
      <c r="C152" s="6">
        <v>33</v>
      </c>
      <c r="D152" s="6">
        <f>SUM(B152:C152)</f>
        <v>219</v>
      </c>
      <c r="E152" s="6">
        <v>0</v>
      </c>
      <c r="F152" s="6">
        <v>0</v>
      </c>
      <c r="G152" s="6">
        <f>SUM(E152:F152)</f>
        <v>0</v>
      </c>
      <c r="H152" s="6">
        <v>0</v>
      </c>
      <c r="I152" s="6">
        <v>0</v>
      </c>
      <c r="J152" s="6">
        <f>SUM(H152:I152)</f>
        <v>0</v>
      </c>
      <c r="K152" s="6">
        <f t="shared" si="48"/>
        <v>186</v>
      </c>
      <c r="L152" s="6">
        <f t="shared" si="48"/>
        <v>33</v>
      </c>
      <c r="M152" s="6">
        <f>SUM(K152:L152)</f>
        <v>219</v>
      </c>
      <c r="N152" s="7" t="s">
        <v>302</v>
      </c>
    </row>
    <row r="153" spans="1:14" ht="21.75" customHeight="1" x14ac:dyDescent="0.2">
      <c r="A153" s="5" t="s">
        <v>2031</v>
      </c>
      <c r="B153" s="6">
        <v>0</v>
      </c>
      <c r="C153" s="6">
        <v>0</v>
      </c>
      <c r="D153" s="6">
        <f>SUM(B153:C153)</f>
        <v>0</v>
      </c>
      <c r="E153" s="6">
        <v>0</v>
      </c>
      <c r="F153" s="6">
        <v>0</v>
      </c>
      <c r="G153" s="6">
        <f>SUM(E153:F153)</f>
        <v>0</v>
      </c>
      <c r="H153" s="6">
        <v>0</v>
      </c>
      <c r="I153" s="6">
        <v>0</v>
      </c>
      <c r="J153" s="6">
        <f>SUM(H153:I153)</f>
        <v>0</v>
      </c>
      <c r="K153" s="6">
        <f t="shared" si="48"/>
        <v>0</v>
      </c>
      <c r="L153" s="6">
        <f t="shared" si="48"/>
        <v>0</v>
      </c>
      <c r="M153" s="6">
        <f>SUM(K153:L153)</f>
        <v>0</v>
      </c>
      <c r="N153" s="7" t="s">
        <v>2186</v>
      </c>
    </row>
    <row r="154" spans="1:14" ht="21.75" customHeight="1" x14ac:dyDescent="0.2">
      <c r="A154" s="5" t="s">
        <v>2187</v>
      </c>
      <c r="B154" s="6">
        <f>SUM(B150:B153)</f>
        <v>339</v>
      </c>
      <c r="C154" s="6">
        <f t="shared" ref="C154:M154" si="49">SUM(C150:C153)</f>
        <v>88</v>
      </c>
      <c r="D154" s="6">
        <f t="shared" si="49"/>
        <v>427</v>
      </c>
      <c r="E154" s="6">
        <f t="shared" si="49"/>
        <v>0</v>
      </c>
      <c r="F154" s="6">
        <f t="shared" si="49"/>
        <v>1</v>
      </c>
      <c r="G154" s="6">
        <f t="shared" si="49"/>
        <v>1</v>
      </c>
      <c r="H154" s="6">
        <f t="shared" si="49"/>
        <v>2</v>
      </c>
      <c r="I154" s="6">
        <f t="shared" si="49"/>
        <v>1</v>
      </c>
      <c r="J154" s="6">
        <f t="shared" si="49"/>
        <v>3</v>
      </c>
      <c r="K154" s="6">
        <f t="shared" si="49"/>
        <v>341</v>
      </c>
      <c r="L154" s="6">
        <f t="shared" si="49"/>
        <v>90</v>
      </c>
      <c r="M154" s="6">
        <f t="shared" si="49"/>
        <v>431</v>
      </c>
      <c r="N154" s="7" t="s">
        <v>2188</v>
      </c>
    </row>
    <row r="155" spans="1:14" ht="21.75" customHeight="1" x14ac:dyDescent="0.2">
      <c r="A155" s="5" t="s">
        <v>2053</v>
      </c>
      <c r="B155" s="6">
        <v>32</v>
      </c>
      <c r="C155" s="6">
        <v>17</v>
      </c>
      <c r="D155" s="6">
        <f t="shared" ref="D155:D175" si="50">SUM(B155:C155)</f>
        <v>49</v>
      </c>
      <c r="E155" s="6">
        <v>1</v>
      </c>
      <c r="F155" s="6">
        <v>0</v>
      </c>
      <c r="G155" s="6">
        <f t="shared" ref="G155:G161" si="51">SUM(E155:F155)</f>
        <v>1</v>
      </c>
      <c r="H155" s="6">
        <v>0</v>
      </c>
      <c r="I155" s="6">
        <v>0</v>
      </c>
      <c r="J155" s="6">
        <f t="shared" ref="J155:J161" si="52">SUM(H155:I155)</f>
        <v>0</v>
      </c>
      <c r="K155" s="6">
        <f t="shared" ref="K155:L175" si="53">SUM(H155,E155,B155)</f>
        <v>33</v>
      </c>
      <c r="L155" s="6">
        <f t="shared" si="53"/>
        <v>17</v>
      </c>
      <c r="M155" s="6">
        <f t="shared" ref="M155:M175" si="54">SUM(K155:L155)</f>
        <v>50</v>
      </c>
      <c r="N155" s="7" t="s">
        <v>2189</v>
      </c>
    </row>
    <row r="156" spans="1:14" ht="21.75" customHeight="1" x14ac:dyDescent="0.2">
      <c r="A156" s="5" t="s">
        <v>2055</v>
      </c>
      <c r="B156" s="6">
        <v>71</v>
      </c>
      <c r="C156" s="6">
        <v>6</v>
      </c>
      <c r="D156" s="6">
        <f t="shared" si="50"/>
        <v>77</v>
      </c>
      <c r="E156" s="6">
        <v>7</v>
      </c>
      <c r="F156" s="6">
        <v>0</v>
      </c>
      <c r="G156" s="6">
        <f t="shared" si="51"/>
        <v>7</v>
      </c>
      <c r="H156" s="6">
        <v>0</v>
      </c>
      <c r="I156" s="6">
        <v>0</v>
      </c>
      <c r="J156" s="6">
        <f t="shared" si="52"/>
        <v>0</v>
      </c>
      <c r="K156" s="6">
        <f t="shared" si="53"/>
        <v>78</v>
      </c>
      <c r="L156" s="6">
        <f t="shared" si="53"/>
        <v>6</v>
      </c>
      <c r="M156" s="6">
        <f t="shared" si="54"/>
        <v>84</v>
      </c>
      <c r="N156" s="7" t="s">
        <v>2190</v>
      </c>
    </row>
    <row r="157" spans="1:14" ht="21.75" customHeight="1" x14ac:dyDescent="0.2">
      <c r="A157" s="5" t="s">
        <v>2191</v>
      </c>
      <c r="B157" s="6">
        <v>19</v>
      </c>
      <c r="C157" s="6">
        <v>6</v>
      </c>
      <c r="D157" s="6">
        <f t="shared" si="50"/>
        <v>25</v>
      </c>
      <c r="E157" s="6">
        <v>0</v>
      </c>
      <c r="F157" s="6">
        <v>0</v>
      </c>
      <c r="G157" s="6">
        <f t="shared" si="51"/>
        <v>0</v>
      </c>
      <c r="H157" s="6">
        <v>1</v>
      </c>
      <c r="I157" s="6">
        <v>0</v>
      </c>
      <c r="J157" s="6">
        <f t="shared" si="52"/>
        <v>1</v>
      </c>
      <c r="K157" s="6">
        <f t="shared" si="53"/>
        <v>20</v>
      </c>
      <c r="L157" s="6">
        <f t="shared" si="53"/>
        <v>6</v>
      </c>
      <c r="M157" s="6">
        <f t="shared" si="54"/>
        <v>26</v>
      </c>
      <c r="N157" s="7" t="s">
        <v>2192</v>
      </c>
    </row>
    <row r="158" spans="1:14" ht="21.75" customHeight="1" x14ac:dyDescent="0.2">
      <c r="A158" s="5" t="s">
        <v>2193</v>
      </c>
      <c r="B158" s="6">
        <v>254</v>
      </c>
      <c r="C158" s="6">
        <v>56</v>
      </c>
      <c r="D158" s="6">
        <f t="shared" si="50"/>
        <v>310</v>
      </c>
      <c r="E158" s="6">
        <v>5</v>
      </c>
      <c r="F158" s="6">
        <v>1</v>
      </c>
      <c r="G158" s="6">
        <f t="shared" si="51"/>
        <v>6</v>
      </c>
      <c r="H158" s="6">
        <v>0</v>
      </c>
      <c r="I158" s="6">
        <v>0</v>
      </c>
      <c r="J158" s="6">
        <f t="shared" si="52"/>
        <v>0</v>
      </c>
      <c r="K158" s="6">
        <f t="shared" si="53"/>
        <v>259</v>
      </c>
      <c r="L158" s="6">
        <f t="shared" si="53"/>
        <v>57</v>
      </c>
      <c r="M158" s="6">
        <f t="shared" si="54"/>
        <v>316</v>
      </c>
      <c r="N158" s="7" t="s">
        <v>2194</v>
      </c>
    </row>
    <row r="159" spans="1:14" ht="21.75" customHeight="1" x14ac:dyDescent="0.2">
      <c r="A159" s="5" t="s">
        <v>2061</v>
      </c>
      <c r="B159" s="6">
        <v>0</v>
      </c>
      <c r="C159" s="6">
        <v>1</v>
      </c>
      <c r="D159" s="6">
        <f t="shared" si="50"/>
        <v>1</v>
      </c>
      <c r="E159" s="6">
        <v>0</v>
      </c>
      <c r="F159" s="6">
        <v>0</v>
      </c>
      <c r="G159" s="6">
        <f t="shared" si="51"/>
        <v>0</v>
      </c>
      <c r="H159" s="6">
        <v>0</v>
      </c>
      <c r="I159" s="6">
        <v>0</v>
      </c>
      <c r="J159" s="6">
        <f t="shared" si="52"/>
        <v>0</v>
      </c>
      <c r="K159" s="6">
        <f t="shared" si="53"/>
        <v>0</v>
      </c>
      <c r="L159" s="6">
        <f t="shared" si="53"/>
        <v>1</v>
      </c>
      <c r="M159" s="6">
        <f t="shared" si="54"/>
        <v>1</v>
      </c>
      <c r="N159" s="7" t="s">
        <v>2062</v>
      </c>
    </row>
    <row r="160" spans="1:14" ht="21.75" customHeight="1" x14ac:dyDescent="0.2">
      <c r="A160" s="5" t="s">
        <v>2063</v>
      </c>
      <c r="B160" s="6">
        <v>1</v>
      </c>
      <c r="C160" s="6">
        <v>0</v>
      </c>
      <c r="D160" s="6">
        <f t="shared" si="50"/>
        <v>1</v>
      </c>
      <c r="E160" s="6">
        <v>0</v>
      </c>
      <c r="F160" s="6">
        <v>0</v>
      </c>
      <c r="G160" s="6">
        <f t="shared" si="51"/>
        <v>0</v>
      </c>
      <c r="H160" s="6">
        <v>0</v>
      </c>
      <c r="I160" s="6">
        <v>2</v>
      </c>
      <c r="J160" s="6">
        <f t="shared" si="52"/>
        <v>2</v>
      </c>
      <c r="K160" s="6">
        <f t="shared" si="53"/>
        <v>1</v>
      </c>
      <c r="L160" s="6">
        <f t="shared" si="53"/>
        <v>2</v>
      </c>
      <c r="M160" s="6">
        <f t="shared" si="54"/>
        <v>3</v>
      </c>
      <c r="N160" s="7" t="s">
        <v>2195</v>
      </c>
    </row>
    <row r="161" spans="1:14" ht="21.75" customHeight="1" x14ac:dyDescent="0.2">
      <c r="A161" s="5" t="s">
        <v>2065</v>
      </c>
      <c r="B161" s="6">
        <v>288</v>
      </c>
      <c r="C161" s="6">
        <v>34</v>
      </c>
      <c r="D161" s="6">
        <f t="shared" si="50"/>
        <v>322</v>
      </c>
      <c r="E161" s="6">
        <v>13</v>
      </c>
      <c r="F161" s="6">
        <v>1</v>
      </c>
      <c r="G161" s="6">
        <f t="shared" si="51"/>
        <v>14</v>
      </c>
      <c r="H161" s="6">
        <v>0</v>
      </c>
      <c r="I161" s="6">
        <v>0</v>
      </c>
      <c r="J161" s="6">
        <f t="shared" si="52"/>
        <v>0</v>
      </c>
      <c r="K161" s="6">
        <f t="shared" si="53"/>
        <v>301</v>
      </c>
      <c r="L161" s="6">
        <f t="shared" si="53"/>
        <v>35</v>
      </c>
      <c r="M161" s="6">
        <f t="shared" si="54"/>
        <v>336</v>
      </c>
      <c r="N161" s="7" t="s">
        <v>2196</v>
      </c>
    </row>
    <row r="162" spans="1:14" ht="21.75" customHeight="1" x14ac:dyDescent="0.2">
      <c r="A162" s="5" t="s">
        <v>2197</v>
      </c>
      <c r="B162" s="6">
        <v>149</v>
      </c>
      <c r="C162" s="6">
        <v>64</v>
      </c>
      <c r="D162" s="6">
        <f t="shared" si="50"/>
        <v>213</v>
      </c>
      <c r="E162" s="6">
        <v>0</v>
      </c>
      <c r="F162" s="6">
        <v>0</v>
      </c>
      <c r="G162" s="6">
        <f t="shared" ref="G162:G175" si="55">SUM(E162:F162)</f>
        <v>0</v>
      </c>
      <c r="H162" s="6">
        <v>0</v>
      </c>
      <c r="I162" s="6">
        <v>1</v>
      </c>
      <c r="J162" s="6">
        <f>SUM(H162:I162)</f>
        <v>1</v>
      </c>
      <c r="K162" s="6">
        <f t="shared" si="53"/>
        <v>149</v>
      </c>
      <c r="L162" s="6">
        <f>SUM(I162,F162,C162)</f>
        <v>65</v>
      </c>
      <c r="M162" s="6">
        <f t="shared" si="54"/>
        <v>214</v>
      </c>
      <c r="N162" s="7" t="s">
        <v>2198</v>
      </c>
    </row>
    <row r="163" spans="1:14" ht="21.75" customHeight="1" x14ac:dyDescent="0.2">
      <c r="A163" s="5" t="s">
        <v>2068</v>
      </c>
      <c r="B163" s="6">
        <v>141</v>
      </c>
      <c r="C163" s="6">
        <v>34</v>
      </c>
      <c r="D163" s="6">
        <f t="shared" si="50"/>
        <v>175</v>
      </c>
      <c r="E163" s="6">
        <v>3</v>
      </c>
      <c r="F163" s="6">
        <v>0</v>
      </c>
      <c r="G163" s="6">
        <f t="shared" si="55"/>
        <v>3</v>
      </c>
      <c r="H163" s="6">
        <v>0</v>
      </c>
      <c r="I163" s="6">
        <v>0</v>
      </c>
      <c r="J163" s="6">
        <f t="shared" ref="J163:J175" si="56">SUM(H163:I163)</f>
        <v>0</v>
      </c>
      <c r="K163" s="6">
        <f t="shared" si="53"/>
        <v>144</v>
      </c>
      <c r="L163" s="6">
        <f t="shared" si="53"/>
        <v>34</v>
      </c>
      <c r="M163" s="6">
        <f t="shared" si="54"/>
        <v>178</v>
      </c>
      <c r="N163" s="7" t="s">
        <v>2069</v>
      </c>
    </row>
    <row r="164" spans="1:14" ht="21.75" customHeight="1" x14ac:dyDescent="0.2">
      <c r="A164" s="5" t="s">
        <v>2070</v>
      </c>
      <c r="B164" s="6">
        <v>8</v>
      </c>
      <c r="C164" s="6">
        <v>2</v>
      </c>
      <c r="D164" s="6">
        <f t="shared" si="50"/>
        <v>10</v>
      </c>
      <c r="E164" s="6">
        <v>0</v>
      </c>
      <c r="F164" s="6">
        <v>0</v>
      </c>
      <c r="G164" s="6">
        <f t="shared" si="55"/>
        <v>0</v>
      </c>
      <c r="H164" s="6">
        <v>0</v>
      </c>
      <c r="I164" s="6">
        <v>0</v>
      </c>
      <c r="J164" s="6">
        <f t="shared" si="56"/>
        <v>0</v>
      </c>
      <c r="K164" s="6">
        <f t="shared" si="53"/>
        <v>8</v>
      </c>
      <c r="L164" s="6">
        <f t="shared" si="53"/>
        <v>2</v>
      </c>
      <c r="M164" s="6">
        <f t="shared" si="54"/>
        <v>10</v>
      </c>
      <c r="N164" s="81" t="s">
        <v>2071</v>
      </c>
    </row>
    <row r="165" spans="1:14" ht="21.75" customHeight="1" x14ac:dyDescent="0.2">
      <c r="A165" s="5" t="s">
        <v>2072</v>
      </c>
      <c r="B165" s="6">
        <v>84</v>
      </c>
      <c r="C165" s="6">
        <v>41</v>
      </c>
      <c r="D165" s="6">
        <f t="shared" si="50"/>
        <v>125</v>
      </c>
      <c r="E165" s="6">
        <v>3</v>
      </c>
      <c r="F165" s="6">
        <v>0</v>
      </c>
      <c r="G165" s="6">
        <f t="shared" si="55"/>
        <v>3</v>
      </c>
      <c r="H165" s="6">
        <v>0</v>
      </c>
      <c r="I165" s="6">
        <v>0</v>
      </c>
      <c r="J165" s="6">
        <f t="shared" si="56"/>
        <v>0</v>
      </c>
      <c r="K165" s="6">
        <f t="shared" si="53"/>
        <v>87</v>
      </c>
      <c r="L165" s="6">
        <f t="shared" si="53"/>
        <v>41</v>
      </c>
      <c r="M165" s="6">
        <f t="shared" si="54"/>
        <v>128</v>
      </c>
      <c r="N165" s="7" t="s">
        <v>2073</v>
      </c>
    </row>
    <row r="166" spans="1:14" ht="21.75" customHeight="1" x14ac:dyDescent="0.2">
      <c r="A166" s="5" t="s">
        <v>2074</v>
      </c>
      <c r="B166" s="6">
        <v>37</v>
      </c>
      <c r="C166" s="6">
        <v>7</v>
      </c>
      <c r="D166" s="6">
        <f t="shared" si="50"/>
        <v>44</v>
      </c>
      <c r="E166" s="6">
        <v>0</v>
      </c>
      <c r="F166" s="6">
        <v>0</v>
      </c>
      <c r="G166" s="6">
        <f t="shared" si="55"/>
        <v>0</v>
      </c>
      <c r="H166" s="6">
        <v>0</v>
      </c>
      <c r="I166" s="6">
        <v>0</v>
      </c>
      <c r="J166" s="6">
        <f t="shared" si="56"/>
        <v>0</v>
      </c>
      <c r="K166" s="6">
        <f t="shared" si="53"/>
        <v>37</v>
      </c>
      <c r="L166" s="6">
        <f t="shared" si="53"/>
        <v>7</v>
      </c>
      <c r="M166" s="6">
        <f t="shared" si="54"/>
        <v>44</v>
      </c>
      <c r="N166" s="7" t="s">
        <v>2075</v>
      </c>
    </row>
    <row r="167" spans="1:14" ht="21.75" customHeight="1" x14ac:dyDescent="0.2">
      <c r="A167" s="5" t="s">
        <v>2076</v>
      </c>
      <c r="B167" s="6">
        <v>55</v>
      </c>
      <c r="C167" s="6">
        <v>5</v>
      </c>
      <c r="D167" s="6">
        <f t="shared" si="50"/>
        <v>60</v>
      </c>
      <c r="E167" s="6">
        <v>1</v>
      </c>
      <c r="F167" s="6">
        <v>0</v>
      </c>
      <c r="G167" s="6">
        <f t="shared" si="55"/>
        <v>1</v>
      </c>
      <c r="H167" s="6">
        <v>0</v>
      </c>
      <c r="I167" s="6">
        <v>0</v>
      </c>
      <c r="J167" s="6">
        <f t="shared" si="56"/>
        <v>0</v>
      </c>
      <c r="K167" s="6">
        <f t="shared" si="53"/>
        <v>56</v>
      </c>
      <c r="L167" s="6">
        <f t="shared" si="53"/>
        <v>5</v>
      </c>
      <c r="M167" s="6">
        <f t="shared" si="54"/>
        <v>61</v>
      </c>
      <c r="N167" s="7" t="s">
        <v>2077</v>
      </c>
    </row>
    <row r="168" spans="1:14" ht="21.75" customHeight="1" x14ac:dyDescent="0.2">
      <c r="A168" s="5" t="s">
        <v>2078</v>
      </c>
      <c r="B168" s="6">
        <v>12</v>
      </c>
      <c r="C168" s="6">
        <v>2</v>
      </c>
      <c r="D168" s="6">
        <f t="shared" si="50"/>
        <v>14</v>
      </c>
      <c r="E168" s="6">
        <v>1</v>
      </c>
      <c r="F168" s="6">
        <v>1</v>
      </c>
      <c r="G168" s="6">
        <f t="shared" si="55"/>
        <v>2</v>
      </c>
      <c r="H168" s="6">
        <v>0</v>
      </c>
      <c r="I168" s="6">
        <v>0</v>
      </c>
      <c r="J168" s="6">
        <f t="shared" si="56"/>
        <v>0</v>
      </c>
      <c r="K168" s="6">
        <f t="shared" si="53"/>
        <v>13</v>
      </c>
      <c r="L168" s="6">
        <f t="shared" si="53"/>
        <v>3</v>
      </c>
      <c r="M168" s="6">
        <f t="shared" si="54"/>
        <v>16</v>
      </c>
      <c r="N168" s="7" t="s">
        <v>2079</v>
      </c>
    </row>
    <row r="169" spans="1:14" ht="21.75" customHeight="1" x14ac:dyDescent="0.2">
      <c r="A169" s="5" t="s">
        <v>2080</v>
      </c>
      <c r="B169" s="6">
        <v>47</v>
      </c>
      <c r="C169" s="6">
        <v>17</v>
      </c>
      <c r="D169" s="6">
        <f t="shared" si="50"/>
        <v>64</v>
      </c>
      <c r="E169" s="6">
        <v>0</v>
      </c>
      <c r="F169" s="6">
        <v>0</v>
      </c>
      <c r="G169" s="6">
        <f t="shared" si="55"/>
        <v>0</v>
      </c>
      <c r="H169" s="6">
        <v>0</v>
      </c>
      <c r="I169" s="6">
        <v>0</v>
      </c>
      <c r="J169" s="6">
        <f t="shared" si="56"/>
        <v>0</v>
      </c>
      <c r="K169" s="6">
        <f t="shared" si="53"/>
        <v>47</v>
      </c>
      <c r="L169" s="6">
        <f t="shared" si="53"/>
        <v>17</v>
      </c>
      <c r="M169" s="6">
        <f t="shared" si="54"/>
        <v>64</v>
      </c>
      <c r="N169" s="7" t="s">
        <v>2081</v>
      </c>
    </row>
    <row r="170" spans="1:14" ht="21.75" customHeight="1" x14ac:dyDescent="0.2">
      <c r="A170" s="5" t="s">
        <v>2082</v>
      </c>
      <c r="B170" s="6">
        <v>116</v>
      </c>
      <c r="C170" s="6">
        <v>115</v>
      </c>
      <c r="D170" s="6">
        <f t="shared" si="50"/>
        <v>231</v>
      </c>
      <c r="E170" s="6">
        <v>13</v>
      </c>
      <c r="F170" s="6">
        <v>1</v>
      </c>
      <c r="G170" s="6">
        <f t="shared" si="55"/>
        <v>14</v>
      </c>
      <c r="H170" s="6">
        <v>1</v>
      </c>
      <c r="I170" s="6">
        <v>1</v>
      </c>
      <c r="J170" s="6">
        <f t="shared" si="56"/>
        <v>2</v>
      </c>
      <c r="K170" s="6">
        <f t="shared" si="53"/>
        <v>130</v>
      </c>
      <c r="L170" s="6">
        <f t="shared" si="53"/>
        <v>117</v>
      </c>
      <c r="M170" s="6">
        <f t="shared" si="54"/>
        <v>247</v>
      </c>
      <c r="N170" s="7" t="s">
        <v>2083</v>
      </c>
    </row>
    <row r="171" spans="1:14" ht="21.75" customHeight="1" x14ac:dyDescent="0.2">
      <c r="A171" s="5" t="s">
        <v>2084</v>
      </c>
      <c r="B171" s="6">
        <v>20</v>
      </c>
      <c r="C171" s="6">
        <v>2</v>
      </c>
      <c r="D171" s="6">
        <f t="shared" si="50"/>
        <v>22</v>
      </c>
      <c r="E171" s="6">
        <v>0</v>
      </c>
      <c r="F171" s="6">
        <v>0</v>
      </c>
      <c r="G171" s="6">
        <f t="shared" si="55"/>
        <v>0</v>
      </c>
      <c r="H171" s="6">
        <v>0</v>
      </c>
      <c r="I171" s="6">
        <v>0</v>
      </c>
      <c r="J171" s="6">
        <f t="shared" si="56"/>
        <v>0</v>
      </c>
      <c r="K171" s="6">
        <f t="shared" si="53"/>
        <v>20</v>
      </c>
      <c r="L171" s="6">
        <f t="shared" si="53"/>
        <v>2</v>
      </c>
      <c r="M171" s="6">
        <f t="shared" si="54"/>
        <v>22</v>
      </c>
      <c r="N171" s="7" t="s">
        <v>2085</v>
      </c>
    </row>
    <row r="172" spans="1:14" ht="21.75" customHeight="1" x14ac:dyDescent="0.2">
      <c r="A172" s="5" t="s">
        <v>2086</v>
      </c>
      <c r="B172" s="6">
        <v>5</v>
      </c>
      <c r="C172" s="6">
        <v>2</v>
      </c>
      <c r="D172" s="6">
        <f t="shared" si="50"/>
        <v>7</v>
      </c>
      <c r="E172" s="6">
        <v>0</v>
      </c>
      <c r="F172" s="6">
        <v>0</v>
      </c>
      <c r="G172" s="6">
        <f t="shared" si="55"/>
        <v>0</v>
      </c>
      <c r="H172" s="6">
        <v>0</v>
      </c>
      <c r="I172" s="6">
        <v>0</v>
      </c>
      <c r="J172" s="6">
        <f t="shared" si="56"/>
        <v>0</v>
      </c>
      <c r="K172" s="6">
        <f t="shared" si="53"/>
        <v>5</v>
      </c>
      <c r="L172" s="6">
        <f t="shared" si="53"/>
        <v>2</v>
      </c>
      <c r="M172" s="6">
        <f t="shared" si="54"/>
        <v>7</v>
      </c>
      <c r="N172" s="7" t="s">
        <v>2087</v>
      </c>
    </row>
    <row r="173" spans="1:14" ht="21.75" customHeight="1" x14ac:dyDescent="0.2">
      <c r="A173" s="5" t="s">
        <v>2088</v>
      </c>
      <c r="B173" s="6">
        <v>17</v>
      </c>
      <c r="C173" s="6">
        <v>0</v>
      </c>
      <c r="D173" s="6">
        <f t="shared" si="50"/>
        <v>17</v>
      </c>
      <c r="E173" s="6">
        <v>0</v>
      </c>
      <c r="F173" s="6">
        <v>0</v>
      </c>
      <c r="G173" s="6">
        <f t="shared" si="55"/>
        <v>0</v>
      </c>
      <c r="H173" s="6">
        <v>0</v>
      </c>
      <c r="I173" s="6">
        <v>0</v>
      </c>
      <c r="J173" s="6">
        <f t="shared" si="56"/>
        <v>0</v>
      </c>
      <c r="K173" s="6">
        <f t="shared" si="53"/>
        <v>17</v>
      </c>
      <c r="L173" s="6">
        <f t="shared" si="53"/>
        <v>0</v>
      </c>
      <c r="M173" s="6">
        <f t="shared" si="54"/>
        <v>17</v>
      </c>
      <c r="N173" s="13" t="s">
        <v>2089</v>
      </c>
    </row>
    <row r="174" spans="1:14" ht="21.75" customHeight="1" x14ac:dyDescent="0.2">
      <c r="A174" s="5" t="s">
        <v>2090</v>
      </c>
      <c r="B174" s="6">
        <v>117</v>
      </c>
      <c r="C174" s="6">
        <v>22</v>
      </c>
      <c r="D174" s="6">
        <f t="shared" si="50"/>
        <v>139</v>
      </c>
      <c r="E174" s="6">
        <v>7</v>
      </c>
      <c r="F174" s="6">
        <v>0</v>
      </c>
      <c r="G174" s="6">
        <f t="shared" si="55"/>
        <v>7</v>
      </c>
      <c r="H174" s="6">
        <v>0</v>
      </c>
      <c r="I174" s="6">
        <v>0</v>
      </c>
      <c r="J174" s="6">
        <f t="shared" si="56"/>
        <v>0</v>
      </c>
      <c r="K174" s="6">
        <f t="shared" si="53"/>
        <v>124</v>
      </c>
      <c r="L174" s="6">
        <f t="shared" si="53"/>
        <v>22</v>
      </c>
      <c r="M174" s="6">
        <f t="shared" si="54"/>
        <v>146</v>
      </c>
      <c r="N174" s="13" t="s">
        <v>2091</v>
      </c>
    </row>
    <row r="175" spans="1:14" ht="21.75" customHeight="1" thickBot="1" x14ac:dyDescent="0.25">
      <c r="A175" s="14" t="s">
        <v>2092</v>
      </c>
      <c r="B175" s="15">
        <v>17</v>
      </c>
      <c r="C175" s="15">
        <v>3</v>
      </c>
      <c r="D175" s="15">
        <f t="shared" si="50"/>
        <v>20</v>
      </c>
      <c r="E175" s="15">
        <v>0</v>
      </c>
      <c r="F175" s="15">
        <v>1</v>
      </c>
      <c r="G175" s="15">
        <f t="shared" si="55"/>
        <v>1</v>
      </c>
      <c r="H175" s="15">
        <v>0</v>
      </c>
      <c r="I175" s="15">
        <v>0</v>
      </c>
      <c r="J175" s="15">
        <f t="shared" si="56"/>
        <v>0</v>
      </c>
      <c r="K175" s="15">
        <f t="shared" si="53"/>
        <v>17</v>
      </c>
      <c r="L175" s="15">
        <f t="shared" si="53"/>
        <v>4</v>
      </c>
      <c r="M175" s="15">
        <f t="shared" si="54"/>
        <v>21</v>
      </c>
      <c r="N175" s="16" t="s">
        <v>2093</v>
      </c>
    </row>
    <row r="176" spans="1:14" ht="21.75" customHeight="1" thickTop="1" x14ac:dyDescent="0.2">
      <c r="A176" s="25"/>
      <c r="B176" s="334"/>
      <c r="C176" s="334"/>
      <c r="D176" s="334"/>
      <c r="E176" s="334"/>
      <c r="F176" s="334"/>
      <c r="G176" s="334"/>
      <c r="H176" s="334"/>
      <c r="I176" s="334"/>
      <c r="J176" s="334"/>
      <c r="K176" s="334"/>
      <c r="L176" s="334"/>
      <c r="M176" s="334"/>
      <c r="N176" s="341"/>
    </row>
    <row r="177" spans="1:14" ht="21.75" customHeight="1" x14ac:dyDescent="0.2">
      <c r="A177" s="25"/>
      <c r="B177" s="334"/>
      <c r="C177" s="334"/>
      <c r="D177" s="334"/>
      <c r="E177" s="334"/>
      <c r="F177" s="334"/>
      <c r="G177" s="334"/>
      <c r="H177" s="334"/>
      <c r="I177" s="334"/>
      <c r="J177" s="334"/>
      <c r="K177" s="334"/>
      <c r="L177" s="334"/>
      <c r="M177" s="334"/>
      <c r="N177" s="341"/>
    </row>
    <row r="178" spans="1:14" ht="24.75" customHeight="1" thickBot="1" x14ac:dyDescent="0.25">
      <c r="A178" s="1" t="s">
        <v>2182</v>
      </c>
      <c r="N178" s="21" t="s">
        <v>2183</v>
      </c>
    </row>
    <row r="179" spans="1:14" ht="18.75" customHeight="1" thickTop="1" x14ac:dyDescent="0.25">
      <c r="A179" s="409" t="s">
        <v>118</v>
      </c>
      <c r="B179" s="412" t="s">
        <v>56</v>
      </c>
      <c r="C179" s="412"/>
      <c r="D179" s="412"/>
      <c r="E179" s="412" t="s">
        <v>57</v>
      </c>
      <c r="F179" s="412"/>
      <c r="G179" s="412"/>
      <c r="H179" s="412" t="s">
        <v>58</v>
      </c>
      <c r="I179" s="412"/>
      <c r="J179" s="412"/>
      <c r="K179" s="412" t="s">
        <v>4</v>
      </c>
      <c r="L179" s="412"/>
      <c r="M179" s="412"/>
      <c r="N179" s="409" t="s">
        <v>278</v>
      </c>
    </row>
    <row r="180" spans="1:14" ht="18.75" customHeight="1" x14ac:dyDescent="0.25">
      <c r="A180" s="410"/>
      <c r="B180" s="413" t="s">
        <v>59</v>
      </c>
      <c r="C180" s="413"/>
      <c r="D180" s="413"/>
      <c r="E180" s="413" t="s">
        <v>60</v>
      </c>
      <c r="F180" s="413"/>
      <c r="G180" s="413"/>
      <c r="H180" s="413" t="s">
        <v>61</v>
      </c>
      <c r="I180" s="413"/>
      <c r="J180" s="413"/>
      <c r="K180" s="413" t="s">
        <v>8</v>
      </c>
      <c r="L180" s="413"/>
      <c r="M180" s="413"/>
      <c r="N180" s="410"/>
    </row>
    <row r="181" spans="1:14" ht="18.75" customHeight="1" x14ac:dyDescent="0.25">
      <c r="A181" s="410"/>
      <c r="B181" s="336" t="s">
        <v>9</v>
      </c>
      <c r="C181" s="336" t="s">
        <v>10</v>
      </c>
      <c r="D181" s="336" t="s">
        <v>11</v>
      </c>
      <c r="E181" s="336" t="s">
        <v>9</v>
      </c>
      <c r="F181" s="336" t="s">
        <v>10</v>
      </c>
      <c r="G181" s="336" t="s">
        <v>11</v>
      </c>
      <c r="H181" s="336" t="s">
        <v>9</v>
      </c>
      <c r="I181" s="336" t="s">
        <v>10</v>
      </c>
      <c r="J181" s="336" t="s">
        <v>11</v>
      </c>
      <c r="K181" s="336" t="s">
        <v>9</v>
      </c>
      <c r="L181" s="336" t="s">
        <v>10</v>
      </c>
      <c r="M181" s="336" t="s">
        <v>11</v>
      </c>
      <c r="N181" s="410"/>
    </row>
    <row r="182" spans="1:14" ht="18.75" customHeight="1" thickBot="1" x14ac:dyDescent="0.3">
      <c r="A182" s="411"/>
      <c r="B182" s="4" t="s">
        <v>12</v>
      </c>
      <c r="C182" s="4" t="s">
        <v>13</v>
      </c>
      <c r="D182" s="4" t="s">
        <v>8</v>
      </c>
      <c r="E182" s="4" t="s">
        <v>12</v>
      </c>
      <c r="F182" s="4" t="s">
        <v>13</v>
      </c>
      <c r="G182" s="4" t="s">
        <v>8</v>
      </c>
      <c r="H182" s="4" t="s">
        <v>12</v>
      </c>
      <c r="I182" s="4" t="s">
        <v>13</v>
      </c>
      <c r="J182" s="4" t="s">
        <v>8</v>
      </c>
      <c r="K182" s="4" t="s">
        <v>12</v>
      </c>
      <c r="L182" s="4" t="s">
        <v>13</v>
      </c>
      <c r="M182" s="4" t="s">
        <v>8</v>
      </c>
      <c r="N182" s="411"/>
    </row>
    <row r="183" spans="1:14" ht="25.5" customHeight="1" x14ac:dyDescent="0.2">
      <c r="A183" s="5" t="s">
        <v>2094</v>
      </c>
      <c r="B183" s="6">
        <v>12</v>
      </c>
      <c r="C183" s="6">
        <v>1</v>
      </c>
      <c r="D183" s="6">
        <f t="shared" ref="D183:D188" si="57">SUM(B183:C183)</f>
        <v>13</v>
      </c>
      <c r="E183" s="6">
        <v>0</v>
      </c>
      <c r="F183" s="6">
        <v>0</v>
      </c>
      <c r="G183" s="6">
        <f t="shared" ref="G183:G188" si="58">SUM(E183:F183)</f>
        <v>0</v>
      </c>
      <c r="H183" s="6">
        <v>0</v>
      </c>
      <c r="I183" s="6">
        <v>0</v>
      </c>
      <c r="J183" s="6">
        <f t="shared" ref="J183:J188" si="59">SUM(H183:I183)</f>
        <v>0</v>
      </c>
      <c r="K183" s="6">
        <f t="shared" ref="K183:L188" si="60">SUM(H183,E183,B183)</f>
        <v>12</v>
      </c>
      <c r="L183" s="6">
        <f t="shared" si="60"/>
        <v>1</v>
      </c>
      <c r="M183" s="6">
        <f t="shared" ref="M183:M188" si="61">SUM(K183:L183)</f>
        <v>13</v>
      </c>
      <c r="N183" s="7" t="s">
        <v>2095</v>
      </c>
    </row>
    <row r="184" spans="1:14" ht="21.95" customHeight="1" x14ac:dyDescent="0.2">
      <c r="A184" s="5" t="s">
        <v>2096</v>
      </c>
      <c r="B184" s="6">
        <v>0</v>
      </c>
      <c r="C184" s="6">
        <v>0</v>
      </c>
      <c r="D184" s="6">
        <f t="shared" si="57"/>
        <v>0</v>
      </c>
      <c r="E184" s="6">
        <v>0</v>
      </c>
      <c r="F184" s="6">
        <v>0</v>
      </c>
      <c r="G184" s="6">
        <f t="shared" si="58"/>
        <v>0</v>
      </c>
      <c r="H184" s="6">
        <v>0</v>
      </c>
      <c r="I184" s="6">
        <v>0</v>
      </c>
      <c r="J184" s="6">
        <f t="shared" si="59"/>
        <v>0</v>
      </c>
      <c r="K184" s="6">
        <f t="shared" si="60"/>
        <v>0</v>
      </c>
      <c r="L184" s="6">
        <f t="shared" si="60"/>
        <v>0</v>
      </c>
      <c r="M184" s="6">
        <f t="shared" si="61"/>
        <v>0</v>
      </c>
      <c r="N184" s="7" t="s">
        <v>2097</v>
      </c>
    </row>
    <row r="185" spans="1:14" ht="21.95" customHeight="1" x14ac:dyDescent="0.2">
      <c r="A185" s="5" t="s">
        <v>2098</v>
      </c>
      <c r="B185" s="6">
        <v>28</v>
      </c>
      <c r="C185" s="6">
        <v>4</v>
      </c>
      <c r="D185" s="6">
        <f t="shared" si="57"/>
        <v>32</v>
      </c>
      <c r="E185" s="6">
        <v>0</v>
      </c>
      <c r="F185" s="6">
        <v>0</v>
      </c>
      <c r="G185" s="6">
        <f t="shared" si="58"/>
        <v>0</v>
      </c>
      <c r="H185" s="6">
        <v>0</v>
      </c>
      <c r="I185" s="6">
        <v>0</v>
      </c>
      <c r="J185" s="6">
        <f t="shared" si="59"/>
        <v>0</v>
      </c>
      <c r="K185" s="6">
        <f t="shared" si="60"/>
        <v>28</v>
      </c>
      <c r="L185" s="6">
        <f t="shared" si="60"/>
        <v>4</v>
      </c>
      <c r="M185" s="6">
        <f t="shared" si="61"/>
        <v>32</v>
      </c>
      <c r="N185" s="7" t="s">
        <v>2099</v>
      </c>
    </row>
    <row r="186" spans="1:14" ht="21.95" customHeight="1" x14ac:dyDescent="0.2">
      <c r="A186" s="5" t="s">
        <v>2100</v>
      </c>
      <c r="B186" s="6">
        <v>76</v>
      </c>
      <c r="C186" s="6">
        <v>20</v>
      </c>
      <c r="D186" s="6">
        <f t="shared" si="57"/>
        <v>96</v>
      </c>
      <c r="E186" s="6">
        <v>1</v>
      </c>
      <c r="F186" s="6">
        <v>1</v>
      </c>
      <c r="G186" s="6">
        <f t="shared" si="58"/>
        <v>2</v>
      </c>
      <c r="H186" s="6">
        <v>2</v>
      </c>
      <c r="I186" s="6">
        <v>3</v>
      </c>
      <c r="J186" s="6">
        <f t="shared" si="59"/>
        <v>5</v>
      </c>
      <c r="K186" s="6">
        <f t="shared" si="60"/>
        <v>79</v>
      </c>
      <c r="L186" s="6">
        <f t="shared" si="60"/>
        <v>24</v>
      </c>
      <c r="M186" s="6">
        <f t="shared" si="61"/>
        <v>103</v>
      </c>
      <c r="N186" s="7" t="s">
        <v>2101</v>
      </c>
    </row>
    <row r="187" spans="1:14" ht="21.95" customHeight="1" x14ac:dyDescent="0.2">
      <c r="A187" s="5" t="s">
        <v>142</v>
      </c>
      <c r="B187" s="6">
        <v>18</v>
      </c>
      <c r="C187" s="6">
        <v>4</v>
      </c>
      <c r="D187" s="6">
        <f t="shared" si="57"/>
        <v>22</v>
      </c>
      <c r="E187" s="6">
        <v>1</v>
      </c>
      <c r="F187" s="6">
        <v>0</v>
      </c>
      <c r="G187" s="6">
        <f t="shared" si="58"/>
        <v>1</v>
      </c>
      <c r="H187" s="6">
        <v>0</v>
      </c>
      <c r="I187" s="6">
        <v>0</v>
      </c>
      <c r="J187" s="6">
        <f t="shared" si="59"/>
        <v>0</v>
      </c>
      <c r="K187" s="6">
        <f t="shared" si="60"/>
        <v>19</v>
      </c>
      <c r="L187" s="6">
        <f t="shared" si="60"/>
        <v>4</v>
      </c>
      <c r="M187" s="6">
        <f t="shared" si="61"/>
        <v>23</v>
      </c>
      <c r="N187" s="7" t="s">
        <v>2102</v>
      </c>
    </row>
    <row r="188" spans="1:14" ht="21.95" customHeight="1" x14ac:dyDescent="0.2">
      <c r="A188" s="5" t="s">
        <v>2103</v>
      </c>
      <c r="B188" s="6">
        <v>22</v>
      </c>
      <c r="C188" s="6">
        <v>4</v>
      </c>
      <c r="D188" s="6">
        <f t="shared" si="57"/>
        <v>26</v>
      </c>
      <c r="E188" s="6">
        <v>0</v>
      </c>
      <c r="F188" s="6">
        <v>0</v>
      </c>
      <c r="G188" s="6">
        <f t="shared" si="58"/>
        <v>0</v>
      </c>
      <c r="H188" s="6">
        <v>0</v>
      </c>
      <c r="I188" s="6">
        <v>0</v>
      </c>
      <c r="J188" s="6">
        <f t="shared" si="59"/>
        <v>0</v>
      </c>
      <c r="K188" s="6">
        <f t="shared" si="60"/>
        <v>22</v>
      </c>
      <c r="L188" s="6">
        <f t="shared" si="60"/>
        <v>4</v>
      </c>
      <c r="M188" s="6">
        <f t="shared" si="61"/>
        <v>26</v>
      </c>
      <c r="N188" s="7" t="s">
        <v>2104</v>
      </c>
    </row>
    <row r="189" spans="1:14" ht="29.25" hidden="1" customHeight="1" x14ac:dyDescent="0.2">
      <c r="A189" s="17" t="s">
        <v>130</v>
      </c>
      <c r="B189" s="6"/>
      <c r="C189" s="6"/>
      <c r="D189" s="6"/>
      <c r="E189" s="6"/>
      <c r="F189" s="6"/>
      <c r="G189" s="6"/>
      <c r="H189" s="6"/>
      <c r="I189" s="6"/>
      <c r="J189" s="6"/>
      <c r="K189" s="6"/>
      <c r="L189" s="6"/>
      <c r="M189" s="6"/>
      <c r="N189" s="18" t="s">
        <v>2145</v>
      </c>
    </row>
    <row r="190" spans="1:14" ht="20.25" hidden="1" customHeight="1" x14ac:dyDescent="0.2">
      <c r="A190" s="5" t="s">
        <v>131</v>
      </c>
      <c r="B190" s="6"/>
      <c r="C190" s="6"/>
      <c r="D190" s="6">
        <f>SUM(B190:C190)</f>
        <v>0</v>
      </c>
      <c r="E190" s="6"/>
      <c r="F190" s="6"/>
      <c r="G190" s="6">
        <f>SUM(E190:F190)</f>
        <v>0</v>
      </c>
      <c r="H190" s="6"/>
      <c r="I190" s="6"/>
      <c r="J190" s="6">
        <f>SUM(H190:I190)</f>
        <v>0</v>
      </c>
      <c r="K190" s="6">
        <f t="shared" ref="K190:L192" si="62">SUM(H190,E190,B190)</f>
        <v>0</v>
      </c>
      <c r="L190" s="6">
        <f t="shared" si="62"/>
        <v>0</v>
      </c>
      <c r="M190" s="6">
        <f>SUM(K190:L190)</f>
        <v>0</v>
      </c>
      <c r="N190" s="7" t="s">
        <v>282</v>
      </c>
    </row>
    <row r="191" spans="1:14" ht="20.25" hidden="1" customHeight="1" x14ac:dyDescent="0.2">
      <c r="A191" s="5" t="s">
        <v>283</v>
      </c>
      <c r="B191" s="6"/>
      <c r="C191" s="6"/>
      <c r="D191" s="6">
        <f>SUM(B191:C191)</f>
        <v>0</v>
      </c>
      <c r="E191" s="6"/>
      <c r="F191" s="6"/>
      <c r="G191" s="6">
        <f>SUM(E191:F191)</f>
        <v>0</v>
      </c>
      <c r="H191" s="6"/>
      <c r="I191" s="6"/>
      <c r="J191" s="6">
        <f>SUM(H191:I191)</f>
        <v>0</v>
      </c>
      <c r="K191" s="6">
        <f t="shared" si="62"/>
        <v>0</v>
      </c>
      <c r="L191" s="6">
        <f t="shared" si="62"/>
        <v>0</v>
      </c>
      <c r="M191" s="6">
        <f>SUM(K191:L191)</f>
        <v>0</v>
      </c>
      <c r="N191" s="7" t="s">
        <v>762</v>
      </c>
    </row>
    <row r="192" spans="1:14" ht="20.25" hidden="1" customHeight="1" x14ac:dyDescent="0.2">
      <c r="A192" s="5" t="s">
        <v>132</v>
      </c>
      <c r="B192" s="6"/>
      <c r="C192" s="6"/>
      <c r="D192" s="6">
        <f>SUM(B192:C192)</f>
        <v>0</v>
      </c>
      <c r="E192" s="6"/>
      <c r="F192" s="6"/>
      <c r="G192" s="6">
        <f>SUM(E192:F192)</f>
        <v>0</v>
      </c>
      <c r="H192" s="6"/>
      <c r="I192" s="6"/>
      <c r="J192" s="6">
        <f>SUM(H192:I192)</f>
        <v>0</v>
      </c>
      <c r="K192" s="6">
        <f t="shared" si="62"/>
        <v>0</v>
      </c>
      <c r="L192" s="6">
        <f t="shared" si="62"/>
        <v>0</v>
      </c>
      <c r="M192" s="6">
        <f>SUM(K192:L192)</f>
        <v>0</v>
      </c>
      <c r="N192" s="7" t="s">
        <v>349</v>
      </c>
    </row>
    <row r="193" spans="1:14" ht="31.5" hidden="1" customHeight="1" x14ac:dyDescent="0.2">
      <c r="A193" s="17" t="s">
        <v>133</v>
      </c>
      <c r="B193" s="6">
        <f>SUM(B190:B192)</f>
        <v>0</v>
      </c>
      <c r="C193" s="6">
        <f t="shared" ref="C193:M193" si="63">SUM(C190:C192)</f>
        <v>0</v>
      </c>
      <c r="D193" s="6">
        <f t="shared" si="63"/>
        <v>0</v>
      </c>
      <c r="E193" s="6">
        <f t="shared" si="63"/>
        <v>0</v>
      </c>
      <c r="F193" s="6">
        <f t="shared" si="63"/>
        <v>0</v>
      </c>
      <c r="G193" s="6">
        <f t="shared" si="63"/>
        <v>0</v>
      </c>
      <c r="H193" s="6">
        <f t="shared" si="63"/>
        <v>0</v>
      </c>
      <c r="I193" s="6">
        <f t="shared" si="63"/>
        <v>0</v>
      </c>
      <c r="J193" s="6">
        <f t="shared" si="63"/>
        <v>0</v>
      </c>
      <c r="K193" s="6">
        <f t="shared" si="63"/>
        <v>0</v>
      </c>
      <c r="L193" s="6">
        <f t="shared" si="63"/>
        <v>0</v>
      </c>
      <c r="M193" s="6">
        <f t="shared" si="63"/>
        <v>0</v>
      </c>
      <c r="N193" s="18" t="s">
        <v>2199</v>
      </c>
    </row>
    <row r="194" spans="1:14" ht="24.95" customHeight="1" x14ac:dyDescent="0.2">
      <c r="A194" s="161" t="s">
        <v>134</v>
      </c>
      <c r="B194" s="68">
        <v>2</v>
      </c>
      <c r="C194" s="68">
        <v>2</v>
      </c>
      <c r="D194" s="68">
        <f>SUM(B194:C194)</f>
        <v>4</v>
      </c>
      <c r="E194" s="68">
        <v>0</v>
      </c>
      <c r="F194" s="68">
        <v>0</v>
      </c>
      <c r="G194" s="68">
        <f>SUM(E194:F194)</f>
        <v>0</v>
      </c>
      <c r="H194" s="68">
        <v>0</v>
      </c>
      <c r="I194" s="68">
        <v>0</v>
      </c>
      <c r="J194" s="68">
        <f>SUM(H194:I194)</f>
        <v>0</v>
      </c>
      <c r="K194" s="68">
        <f>SUM(H194,E194,B194)</f>
        <v>2</v>
      </c>
      <c r="L194" s="68">
        <f>SUM(I194,F194,C194)</f>
        <v>2</v>
      </c>
      <c r="M194" s="68">
        <f>SUM(K194:L194)</f>
        <v>4</v>
      </c>
      <c r="N194" s="304" t="s">
        <v>2107</v>
      </c>
    </row>
    <row r="195" spans="1:14" ht="24.95" customHeight="1" thickBot="1" x14ac:dyDescent="0.25">
      <c r="A195" s="348" t="s">
        <v>2108</v>
      </c>
      <c r="B195" s="68">
        <v>8</v>
      </c>
      <c r="C195" s="68">
        <v>0</v>
      </c>
      <c r="D195" s="68">
        <f>SUM(B195:C195)</f>
        <v>8</v>
      </c>
      <c r="E195" s="68">
        <v>0</v>
      </c>
      <c r="F195" s="68">
        <v>0</v>
      </c>
      <c r="G195" s="68">
        <f>SUM(E195:F195)</f>
        <v>0</v>
      </c>
      <c r="H195" s="68">
        <v>0</v>
      </c>
      <c r="I195" s="68">
        <v>0</v>
      </c>
      <c r="J195" s="68">
        <f>SUM(H195:I195)</f>
        <v>0</v>
      </c>
      <c r="K195" s="68">
        <f>SUM(H195,E195,B195)</f>
        <v>8</v>
      </c>
      <c r="L195" s="68">
        <f>SUM(I195,F195,C195)</f>
        <v>0</v>
      </c>
      <c r="M195" s="68">
        <f>SUM(K195:L195)</f>
        <v>8</v>
      </c>
      <c r="N195" s="304" t="s">
        <v>2109</v>
      </c>
    </row>
    <row r="196" spans="1:14" ht="24.95" hidden="1" customHeight="1" x14ac:dyDescent="0.2">
      <c r="A196" s="161" t="s">
        <v>123</v>
      </c>
      <c r="B196" s="68"/>
      <c r="C196" s="68"/>
      <c r="D196" s="68"/>
      <c r="E196" s="68"/>
      <c r="F196" s="68"/>
      <c r="G196" s="68"/>
      <c r="H196" s="68"/>
      <c r="I196" s="68"/>
      <c r="J196" s="68"/>
      <c r="K196" s="68"/>
      <c r="L196" s="68"/>
      <c r="M196" s="68"/>
      <c r="N196" s="304" t="s">
        <v>2110</v>
      </c>
    </row>
    <row r="197" spans="1:14" ht="24.95" hidden="1" customHeight="1" x14ac:dyDescent="0.2">
      <c r="A197" s="161" t="s">
        <v>124</v>
      </c>
      <c r="B197" s="68"/>
      <c r="C197" s="68"/>
      <c r="D197" s="68">
        <f>SUM(B197:C197)</f>
        <v>0</v>
      </c>
      <c r="E197" s="68">
        <v>0</v>
      </c>
      <c r="F197" s="68">
        <v>0</v>
      </c>
      <c r="G197" s="68">
        <f>SUM(E197:F197)</f>
        <v>0</v>
      </c>
      <c r="H197" s="68"/>
      <c r="I197" s="68"/>
      <c r="J197" s="68">
        <f>SUM(H197:I197)</f>
        <v>0</v>
      </c>
      <c r="K197" s="68">
        <f t="shared" ref="K197:L200" si="64">SUM(H197,E197,B197)</f>
        <v>0</v>
      </c>
      <c r="L197" s="68">
        <f t="shared" si="64"/>
        <v>0</v>
      </c>
      <c r="M197" s="68">
        <f>SUM(K197:L197)</f>
        <v>0</v>
      </c>
      <c r="N197" s="304" t="s">
        <v>282</v>
      </c>
    </row>
    <row r="198" spans="1:14" ht="24.95" hidden="1" customHeight="1" x14ac:dyDescent="0.2">
      <c r="A198" s="161" t="s">
        <v>125</v>
      </c>
      <c r="B198" s="68"/>
      <c r="C198" s="68"/>
      <c r="D198" s="68">
        <f>SUM(B198:C198)</f>
        <v>0</v>
      </c>
      <c r="E198" s="68">
        <v>0</v>
      </c>
      <c r="F198" s="68">
        <v>0</v>
      </c>
      <c r="G198" s="68">
        <f>SUM(E198:F198)</f>
        <v>0</v>
      </c>
      <c r="H198" s="68"/>
      <c r="I198" s="68"/>
      <c r="J198" s="68">
        <f>SUM(H198:I198)</f>
        <v>0</v>
      </c>
      <c r="K198" s="68">
        <f t="shared" si="64"/>
        <v>0</v>
      </c>
      <c r="L198" s="68">
        <f t="shared" si="64"/>
        <v>0</v>
      </c>
      <c r="M198" s="68">
        <f>SUM(K198:L198)</f>
        <v>0</v>
      </c>
      <c r="N198" s="304" t="s">
        <v>762</v>
      </c>
    </row>
    <row r="199" spans="1:14" ht="24.95" hidden="1" customHeight="1" x14ac:dyDescent="0.2">
      <c r="A199" s="161" t="s">
        <v>126</v>
      </c>
      <c r="B199" s="68"/>
      <c r="C199" s="68"/>
      <c r="D199" s="68">
        <f>SUM(B199:C199)</f>
        <v>0</v>
      </c>
      <c r="E199" s="68">
        <v>0</v>
      </c>
      <c r="F199" s="68">
        <v>0</v>
      </c>
      <c r="G199" s="68">
        <f>SUM(E199:F199)</f>
        <v>0</v>
      </c>
      <c r="H199" s="68"/>
      <c r="I199" s="68"/>
      <c r="J199" s="68">
        <f>SUM(H199:I199)</f>
        <v>0</v>
      </c>
      <c r="K199" s="68">
        <f t="shared" si="64"/>
        <v>0</v>
      </c>
      <c r="L199" s="68">
        <f t="shared" si="64"/>
        <v>0</v>
      </c>
      <c r="M199" s="68">
        <f>SUM(K199:L199)</f>
        <v>0</v>
      </c>
      <c r="N199" s="304" t="s">
        <v>286</v>
      </c>
    </row>
    <row r="200" spans="1:14" ht="24.95" hidden="1" customHeight="1" x14ac:dyDescent="0.2">
      <c r="A200" s="161" t="s">
        <v>127</v>
      </c>
      <c r="B200" s="68"/>
      <c r="C200" s="68"/>
      <c r="D200" s="68">
        <f>SUM(B200:C200)</f>
        <v>0</v>
      </c>
      <c r="E200" s="68">
        <v>0</v>
      </c>
      <c r="F200" s="68">
        <v>0</v>
      </c>
      <c r="G200" s="68">
        <f>SUM(E200:F200)</f>
        <v>0</v>
      </c>
      <c r="H200" s="68"/>
      <c r="I200" s="68"/>
      <c r="J200" s="68">
        <f>SUM(H200:I200)</f>
        <v>0</v>
      </c>
      <c r="K200" s="68">
        <f t="shared" si="64"/>
        <v>0</v>
      </c>
      <c r="L200" s="68">
        <f t="shared" si="64"/>
        <v>0</v>
      </c>
      <c r="M200" s="68">
        <f>SUM(K200:L200)</f>
        <v>0</v>
      </c>
      <c r="N200" s="304" t="s">
        <v>302</v>
      </c>
    </row>
    <row r="201" spans="1:14" ht="24.95" hidden="1" customHeight="1" x14ac:dyDescent="0.2">
      <c r="A201" s="161" t="s">
        <v>128</v>
      </c>
      <c r="B201" s="68">
        <f t="shared" ref="B201:M201" si="65">SUM(B197:B200)</f>
        <v>0</v>
      </c>
      <c r="C201" s="68">
        <f t="shared" si="65"/>
        <v>0</v>
      </c>
      <c r="D201" s="68">
        <f t="shared" si="65"/>
        <v>0</v>
      </c>
      <c r="E201" s="68">
        <f t="shared" si="65"/>
        <v>0</v>
      </c>
      <c r="F201" s="68">
        <f t="shared" si="65"/>
        <v>0</v>
      </c>
      <c r="G201" s="68">
        <f t="shared" si="65"/>
        <v>0</v>
      </c>
      <c r="H201" s="68">
        <f t="shared" si="65"/>
        <v>0</v>
      </c>
      <c r="I201" s="68">
        <f t="shared" si="65"/>
        <v>0</v>
      </c>
      <c r="J201" s="68">
        <f t="shared" si="65"/>
        <v>0</v>
      </c>
      <c r="K201" s="68">
        <f t="shared" si="65"/>
        <v>0</v>
      </c>
      <c r="L201" s="68">
        <f t="shared" si="65"/>
        <v>0</v>
      </c>
      <c r="M201" s="68">
        <f t="shared" si="65"/>
        <v>0</v>
      </c>
      <c r="N201" s="304" t="s">
        <v>2114</v>
      </c>
    </row>
    <row r="202" spans="1:14" ht="24.95" hidden="1" customHeight="1" x14ac:dyDescent="0.2">
      <c r="A202" s="158" t="s">
        <v>144</v>
      </c>
      <c r="B202" s="68"/>
      <c r="C202" s="68"/>
      <c r="D202" s="68">
        <f>SUM(B202:C202)</f>
        <v>0</v>
      </c>
      <c r="E202" s="68"/>
      <c r="F202" s="68"/>
      <c r="G202" s="68">
        <f>SUM(E202:F202)</f>
        <v>0</v>
      </c>
      <c r="H202" s="68"/>
      <c r="I202" s="68"/>
      <c r="J202" s="68">
        <f>SUM(H202:I202)</f>
        <v>0</v>
      </c>
      <c r="K202" s="68">
        <f t="shared" ref="K202:L206" si="66">SUM(H202,E202,B202)</f>
        <v>0</v>
      </c>
      <c r="L202" s="68">
        <f t="shared" si="66"/>
        <v>0</v>
      </c>
      <c r="M202" s="68">
        <f>SUM(K202:L202)</f>
        <v>0</v>
      </c>
      <c r="N202" s="128" t="s">
        <v>2200</v>
      </c>
    </row>
    <row r="203" spans="1:14" ht="24.95" hidden="1" customHeight="1" x14ac:dyDescent="0.2">
      <c r="A203" s="5" t="s">
        <v>135</v>
      </c>
      <c r="B203" s="68"/>
      <c r="C203" s="68"/>
      <c r="D203" s="68">
        <f>SUM(B203:C203)</f>
        <v>0</v>
      </c>
      <c r="E203" s="68"/>
      <c r="F203" s="68"/>
      <c r="G203" s="68">
        <f>SUM(E203:F203)</f>
        <v>0</v>
      </c>
      <c r="H203" s="68"/>
      <c r="I203" s="68"/>
      <c r="J203" s="68">
        <f>SUM(H203:I203)</f>
        <v>0</v>
      </c>
      <c r="K203" s="68">
        <f t="shared" si="66"/>
        <v>0</v>
      </c>
      <c r="L203" s="68">
        <f t="shared" si="66"/>
        <v>0</v>
      </c>
      <c r="M203" s="68">
        <f>SUM(K203:L203)</f>
        <v>0</v>
      </c>
      <c r="N203" s="7" t="s">
        <v>2116</v>
      </c>
    </row>
    <row r="204" spans="1:14" ht="24.95" hidden="1" customHeight="1" x14ac:dyDescent="0.2">
      <c r="A204" s="5" t="s">
        <v>125</v>
      </c>
      <c r="B204" s="68"/>
      <c r="C204" s="68"/>
      <c r="D204" s="68">
        <f>SUM(B204:C204)</f>
        <v>0</v>
      </c>
      <c r="E204" s="68"/>
      <c r="F204" s="68"/>
      <c r="G204" s="68">
        <f>SUM(E204:F204)</f>
        <v>0</v>
      </c>
      <c r="H204" s="68"/>
      <c r="I204" s="68"/>
      <c r="J204" s="68">
        <f>SUM(H204:I204)</f>
        <v>0</v>
      </c>
      <c r="K204" s="68">
        <f t="shared" si="66"/>
        <v>0</v>
      </c>
      <c r="L204" s="68">
        <f t="shared" si="66"/>
        <v>0</v>
      </c>
      <c r="M204" s="68">
        <f>SUM(K204:L204)</f>
        <v>0</v>
      </c>
      <c r="N204" s="7" t="s">
        <v>762</v>
      </c>
    </row>
    <row r="205" spans="1:14" ht="24.95" hidden="1" customHeight="1" x14ac:dyDescent="0.2">
      <c r="A205" s="5" t="s">
        <v>136</v>
      </c>
      <c r="B205" s="68"/>
      <c r="C205" s="68"/>
      <c r="D205" s="68">
        <f>SUM(B205:C205)</f>
        <v>0</v>
      </c>
      <c r="E205" s="68"/>
      <c r="F205" s="68"/>
      <c r="G205" s="68">
        <f>SUM(E205:F205)</f>
        <v>0</v>
      </c>
      <c r="H205" s="68"/>
      <c r="I205" s="68"/>
      <c r="J205" s="68">
        <f>SUM(H205:I205)</f>
        <v>0</v>
      </c>
      <c r="K205" s="68">
        <f t="shared" si="66"/>
        <v>0</v>
      </c>
      <c r="L205" s="68">
        <f t="shared" si="66"/>
        <v>0</v>
      </c>
      <c r="M205" s="68">
        <f>SUM(K205:L205)</f>
        <v>0</v>
      </c>
      <c r="N205" s="7" t="s">
        <v>2117</v>
      </c>
    </row>
    <row r="206" spans="1:14" ht="24.95" hidden="1" customHeight="1" x14ac:dyDescent="0.2">
      <c r="A206" s="11" t="s">
        <v>137</v>
      </c>
      <c r="B206" s="355"/>
      <c r="C206" s="355"/>
      <c r="D206" s="355">
        <f>SUM(B206:C206)</f>
        <v>0</v>
      </c>
      <c r="E206" s="355"/>
      <c r="F206" s="355"/>
      <c r="G206" s="355">
        <f>SUM(E206:F206)</f>
        <v>0</v>
      </c>
      <c r="H206" s="355"/>
      <c r="I206" s="355"/>
      <c r="J206" s="355">
        <f>SUM(H206:I206)</f>
        <v>0</v>
      </c>
      <c r="K206" s="355">
        <f t="shared" si="66"/>
        <v>0</v>
      </c>
      <c r="L206" s="355">
        <f t="shared" si="66"/>
        <v>0</v>
      </c>
      <c r="M206" s="355">
        <f>SUM(K206:L206)</f>
        <v>0</v>
      </c>
      <c r="N206" s="13" t="s">
        <v>2118</v>
      </c>
    </row>
    <row r="207" spans="1:14" ht="24.95" hidden="1" customHeight="1" thickBot="1" x14ac:dyDescent="0.25">
      <c r="A207" s="11" t="s">
        <v>138</v>
      </c>
      <c r="B207" s="355">
        <f>SUM(B204:B206)</f>
        <v>0</v>
      </c>
      <c r="C207" s="355">
        <f t="shared" ref="C207:M207" si="67">SUM(C204:C206)</f>
        <v>0</v>
      </c>
      <c r="D207" s="355">
        <f t="shared" si="67"/>
        <v>0</v>
      </c>
      <c r="E207" s="355">
        <f t="shared" si="67"/>
        <v>0</v>
      </c>
      <c r="F207" s="355">
        <f t="shared" si="67"/>
        <v>0</v>
      </c>
      <c r="G207" s="355">
        <f t="shared" si="67"/>
        <v>0</v>
      </c>
      <c r="H207" s="355">
        <f t="shared" si="67"/>
        <v>0</v>
      </c>
      <c r="I207" s="355">
        <f t="shared" si="67"/>
        <v>0</v>
      </c>
      <c r="J207" s="355">
        <f t="shared" si="67"/>
        <v>0</v>
      </c>
      <c r="K207" s="355">
        <f t="shared" si="67"/>
        <v>0</v>
      </c>
      <c r="L207" s="355">
        <f t="shared" si="67"/>
        <v>0</v>
      </c>
      <c r="M207" s="355">
        <f t="shared" si="67"/>
        <v>0</v>
      </c>
      <c r="N207" s="13" t="s">
        <v>2119</v>
      </c>
    </row>
    <row r="208" spans="1:14" ht="24.75" customHeight="1" thickBot="1" x14ac:dyDescent="0.25">
      <c r="A208" s="157" t="s">
        <v>38</v>
      </c>
      <c r="B208" s="70">
        <f>SUM(B207,B202,B201,B195,B194,B193,B188,B187,B183:B186,B154:B175,B140:B141,B131:B134,B113:B123)</f>
        <v>5657</v>
      </c>
      <c r="C208" s="70">
        <f t="shared" ref="C208:M208" si="68">SUM(C207,C202,C201,C195,C194,C193,C188,C187,C183:C186,C154:C175,C140:C141,C131:C134,C113:C123)</f>
        <v>1322</v>
      </c>
      <c r="D208" s="70">
        <f t="shared" si="68"/>
        <v>6979</v>
      </c>
      <c r="E208" s="70">
        <f t="shared" si="68"/>
        <v>90</v>
      </c>
      <c r="F208" s="70">
        <f t="shared" si="68"/>
        <v>16</v>
      </c>
      <c r="G208" s="70">
        <f t="shared" si="68"/>
        <v>106</v>
      </c>
      <c r="H208" s="70">
        <f t="shared" si="68"/>
        <v>93</v>
      </c>
      <c r="I208" s="70">
        <f t="shared" si="68"/>
        <v>29</v>
      </c>
      <c r="J208" s="70">
        <f t="shared" si="68"/>
        <v>122</v>
      </c>
      <c r="K208" s="70">
        <f t="shared" si="68"/>
        <v>5840</v>
      </c>
      <c r="L208" s="70">
        <f t="shared" si="68"/>
        <v>1367</v>
      </c>
      <c r="M208" s="70">
        <f t="shared" si="68"/>
        <v>7207</v>
      </c>
      <c r="N208" s="115" t="s">
        <v>633</v>
      </c>
    </row>
    <row r="209" ht="15" thickTop="1" x14ac:dyDescent="0.2"/>
    <row r="236" spans="1:14" ht="24.75" customHeight="1" x14ac:dyDescent="0.2">
      <c r="A236" s="423" t="s">
        <v>2202</v>
      </c>
      <c r="B236" s="423"/>
      <c r="C236" s="423"/>
      <c r="D236" s="423"/>
      <c r="E236" s="423"/>
      <c r="F236" s="423"/>
      <c r="G236" s="423"/>
      <c r="H236" s="423"/>
      <c r="I236" s="423"/>
      <c r="J236" s="423"/>
      <c r="K236" s="423"/>
      <c r="L236" s="423"/>
      <c r="M236" s="423"/>
      <c r="N236" s="423"/>
    </row>
    <row r="237" spans="1:14" ht="33.75" customHeight="1" x14ac:dyDescent="0.25">
      <c r="A237" s="416" t="s">
        <v>2324</v>
      </c>
      <c r="B237" s="416"/>
      <c r="C237" s="416"/>
      <c r="D237" s="416"/>
      <c r="E237" s="416"/>
      <c r="F237" s="416"/>
      <c r="G237" s="416"/>
      <c r="H237" s="416"/>
      <c r="I237" s="416"/>
      <c r="J237" s="416"/>
      <c r="K237" s="416"/>
      <c r="L237" s="416"/>
      <c r="M237" s="416"/>
      <c r="N237" s="416"/>
    </row>
    <row r="238" spans="1:14" ht="16.5" thickBot="1" x14ac:dyDescent="0.25">
      <c r="A238" s="1" t="s">
        <v>2203</v>
      </c>
      <c r="N238" s="307" t="s">
        <v>2204</v>
      </c>
    </row>
    <row r="239" spans="1:14" ht="16.5" thickTop="1" x14ac:dyDescent="0.25">
      <c r="A239" s="409" t="s">
        <v>118</v>
      </c>
      <c r="B239" s="412" t="s">
        <v>56</v>
      </c>
      <c r="C239" s="412"/>
      <c r="D239" s="412"/>
      <c r="E239" s="412" t="s">
        <v>57</v>
      </c>
      <c r="F239" s="412"/>
      <c r="G239" s="412"/>
      <c r="H239" s="412" t="s">
        <v>58</v>
      </c>
      <c r="I239" s="412"/>
      <c r="J239" s="412"/>
      <c r="K239" s="412" t="s">
        <v>4</v>
      </c>
      <c r="L239" s="412"/>
      <c r="M239" s="412"/>
      <c r="N239" s="409" t="s">
        <v>278</v>
      </c>
    </row>
    <row r="240" spans="1:14" ht="15.75" x14ac:dyDescent="0.25">
      <c r="A240" s="410"/>
      <c r="B240" s="413" t="s">
        <v>59</v>
      </c>
      <c r="C240" s="413"/>
      <c r="D240" s="413"/>
      <c r="E240" s="413" t="s">
        <v>60</v>
      </c>
      <c r="F240" s="413"/>
      <c r="G240" s="413"/>
      <c r="H240" s="413" t="s">
        <v>61</v>
      </c>
      <c r="I240" s="413"/>
      <c r="J240" s="413"/>
      <c r="K240" s="413" t="s">
        <v>8</v>
      </c>
      <c r="L240" s="413"/>
      <c r="M240" s="413"/>
      <c r="N240" s="410"/>
    </row>
    <row r="241" spans="1:14" ht="15.75" x14ac:dyDescent="0.25">
      <c r="A241" s="410"/>
      <c r="B241" s="336" t="s">
        <v>9</v>
      </c>
      <c r="C241" s="336" t="s">
        <v>10</v>
      </c>
      <c r="D241" s="336" t="s">
        <v>11</v>
      </c>
      <c r="E241" s="336" t="s">
        <v>9</v>
      </c>
      <c r="F241" s="336" t="s">
        <v>10</v>
      </c>
      <c r="G241" s="336" t="s">
        <v>11</v>
      </c>
      <c r="H241" s="336" t="s">
        <v>9</v>
      </c>
      <c r="I241" s="336" t="s">
        <v>10</v>
      </c>
      <c r="J241" s="336" t="s">
        <v>11</v>
      </c>
      <c r="K241" s="336" t="s">
        <v>9</v>
      </c>
      <c r="L241" s="336" t="s">
        <v>10</v>
      </c>
      <c r="M241" s="336" t="s">
        <v>11</v>
      </c>
      <c r="N241" s="410"/>
    </row>
    <row r="242" spans="1:14" ht="16.5" thickBot="1" x14ac:dyDescent="0.3">
      <c r="A242" s="411"/>
      <c r="B242" s="4" t="s">
        <v>12</v>
      </c>
      <c r="C242" s="4" t="s">
        <v>13</v>
      </c>
      <c r="D242" s="4" t="s">
        <v>8</v>
      </c>
      <c r="E242" s="4" t="s">
        <v>12</v>
      </c>
      <c r="F242" s="4" t="s">
        <v>13</v>
      </c>
      <c r="G242" s="4" t="s">
        <v>8</v>
      </c>
      <c r="H242" s="4" t="s">
        <v>12</v>
      </c>
      <c r="I242" s="4" t="s">
        <v>13</v>
      </c>
      <c r="J242" s="4" t="s">
        <v>8</v>
      </c>
      <c r="K242" s="4" t="s">
        <v>12</v>
      </c>
      <c r="L242" s="4" t="s">
        <v>13</v>
      </c>
      <c r="M242" s="4" t="s">
        <v>8</v>
      </c>
      <c r="N242" s="411"/>
    </row>
    <row r="243" spans="1:14" ht="19.5" customHeight="1" x14ac:dyDescent="0.2">
      <c r="A243" s="5" t="s">
        <v>14</v>
      </c>
      <c r="B243" s="6"/>
      <c r="C243" s="6"/>
      <c r="D243" s="6"/>
      <c r="E243" s="6"/>
      <c r="F243" s="6"/>
      <c r="G243" s="6"/>
      <c r="H243" s="6"/>
      <c r="I243" s="6"/>
      <c r="J243" s="6"/>
      <c r="K243" s="7"/>
      <c r="L243" s="5"/>
      <c r="M243" s="6"/>
      <c r="N243" s="7" t="s">
        <v>547</v>
      </c>
    </row>
    <row r="244" spans="1:14" ht="19.5" customHeight="1" x14ac:dyDescent="0.2">
      <c r="A244" s="5" t="s">
        <v>1969</v>
      </c>
      <c r="B244" s="6">
        <v>6</v>
      </c>
      <c r="C244" s="6">
        <v>0</v>
      </c>
      <c r="D244" s="6">
        <f>SUM(B244:C244)</f>
        <v>6</v>
      </c>
      <c r="E244" s="6">
        <v>0</v>
      </c>
      <c r="F244" s="6">
        <v>0</v>
      </c>
      <c r="G244" s="6">
        <v>0</v>
      </c>
      <c r="H244" s="6">
        <v>0</v>
      </c>
      <c r="I244" s="6">
        <v>0</v>
      </c>
      <c r="J244" s="6">
        <f ca="1">SUM(H244:J244)</f>
        <v>0</v>
      </c>
      <c r="K244" s="6">
        <f t="shared" ref="K244:K250" si="69">SUM(H244,E244,B244)</f>
        <v>6</v>
      </c>
      <c r="L244" s="6">
        <f t="shared" ref="L244:M250" si="70">SUM(I244,F244,C244)</f>
        <v>0</v>
      </c>
      <c r="M244" s="6">
        <f>SUM(K244:L244)</f>
        <v>6</v>
      </c>
      <c r="N244" s="7" t="s">
        <v>2205</v>
      </c>
    </row>
    <row r="245" spans="1:14" ht="19.5" customHeight="1" x14ac:dyDescent="0.2">
      <c r="A245" s="5" t="s">
        <v>1967</v>
      </c>
      <c r="B245" s="6">
        <v>0</v>
      </c>
      <c r="C245" s="6">
        <v>0</v>
      </c>
      <c r="D245" s="6">
        <v>0</v>
      </c>
      <c r="E245" s="6">
        <v>0</v>
      </c>
      <c r="F245" s="6">
        <v>0</v>
      </c>
      <c r="G245" s="6">
        <v>0</v>
      </c>
      <c r="H245" s="6">
        <v>0</v>
      </c>
      <c r="I245" s="6">
        <v>0</v>
      </c>
      <c r="J245" s="6">
        <f ca="1">SUM(H245:J245)</f>
        <v>0</v>
      </c>
      <c r="K245" s="6">
        <f t="shared" si="69"/>
        <v>0</v>
      </c>
      <c r="L245" s="6">
        <f t="shared" si="70"/>
        <v>0</v>
      </c>
      <c r="M245" s="6">
        <f>SUM(K245:L245)</f>
        <v>0</v>
      </c>
      <c r="N245" s="7" t="s">
        <v>2174</v>
      </c>
    </row>
    <row r="246" spans="1:14" ht="19.5" customHeight="1" x14ac:dyDescent="0.2">
      <c r="A246" s="5" t="s">
        <v>1971</v>
      </c>
      <c r="B246" s="6">
        <v>0</v>
      </c>
      <c r="C246" s="6">
        <v>0</v>
      </c>
      <c r="D246" s="6">
        <f>SUM(B246:C246)</f>
        <v>0</v>
      </c>
      <c r="E246" s="6">
        <v>0</v>
      </c>
      <c r="F246" s="6">
        <v>0</v>
      </c>
      <c r="G246" s="6">
        <f>SUM(E246:F246)</f>
        <v>0</v>
      </c>
      <c r="H246" s="6">
        <v>0</v>
      </c>
      <c r="I246" s="6">
        <v>0</v>
      </c>
      <c r="J246" s="6">
        <f>SUM(H246:I246)</f>
        <v>0</v>
      </c>
      <c r="K246" s="6">
        <f t="shared" si="69"/>
        <v>0</v>
      </c>
      <c r="L246" s="6">
        <f t="shared" si="70"/>
        <v>0</v>
      </c>
      <c r="M246" s="6">
        <f>SUM(K246:L246)</f>
        <v>0</v>
      </c>
      <c r="N246" s="7" t="s">
        <v>2176</v>
      </c>
    </row>
    <row r="247" spans="1:14" ht="19.5" customHeight="1" x14ac:dyDescent="0.2">
      <c r="A247" s="5" t="s">
        <v>1973</v>
      </c>
      <c r="B247" s="6">
        <v>1</v>
      </c>
      <c r="C247" s="6">
        <v>0</v>
      </c>
      <c r="D247" s="6">
        <f>SUM(B247:C247)</f>
        <v>1</v>
      </c>
      <c r="E247" s="6">
        <v>0</v>
      </c>
      <c r="F247" s="6">
        <v>0</v>
      </c>
      <c r="G247" s="6">
        <f>SUM(E247:F247)</f>
        <v>0</v>
      </c>
      <c r="H247" s="6">
        <v>0</v>
      </c>
      <c r="I247" s="6">
        <v>0</v>
      </c>
      <c r="J247" s="6">
        <f>SUM(H247:I247)</f>
        <v>0</v>
      </c>
      <c r="K247" s="6">
        <f t="shared" si="69"/>
        <v>1</v>
      </c>
      <c r="L247" s="6">
        <f t="shared" si="70"/>
        <v>0</v>
      </c>
      <c r="M247" s="6">
        <f>SUM(K247:L247)</f>
        <v>1</v>
      </c>
      <c r="N247" s="7" t="s">
        <v>1974</v>
      </c>
    </row>
    <row r="248" spans="1:14" ht="19.5" customHeight="1" x14ac:dyDescent="0.2">
      <c r="A248" s="5" t="s">
        <v>2177</v>
      </c>
      <c r="B248" s="6">
        <v>0</v>
      </c>
      <c r="C248" s="6">
        <v>0</v>
      </c>
      <c r="D248" s="6">
        <f>SUM(B248:C248)</f>
        <v>0</v>
      </c>
      <c r="E248" s="6">
        <v>0</v>
      </c>
      <c r="F248" s="6">
        <v>0</v>
      </c>
      <c r="G248" s="6">
        <f>SUM(E248:F248)</f>
        <v>0</v>
      </c>
      <c r="H248" s="6">
        <v>0</v>
      </c>
      <c r="I248" s="6">
        <v>0</v>
      </c>
      <c r="J248" s="6">
        <f>SUM(H248:I248)</f>
        <v>0</v>
      </c>
      <c r="K248" s="6">
        <f t="shared" si="69"/>
        <v>0</v>
      </c>
      <c r="L248" s="6">
        <f t="shared" si="70"/>
        <v>0</v>
      </c>
      <c r="M248" s="6">
        <f>SUM(K248:L248)</f>
        <v>0</v>
      </c>
      <c r="N248" s="7" t="s">
        <v>2178</v>
      </c>
    </row>
    <row r="249" spans="1:14" ht="19.5" customHeight="1" x14ac:dyDescent="0.2">
      <c r="A249" s="5" t="s">
        <v>1981</v>
      </c>
      <c r="B249" s="6">
        <v>0</v>
      </c>
      <c r="C249" s="6">
        <v>0</v>
      </c>
      <c r="D249" s="6">
        <f>SUM(B249:C249)</f>
        <v>0</v>
      </c>
      <c r="E249" s="6">
        <v>0</v>
      </c>
      <c r="F249" s="6">
        <v>0</v>
      </c>
      <c r="G249" s="6">
        <v>0</v>
      </c>
      <c r="H249" s="6">
        <v>0</v>
      </c>
      <c r="I249" s="6">
        <v>0</v>
      </c>
      <c r="J249" s="6">
        <v>0</v>
      </c>
      <c r="K249" s="6">
        <f t="shared" si="69"/>
        <v>0</v>
      </c>
      <c r="L249" s="6">
        <f t="shared" si="70"/>
        <v>0</v>
      </c>
      <c r="M249" s="6">
        <f t="shared" si="70"/>
        <v>0</v>
      </c>
      <c r="N249" s="7" t="s">
        <v>2206</v>
      </c>
    </row>
    <row r="250" spans="1:14" ht="19.5" customHeight="1" x14ac:dyDescent="0.2">
      <c r="A250" s="5" t="s">
        <v>38</v>
      </c>
      <c r="B250" s="6">
        <f t="shared" ref="B250:J250" si="71">SUM(B244:B249)</f>
        <v>7</v>
      </c>
      <c r="C250" s="6">
        <f t="shared" si="71"/>
        <v>0</v>
      </c>
      <c r="D250" s="6">
        <f t="shared" si="71"/>
        <v>7</v>
      </c>
      <c r="E250" s="6">
        <f t="shared" si="71"/>
        <v>0</v>
      </c>
      <c r="F250" s="6">
        <f t="shared" si="71"/>
        <v>0</v>
      </c>
      <c r="G250" s="6">
        <f t="shared" si="71"/>
        <v>0</v>
      </c>
      <c r="H250" s="6">
        <f t="shared" si="71"/>
        <v>0</v>
      </c>
      <c r="I250" s="6">
        <f t="shared" si="71"/>
        <v>0</v>
      </c>
      <c r="J250" s="6">
        <f t="shared" ca="1" si="71"/>
        <v>0</v>
      </c>
      <c r="K250" s="6">
        <f t="shared" si="69"/>
        <v>7</v>
      </c>
      <c r="L250" s="6">
        <f t="shared" si="70"/>
        <v>0</v>
      </c>
      <c r="M250" s="6">
        <f>SUM(K250:L250)</f>
        <v>7</v>
      </c>
      <c r="N250" s="7" t="s">
        <v>1300</v>
      </c>
    </row>
    <row r="251" spans="1:14" ht="19.5" customHeight="1" x14ac:dyDescent="0.2">
      <c r="A251" s="5" t="s">
        <v>2207</v>
      </c>
      <c r="B251" s="6"/>
      <c r="C251" s="6"/>
      <c r="D251" s="6"/>
      <c r="E251" s="6"/>
      <c r="F251" s="6"/>
      <c r="G251" s="6"/>
      <c r="H251" s="6"/>
      <c r="I251" s="6"/>
      <c r="J251" s="6"/>
      <c r="K251" s="6"/>
      <c r="L251" s="6"/>
      <c r="M251" s="6"/>
      <c r="N251" s="7" t="s">
        <v>41</v>
      </c>
    </row>
    <row r="252" spans="1:14" ht="19.5" customHeight="1" x14ac:dyDescent="0.2">
      <c r="A252" s="5" t="s">
        <v>1969</v>
      </c>
      <c r="B252" s="6">
        <v>1</v>
      </c>
      <c r="C252" s="6">
        <v>0</v>
      </c>
      <c r="D252" s="6">
        <f>SUM(B252:C252)</f>
        <v>1</v>
      </c>
      <c r="E252" s="6">
        <v>0</v>
      </c>
      <c r="F252" s="6">
        <v>0</v>
      </c>
      <c r="G252" s="6">
        <f>SUM(E252:F252)</f>
        <v>0</v>
      </c>
      <c r="H252" s="6">
        <v>0</v>
      </c>
      <c r="I252" s="6">
        <v>0</v>
      </c>
      <c r="J252" s="6">
        <f>SUM(H252:I252)</f>
        <v>0</v>
      </c>
      <c r="K252" s="6">
        <f>SUM(H252,E252,B252)</f>
        <v>1</v>
      </c>
      <c r="L252" s="6">
        <f>SUM(I252,F252,C252)</f>
        <v>0</v>
      </c>
      <c r="M252" s="6">
        <f>SUM(K252:L252)</f>
        <v>1</v>
      </c>
      <c r="N252" s="7" t="s">
        <v>2205</v>
      </c>
    </row>
    <row r="253" spans="1:14" ht="19.5" customHeight="1" x14ac:dyDescent="0.2">
      <c r="A253" s="5" t="s">
        <v>1971</v>
      </c>
      <c r="B253" s="6">
        <v>1</v>
      </c>
      <c r="C253" s="6">
        <v>0</v>
      </c>
      <c r="D253" s="6">
        <f t="shared" ref="D253:D258" si="72">SUM(B253:C253)</f>
        <v>1</v>
      </c>
      <c r="E253" s="6">
        <v>0</v>
      </c>
      <c r="F253" s="6">
        <v>0</v>
      </c>
      <c r="G253" s="6">
        <f t="shared" ref="G253:G258" si="73">SUM(E253:F253)</f>
        <v>0</v>
      </c>
      <c r="H253" s="6">
        <v>0</v>
      </c>
      <c r="I253" s="6">
        <v>0</v>
      </c>
      <c r="J253" s="6">
        <f t="shared" ref="J253:J258" si="74">SUM(H253:I253)</f>
        <v>0</v>
      </c>
      <c r="K253" s="6">
        <f t="shared" ref="K253:L258" si="75">SUM(H253,E253,B253)</f>
        <v>1</v>
      </c>
      <c r="L253" s="6">
        <f t="shared" si="75"/>
        <v>0</v>
      </c>
      <c r="M253" s="6">
        <f t="shared" ref="M253:M258" si="76">SUM(K253:L253)</f>
        <v>1</v>
      </c>
      <c r="N253" s="7" t="s">
        <v>2208</v>
      </c>
    </row>
    <row r="254" spans="1:14" ht="19.5" customHeight="1" x14ac:dyDescent="0.2">
      <c r="A254" s="5" t="s">
        <v>1973</v>
      </c>
      <c r="B254" s="6">
        <v>0</v>
      </c>
      <c r="C254" s="6">
        <v>0</v>
      </c>
      <c r="D254" s="6">
        <f t="shared" si="72"/>
        <v>0</v>
      </c>
      <c r="E254" s="6">
        <v>0</v>
      </c>
      <c r="F254" s="6">
        <v>0</v>
      </c>
      <c r="G254" s="6">
        <f t="shared" si="73"/>
        <v>0</v>
      </c>
      <c r="H254" s="6">
        <v>0</v>
      </c>
      <c r="I254" s="6">
        <v>0</v>
      </c>
      <c r="J254" s="6">
        <f t="shared" si="74"/>
        <v>0</v>
      </c>
      <c r="K254" s="6">
        <f t="shared" si="75"/>
        <v>0</v>
      </c>
      <c r="L254" s="6">
        <f t="shared" si="75"/>
        <v>0</v>
      </c>
      <c r="M254" s="6">
        <f t="shared" si="76"/>
        <v>0</v>
      </c>
      <c r="N254" s="7" t="s">
        <v>1974</v>
      </c>
    </row>
    <row r="255" spans="1:14" ht="19.5" customHeight="1" x14ac:dyDescent="0.2">
      <c r="A255" s="5" t="s">
        <v>2177</v>
      </c>
      <c r="B255" s="6">
        <v>0</v>
      </c>
      <c r="C255" s="6">
        <v>0</v>
      </c>
      <c r="D255" s="6">
        <f t="shared" si="72"/>
        <v>0</v>
      </c>
      <c r="E255" s="6">
        <v>0</v>
      </c>
      <c r="F255" s="6">
        <v>0</v>
      </c>
      <c r="G255" s="6">
        <f t="shared" si="73"/>
        <v>0</v>
      </c>
      <c r="H255" s="6">
        <v>0</v>
      </c>
      <c r="I255" s="6">
        <v>0</v>
      </c>
      <c r="J255" s="6">
        <f t="shared" si="74"/>
        <v>0</v>
      </c>
      <c r="K255" s="6">
        <f t="shared" si="75"/>
        <v>0</v>
      </c>
      <c r="L255" s="6">
        <f t="shared" si="75"/>
        <v>0</v>
      </c>
      <c r="M255" s="6">
        <f t="shared" si="76"/>
        <v>0</v>
      </c>
      <c r="N255" s="7" t="s">
        <v>2178</v>
      </c>
    </row>
    <row r="256" spans="1:14" ht="19.5" customHeight="1" x14ac:dyDescent="0.2">
      <c r="A256" s="5" t="s">
        <v>1981</v>
      </c>
      <c r="B256" s="6">
        <v>0</v>
      </c>
      <c r="C256" s="6">
        <v>0</v>
      </c>
      <c r="D256" s="6">
        <f t="shared" si="72"/>
        <v>0</v>
      </c>
      <c r="E256" s="6">
        <v>0</v>
      </c>
      <c r="F256" s="6">
        <v>0</v>
      </c>
      <c r="G256" s="6">
        <f t="shared" si="73"/>
        <v>0</v>
      </c>
      <c r="H256" s="6">
        <v>0</v>
      </c>
      <c r="I256" s="6">
        <v>0</v>
      </c>
      <c r="J256" s="6">
        <f t="shared" si="74"/>
        <v>0</v>
      </c>
      <c r="K256" s="6">
        <f t="shared" si="75"/>
        <v>0</v>
      </c>
      <c r="L256" s="6">
        <f t="shared" si="75"/>
        <v>0</v>
      </c>
      <c r="M256" s="6">
        <f t="shared" si="76"/>
        <v>0</v>
      </c>
      <c r="N256" s="7" t="s">
        <v>2206</v>
      </c>
    </row>
    <row r="257" spans="1:14" ht="19.5" customHeight="1" x14ac:dyDescent="0.2">
      <c r="A257" s="5" t="s">
        <v>1985</v>
      </c>
      <c r="B257" s="6">
        <v>1</v>
      </c>
      <c r="C257" s="6">
        <v>0</v>
      </c>
      <c r="D257" s="6">
        <f t="shared" si="72"/>
        <v>1</v>
      </c>
      <c r="E257" s="6">
        <v>0</v>
      </c>
      <c r="F257" s="6">
        <v>0</v>
      </c>
      <c r="G257" s="6">
        <f t="shared" si="73"/>
        <v>0</v>
      </c>
      <c r="H257" s="6">
        <v>0</v>
      </c>
      <c r="I257" s="6">
        <v>0</v>
      </c>
      <c r="J257" s="6">
        <f t="shared" si="74"/>
        <v>0</v>
      </c>
      <c r="K257" s="6">
        <f t="shared" si="75"/>
        <v>1</v>
      </c>
      <c r="L257" s="6">
        <f t="shared" si="75"/>
        <v>0</v>
      </c>
      <c r="M257" s="6">
        <f t="shared" si="76"/>
        <v>1</v>
      </c>
      <c r="N257" s="7" t="s">
        <v>2209</v>
      </c>
    </row>
    <row r="258" spans="1:14" ht="19.5" customHeight="1" thickBot="1" x14ac:dyDescent="0.25">
      <c r="A258" s="5" t="s">
        <v>45</v>
      </c>
      <c r="B258" s="6">
        <f>SUM(B252:B257)</f>
        <v>3</v>
      </c>
      <c r="C258" s="6">
        <f>SUM(C252:C257)</f>
        <v>0</v>
      </c>
      <c r="D258" s="6">
        <f t="shared" si="72"/>
        <v>3</v>
      </c>
      <c r="E258" s="6">
        <f>SUM(E252:E257)</f>
        <v>0</v>
      </c>
      <c r="F258" s="6">
        <f>SUM(F252:F257)</f>
        <v>0</v>
      </c>
      <c r="G258" s="6">
        <f t="shared" si="73"/>
        <v>0</v>
      </c>
      <c r="H258" s="6">
        <f>SUM(H252:H257)</f>
        <v>0</v>
      </c>
      <c r="I258" s="6">
        <f>SUM(I252:I257)</f>
        <v>0</v>
      </c>
      <c r="J258" s="6">
        <f t="shared" si="74"/>
        <v>0</v>
      </c>
      <c r="K258" s="6">
        <f t="shared" si="75"/>
        <v>3</v>
      </c>
      <c r="L258" s="6">
        <f t="shared" si="75"/>
        <v>0</v>
      </c>
      <c r="M258" s="6">
        <f t="shared" si="76"/>
        <v>3</v>
      </c>
      <c r="N258" s="7" t="s">
        <v>633</v>
      </c>
    </row>
    <row r="259" spans="1:14" ht="19.5" customHeight="1" thickBot="1" x14ac:dyDescent="0.25">
      <c r="A259" s="8" t="s">
        <v>634</v>
      </c>
      <c r="B259" s="9">
        <f t="shared" ref="B259:M259" si="77">SUM(B258,B250)</f>
        <v>10</v>
      </c>
      <c r="C259" s="9">
        <f t="shared" si="77"/>
        <v>0</v>
      </c>
      <c r="D259" s="9">
        <f t="shared" si="77"/>
        <v>10</v>
      </c>
      <c r="E259" s="9">
        <f t="shared" si="77"/>
        <v>0</v>
      </c>
      <c r="F259" s="9">
        <f t="shared" si="77"/>
        <v>0</v>
      </c>
      <c r="G259" s="9">
        <f t="shared" si="77"/>
        <v>0</v>
      </c>
      <c r="H259" s="9">
        <f t="shared" si="77"/>
        <v>0</v>
      </c>
      <c r="I259" s="9">
        <f t="shared" si="77"/>
        <v>0</v>
      </c>
      <c r="J259" s="9">
        <f t="shared" ca="1" si="77"/>
        <v>0</v>
      </c>
      <c r="K259" s="9">
        <f t="shared" si="77"/>
        <v>10</v>
      </c>
      <c r="L259" s="9">
        <f t="shared" si="77"/>
        <v>0</v>
      </c>
      <c r="M259" s="9">
        <f t="shared" si="77"/>
        <v>10</v>
      </c>
      <c r="N259" s="340" t="s">
        <v>8</v>
      </c>
    </row>
    <row r="260" spans="1:14" ht="15" thickTop="1" x14ac:dyDescent="0.2"/>
  </sheetData>
  <mergeCells count="74">
    <mergeCell ref="A1:N1"/>
    <mergeCell ref="A2:N2"/>
    <mergeCell ref="A4:A7"/>
    <mergeCell ref="B4:D4"/>
    <mergeCell ref="E4:G4"/>
    <mergeCell ref="H4:J4"/>
    <mergeCell ref="K4:M4"/>
    <mergeCell ref="N4:N7"/>
    <mergeCell ref="B5:D5"/>
    <mergeCell ref="E5:G5"/>
    <mergeCell ref="H5:J5"/>
    <mergeCell ref="K5:M5"/>
    <mergeCell ref="A41:A44"/>
    <mergeCell ref="B41:D41"/>
    <mergeCell ref="E41:G41"/>
    <mergeCell ref="H41:J41"/>
    <mergeCell ref="K41:M41"/>
    <mergeCell ref="A76:A79"/>
    <mergeCell ref="B76:D76"/>
    <mergeCell ref="E76:G76"/>
    <mergeCell ref="H76:J76"/>
    <mergeCell ref="K76:M76"/>
    <mergeCell ref="N41:N44"/>
    <mergeCell ref="B42:D42"/>
    <mergeCell ref="E42:G42"/>
    <mergeCell ref="H42:J42"/>
    <mergeCell ref="K42:M42"/>
    <mergeCell ref="A108:A111"/>
    <mergeCell ref="B108:D108"/>
    <mergeCell ref="E108:G108"/>
    <mergeCell ref="H108:J108"/>
    <mergeCell ref="K108:M108"/>
    <mergeCell ref="N76:N79"/>
    <mergeCell ref="B77:D77"/>
    <mergeCell ref="E77:G77"/>
    <mergeCell ref="H77:J77"/>
    <mergeCell ref="K77:M77"/>
    <mergeCell ref="N108:N111"/>
    <mergeCell ref="B109:D109"/>
    <mergeCell ref="E109:G109"/>
    <mergeCell ref="H109:J109"/>
    <mergeCell ref="K109:M109"/>
    <mergeCell ref="A236:N236"/>
    <mergeCell ref="N145:N148"/>
    <mergeCell ref="B146:D146"/>
    <mergeCell ref="E146:G146"/>
    <mergeCell ref="H146:J146"/>
    <mergeCell ref="K146:M146"/>
    <mergeCell ref="A179:A182"/>
    <mergeCell ref="B179:D179"/>
    <mergeCell ref="E179:G179"/>
    <mergeCell ref="H179:J179"/>
    <mergeCell ref="K179:M179"/>
    <mergeCell ref="A145:A148"/>
    <mergeCell ref="B145:D145"/>
    <mergeCell ref="E145:G145"/>
    <mergeCell ref="H145:J145"/>
    <mergeCell ref="K145:M145"/>
    <mergeCell ref="N179:N182"/>
    <mergeCell ref="B180:D180"/>
    <mergeCell ref="E180:G180"/>
    <mergeCell ref="H180:J180"/>
    <mergeCell ref="K180:M180"/>
    <mergeCell ref="K240:M240"/>
    <mergeCell ref="A237:N237"/>
    <mergeCell ref="A239:A242"/>
    <mergeCell ref="B239:D239"/>
    <mergeCell ref="E239:G239"/>
    <mergeCell ref="H239:J239"/>
    <mergeCell ref="K239:M239"/>
    <mergeCell ref="N239:N242"/>
    <mergeCell ref="B240:D240"/>
    <mergeCell ref="E240:G240"/>
    <mergeCell ref="H240:J240"/>
  </mergeCells>
  <printOptions horizontalCentered="1"/>
  <pageMargins left="0.39370078740157483" right="0.39370078740157483" top="0.78740157480314965" bottom="0.39370078740157483" header="0.78740157480314965" footer="0.39370078740157483"/>
  <pageSetup paperSize="9" scale="74" orientation="landscape" r:id="rId1"/>
  <rowBreaks count="5" manualBreakCount="5">
    <brk id="38" max="13" man="1"/>
    <brk id="73" max="13" man="1"/>
    <brk id="106" max="13" man="1"/>
    <brk id="142" max="13" man="1"/>
    <brk id="17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369"/>
  <sheetViews>
    <sheetView rightToLeft="1" view="pageBreakPreview" topLeftCell="A329" zoomScale="85" zoomScaleSheetLayoutView="85" workbookViewId="0">
      <selection activeCell="A183" sqref="A183:K370"/>
    </sheetView>
  </sheetViews>
  <sheetFormatPr defaultRowHeight="14.25" x14ac:dyDescent="0.2"/>
  <cols>
    <col min="1" max="1" width="30.125" style="338" customWidth="1"/>
    <col min="2" max="3" width="8.625" style="338" customWidth="1"/>
    <col min="4" max="4" width="9.75" style="338" customWidth="1"/>
    <col min="5" max="9" width="8.625" style="338" customWidth="1"/>
    <col min="10" max="10" width="9.5" style="338" customWidth="1"/>
    <col min="11" max="11" width="40.625" style="338" customWidth="1"/>
    <col min="12" max="16384" width="9" style="338"/>
  </cols>
  <sheetData>
    <row r="1" spans="1:11" ht="25.5" customHeight="1" x14ac:dyDescent="0.2">
      <c r="A1" s="423" t="s">
        <v>2210</v>
      </c>
      <c r="B1" s="423"/>
      <c r="C1" s="423"/>
      <c r="D1" s="423"/>
      <c r="E1" s="423"/>
      <c r="F1" s="423"/>
      <c r="G1" s="423"/>
      <c r="H1" s="423"/>
      <c r="I1" s="423"/>
      <c r="J1" s="423"/>
      <c r="K1" s="423"/>
    </row>
    <row r="2" spans="1:11" ht="36" customHeight="1" x14ac:dyDescent="0.25">
      <c r="A2" s="416" t="s">
        <v>2211</v>
      </c>
      <c r="B2" s="416"/>
      <c r="C2" s="416"/>
      <c r="D2" s="416"/>
      <c r="E2" s="416"/>
      <c r="F2" s="416"/>
      <c r="G2" s="416"/>
      <c r="H2" s="416"/>
      <c r="I2" s="416"/>
      <c r="J2" s="416"/>
      <c r="K2" s="416"/>
    </row>
    <row r="3" spans="1:11" ht="16.5" thickBot="1" x14ac:dyDescent="0.25">
      <c r="A3" s="1" t="s">
        <v>2212</v>
      </c>
      <c r="K3" s="307" t="s">
        <v>2213</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336" t="s">
        <v>9</v>
      </c>
      <c r="C6" s="336" t="s">
        <v>10</v>
      </c>
      <c r="D6" s="336" t="s">
        <v>11</v>
      </c>
      <c r="E6" s="336" t="s">
        <v>9</v>
      </c>
      <c r="F6" s="336" t="s">
        <v>10</v>
      </c>
      <c r="G6" s="336" t="s">
        <v>11</v>
      </c>
      <c r="H6" s="336" t="s">
        <v>9</v>
      </c>
      <c r="I6" s="336" t="s">
        <v>10</v>
      </c>
      <c r="J6" s="336" t="s">
        <v>4</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8" customHeight="1" x14ac:dyDescent="0.2">
      <c r="A8" s="5" t="s">
        <v>14</v>
      </c>
      <c r="B8" s="6"/>
      <c r="C8" s="6"/>
      <c r="D8" s="6"/>
      <c r="E8" s="6"/>
      <c r="F8" s="6"/>
      <c r="G8" s="6"/>
      <c r="H8" s="6"/>
      <c r="I8" s="6"/>
      <c r="J8" s="6"/>
      <c r="K8" s="7" t="s">
        <v>547</v>
      </c>
    </row>
    <row r="9" spans="1:11" ht="18" customHeight="1" x14ac:dyDescent="0.2">
      <c r="A9" s="5" t="s">
        <v>1965</v>
      </c>
      <c r="B9" s="6">
        <v>2087</v>
      </c>
      <c r="C9" s="6">
        <v>1215</v>
      </c>
      <c r="D9" s="6">
        <f>SUM(B9:C9)</f>
        <v>3302</v>
      </c>
      <c r="E9" s="6">
        <v>1</v>
      </c>
      <c r="F9" s="6">
        <v>2</v>
      </c>
      <c r="G9" s="6">
        <f>SUM(E9:F9)</f>
        <v>3</v>
      </c>
      <c r="H9" s="6">
        <f t="shared" ref="H9:H19" si="0">SUM(E9,B9)</f>
        <v>2088</v>
      </c>
      <c r="I9" s="6">
        <f t="shared" ref="I9:I19" si="1">SUM(F9,C9)</f>
        <v>1217</v>
      </c>
      <c r="J9" s="6">
        <f t="shared" ref="J9:J19" si="2">SUM(G9,D9)</f>
        <v>3305</v>
      </c>
      <c r="K9" s="7" t="s">
        <v>2173</v>
      </c>
    </row>
    <row r="10" spans="1:11" ht="18" customHeight="1" x14ac:dyDescent="0.2">
      <c r="A10" s="5" t="s">
        <v>1967</v>
      </c>
      <c r="B10" s="6">
        <v>1860</v>
      </c>
      <c r="C10" s="6">
        <v>1081</v>
      </c>
      <c r="D10" s="6">
        <f t="shared" ref="D10:D19" si="3">SUM(B10:C10)</f>
        <v>2941</v>
      </c>
      <c r="E10" s="6">
        <v>0</v>
      </c>
      <c r="F10" s="6">
        <v>4</v>
      </c>
      <c r="G10" s="6">
        <f t="shared" ref="G10:G19" si="4">SUM(E10:F10)</f>
        <v>4</v>
      </c>
      <c r="H10" s="6">
        <f t="shared" si="0"/>
        <v>1860</v>
      </c>
      <c r="I10" s="6">
        <f t="shared" si="1"/>
        <v>1085</v>
      </c>
      <c r="J10" s="6">
        <f t="shared" si="2"/>
        <v>2945</v>
      </c>
      <c r="K10" s="7" t="s">
        <v>2174</v>
      </c>
    </row>
    <row r="11" spans="1:11" ht="18" customHeight="1" x14ac:dyDescent="0.2">
      <c r="A11" s="5" t="s">
        <v>1969</v>
      </c>
      <c r="B11" s="6">
        <v>3502</v>
      </c>
      <c r="C11" s="6">
        <v>2252</v>
      </c>
      <c r="D11" s="6">
        <f t="shared" si="3"/>
        <v>5754</v>
      </c>
      <c r="E11" s="6">
        <v>4</v>
      </c>
      <c r="F11" s="6">
        <v>4</v>
      </c>
      <c r="G11" s="6">
        <f t="shared" si="4"/>
        <v>8</v>
      </c>
      <c r="H11" s="6">
        <f t="shared" si="0"/>
        <v>3506</v>
      </c>
      <c r="I11" s="6">
        <f t="shared" si="1"/>
        <v>2256</v>
      </c>
      <c r="J11" s="6">
        <f t="shared" si="2"/>
        <v>5762</v>
      </c>
      <c r="K11" s="7" t="s">
        <v>2175</v>
      </c>
    </row>
    <row r="12" spans="1:11" ht="18" customHeight="1" x14ac:dyDescent="0.2">
      <c r="A12" s="5" t="s">
        <v>1971</v>
      </c>
      <c r="B12" s="6">
        <v>3058</v>
      </c>
      <c r="C12" s="6">
        <v>2097</v>
      </c>
      <c r="D12" s="6">
        <f t="shared" si="3"/>
        <v>5155</v>
      </c>
      <c r="E12" s="6">
        <v>1</v>
      </c>
      <c r="F12" s="6">
        <v>0</v>
      </c>
      <c r="G12" s="6">
        <f t="shared" si="4"/>
        <v>1</v>
      </c>
      <c r="H12" s="6">
        <f t="shared" si="0"/>
        <v>3059</v>
      </c>
      <c r="I12" s="6">
        <f t="shared" si="1"/>
        <v>2097</v>
      </c>
      <c r="J12" s="6">
        <f t="shared" si="2"/>
        <v>5156</v>
      </c>
      <c r="K12" s="7" t="s">
        <v>2176</v>
      </c>
    </row>
    <row r="13" spans="1:11" ht="18" customHeight="1" x14ac:dyDescent="0.2">
      <c r="A13" s="5" t="s">
        <v>1973</v>
      </c>
      <c r="B13" s="6">
        <v>2430</v>
      </c>
      <c r="C13" s="6">
        <v>1296</v>
      </c>
      <c r="D13" s="6">
        <f t="shared" si="3"/>
        <v>3726</v>
      </c>
      <c r="E13" s="6">
        <v>3</v>
      </c>
      <c r="F13" s="6">
        <v>0</v>
      </c>
      <c r="G13" s="6">
        <f t="shared" si="4"/>
        <v>3</v>
      </c>
      <c r="H13" s="6">
        <f t="shared" si="0"/>
        <v>2433</v>
      </c>
      <c r="I13" s="6">
        <f t="shared" si="1"/>
        <v>1296</v>
      </c>
      <c r="J13" s="6">
        <f t="shared" si="2"/>
        <v>3729</v>
      </c>
      <c r="K13" s="7" t="s">
        <v>1974</v>
      </c>
    </row>
    <row r="14" spans="1:11" ht="18" customHeight="1" x14ac:dyDescent="0.2">
      <c r="A14" s="5" t="s">
        <v>2214</v>
      </c>
      <c r="B14" s="6">
        <v>286</v>
      </c>
      <c r="C14" s="6">
        <v>546</v>
      </c>
      <c r="D14" s="6">
        <f t="shared" si="3"/>
        <v>832</v>
      </c>
      <c r="E14" s="6">
        <v>0</v>
      </c>
      <c r="F14" s="6">
        <v>0</v>
      </c>
      <c r="G14" s="6">
        <f t="shared" si="4"/>
        <v>0</v>
      </c>
      <c r="H14" s="6">
        <f t="shared" si="0"/>
        <v>286</v>
      </c>
      <c r="I14" s="6">
        <f t="shared" si="1"/>
        <v>546</v>
      </c>
      <c r="J14" s="6">
        <f t="shared" si="2"/>
        <v>832</v>
      </c>
      <c r="K14" s="353" t="s">
        <v>2215</v>
      </c>
    </row>
    <row r="15" spans="1:11" ht="18" customHeight="1" x14ac:dyDescent="0.2">
      <c r="A15" s="5" t="s">
        <v>1977</v>
      </c>
      <c r="B15" s="6">
        <v>262</v>
      </c>
      <c r="C15" s="6">
        <v>62</v>
      </c>
      <c r="D15" s="6">
        <f t="shared" si="3"/>
        <v>324</v>
      </c>
      <c r="E15" s="6">
        <v>0</v>
      </c>
      <c r="F15" s="6">
        <v>0</v>
      </c>
      <c r="G15" s="6">
        <f t="shared" si="4"/>
        <v>0</v>
      </c>
      <c r="H15" s="6">
        <f t="shared" si="0"/>
        <v>262</v>
      </c>
      <c r="I15" s="6">
        <f t="shared" si="1"/>
        <v>62</v>
      </c>
      <c r="J15" s="6">
        <f t="shared" si="2"/>
        <v>324</v>
      </c>
      <c r="K15" s="7" t="s">
        <v>2216</v>
      </c>
    </row>
    <row r="16" spans="1:11" ht="18" customHeight="1" x14ac:dyDescent="0.2">
      <c r="A16" s="5" t="s">
        <v>1979</v>
      </c>
      <c r="B16" s="6">
        <v>1610</v>
      </c>
      <c r="C16" s="6">
        <v>756</v>
      </c>
      <c r="D16" s="6">
        <f t="shared" si="3"/>
        <v>2366</v>
      </c>
      <c r="E16" s="6">
        <v>0</v>
      </c>
      <c r="F16" s="6">
        <v>0</v>
      </c>
      <c r="G16" s="6">
        <f t="shared" si="4"/>
        <v>0</v>
      </c>
      <c r="H16" s="6">
        <f t="shared" si="0"/>
        <v>1610</v>
      </c>
      <c r="I16" s="6">
        <f t="shared" si="1"/>
        <v>756</v>
      </c>
      <c r="J16" s="6">
        <f t="shared" si="2"/>
        <v>2366</v>
      </c>
      <c r="K16" s="7" t="s">
        <v>2179</v>
      </c>
    </row>
    <row r="17" spans="1:11" ht="18" customHeight="1" x14ac:dyDescent="0.2">
      <c r="A17" s="5" t="s">
        <v>1981</v>
      </c>
      <c r="B17" s="6">
        <v>1207</v>
      </c>
      <c r="C17" s="6">
        <v>1231</v>
      </c>
      <c r="D17" s="6">
        <f t="shared" si="3"/>
        <v>2438</v>
      </c>
      <c r="E17" s="6">
        <v>0</v>
      </c>
      <c r="F17" s="6">
        <v>0</v>
      </c>
      <c r="G17" s="6">
        <f t="shared" si="4"/>
        <v>0</v>
      </c>
      <c r="H17" s="6">
        <f t="shared" si="0"/>
        <v>1207</v>
      </c>
      <c r="I17" s="6">
        <f t="shared" si="1"/>
        <v>1231</v>
      </c>
      <c r="J17" s="6">
        <f t="shared" si="2"/>
        <v>2438</v>
      </c>
      <c r="K17" s="7" t="s">
        <v>2180</v>
      </c>
    </row>
    <row r="18" spans="1:11" ht="18" customHeight="1" x14ac:dyDescent="0.2">
      <c r="A18" s="5" t="s">
        <v>1983</v>
      </c>
      <c r="B18" s="6">
        <v>1360</v>
      </c>
      <c r="C18" s="6">
        <v>367</v>
      </c>
      <c r="D18" s="6">
        <f t="shared" si="3"/>
        <v>1727</v>
      </c>
      <c r="E18" s="6">
        <v>0</v>
      </c>
      <c r="F18" s="6">
        <v>0</v>
      </c>
      <c r="G18" s="6">
        <f t="shared" si="4"/>
        <v>0</v>
      </c>
      <c r="H18" s="6">
        <f t="shared" si="0"/>
        <v>1360</v>
      </c>
      <c r="I18" s="6">
        <f t="shared" si="1"/>
        <v>367</v>
      </c>
      <c r="J18" s="6">
        <f t="shared" si="2"/>
        <v>1727</v>
      </c>
      <c r="K18" s="7" t="s">
        <v>2181</v>
      </c>
    </row>
    <row r="19" spans="1:11" ht="18" customHeight="1" x14ac:dyDescent="0.2">
      <c r="A19" s="5" t="s">
        <v>1985</v>
      </c>
      <c r="B19" s="6">
        <v>3134</v>
      </c>
      <c r="C19" s="6">
        <v>1482</v>
      </c>
      <c r="D19" s="6">
        <f t="shared" si="3"/>
        <v>4616</v>
      </c>
      <c r="E19" s="6">
        <v>0</v>
      </c>
      <c r="F19" s="6">
        <v>3</v>
      </c>
      <c r="G19" s="6">
        <f t="shared" si="4"/>
        <v>3</v>
      </c>
      <c r="H19" s="6">
        <f t="shared" si="0"/>
        <v>3134</v>
      </c>
      <c r="I19" s="6">
        <f t="shared" si="1"/>
        <v>1485</v>
      </c>
      <c r="J19" s="6">
        <f t="shared" si="2"/>
        <v>4619</v>
      </c>
      <c r="K19" s="7" t="s">
        <v>1986</v>
      </c>
    </row>
    <row r="20" spans="1:11" ht="18" customHeight="1" x14ac:dyDescent="0.2">
      <c r="A20" s="5" t="s">
        <v>2217</v>
      </c>
      <c r="B20" s="6"/>
      <c r="C20" s="6"/>
      <c r="D20" s="6"/>
      <c r="E20" s="6"/>
      <c r="F20" s="6"/>
      <c r="G20" s="6"/>
      <c r="H20" s="6"/>
      <c r="I20" s="6"/>
      <c r="J20" s="6"/>
      <c r="K20" s="7" t="s">
        <v>2000</v>
      </c>
    </row>
    <row r="21" spans="1:11" ht="18" customHeight="1" x14ac:dyDescent="0.2">
      <c r="A21" s="5" t="s">
        <v>2218</v>
      </c>
      <c r="B21" s="6">
        <v>111</v>
      </c>
      <c r="C21" s="6">
        <v>50</v>
      </c>
      <c r="D21" s="6">
        <f>SUM(B21:C21)</f>
        <v>161</v>
      </c>
      <c r="E21" s="6">
        <v>0</v>
      </c>
      <c r="F21" s="6">
        <v>0</v>
      </c>
      <c r="G21" s="6">
        <v>0</v>
      </c>
      <c r="H21" s="6">
        <f t="shared" ref="H21:H26" si="5">SUM(B21,E21)</f>
        <v>111</v>
      </c>
      <c r="I21" s="6">
        <f t="shared" ref="I21:J26" si="6">SUM(C21,F21)</f>
        <v>50</v>
      </c>
      <c r="J21" s="6">
        <f t="shared" si="6"/>
        <v>161</v>
      </c>
      <c r="K21" s="353" t="s">
        <v>2219</v>
      </c>
    </row>
    <row r="22" spans="1:11" ht="18" customHeight="1" x14ac:dyDescent="0.2">
      <c r="A22" s="5" t="s">
        <v>2220</v>
      </c>
      <c r="B22" s="6">
        <v>453</v>
      </c>
      <c r="C22" s="6">
        <v>176</v>
      </c>
      <c r="D22" s="6">
        <f t="shared" ref="D22:D30" si="7">SUM(B22:C22)</f>
        <v>629</v>
      </c>
      <c r="E22" s="6">
        <v>0</v>
      </c>
      <c r="F22" s="6">
        <v>0</v>
      </c>
      <c r="G22" s="6">
        <v>0</v>
      </c>
      <c r="H22" s="6">
        <f t="shared" si="5"/>
        <v>453</v>
      </c>
      <c r="I22" s="6">
        <f t="shared" si="6"/>
        <v>176</v>
      </c>
      <c r="J22" s="6">
        <f t="shared" si="6"/>
        <v>629</v>
      </c>
      <c r="K22" s="353" t="s">
        <v>2221</v>
      </c>
    </row>
    <row r="23" spans="1:11" ht="18" customHeight="1" x14ac:dyDescent="0.2">
      <c r="A23" s="5" t="s">
        <v>2222</v>
      </c>
      <c r="B23" s="6">
        <v>165</v>
      </c>
      <c r="C23" s="6">
        <v>157</v>
      </c>
      <c r="D23" s="6">
        <f t="shared" si="7"/>
        <v>322</v>
      </c>
      <c r="E23" s="6">
        <v>0</v>
      </c>
      <c r="F23" s="6">
        <v>0</v>
      </c>
      <c r="G23" s="6">
        <v>0</v>
      </c>
      <c r="H23" s="6">
        <f t="shared" si="5"/>
        <v>165</v>
      </c>
      <c r="I23" s="6">
        <f t="shared" si="6"/>
        <v>157</v>
      </c>
      <c r="J23" s="6">
        <f t="shared" si="6"/>
        <v>322</v>
      </c>
      <c r="K23" s="353" t="s">
        <v>2223</v>
      </c>
    </row>
    <row r="24" spans="1:11" ht="18" customHeight="1" x14ac:dyDescent="0.2">
      <c r="A24" s="5" t="s">
        <v>2224</v>
      </c>
      <c r="B24" s="6">
        <v>108</v>
      </c>
      <c r="C24" s="6">
        <v>5</v>
      </c>
      <c r="D24" s="6">
        <f t="shared" si="7"/>
        <v>113</v>
      </c>
      <c r="E24" s="6">
        <v>0</v>
      </c>
      <c r="F24" s="6">
        <v>0</v>
      </c>
      <c r="G24" s="6">
        <v>0</v>
      </c>
      <c r="H24" s="6">
        <f t="shared" si="5"/>
        <v>108</v>
      </c>
      <c r="I24" s="6">
        <f t="shared" si="6"/>
        <v>5</v>
      </c>
      <c r="J24" s="6">
        <f t="shared" si="6"/>
        <v>113</v>
      </c>
      <c r="K24" s="7" t="s">
        <v>371</v>
      </c>
    </row>
    <row r="25" spans="1:11" ht="18" customHeight="1" x14ac:dyDescent="0.2">
      <c r="A25" s="5" t="s">
        <v>2225</v>
      </c>
      <c r="B25" s="6">
        <v>1276</v>
      </c>
      <c r="C25" s="6">
        <v>303</v>
      </c>
      <c r="D25" s="6">
        <f t="shared" si="7"/>
        <v>1579</v>
      </c>
      <c r="E25" s="6">
        <v>0</v>
      </c>
      <c r="F25" s="6">
        <v>0</v>
      </c>
      <c r="G25" s="6">
        <v>0</v>
      </c>
      <c r="H25" s="6">
        <f t="shared" si="5"/>
        <v>1276</v>
      </c>
      <c r="I25" s="6">
        <f t="shared" si="6"/>
        <v>303</v>
      </c>
      <c r="J25" s="6">
        <f t="shared" si="6"/>
        <v>1579</v>
      </c>
      <c r="K25" s="353" t="s">
        <v>2226</v>
      </c>
    </row>
    <row r="26" spans="1:11" ht="18" customHeight="1" x14ac:dyDescent="0.2">
      <c r="A26" s="161" t="s">
        <v>2227</v>
      </c>
      <c r="B26" s="6">
        <v>483</v>
      </c>
      <c r="C26" s="6">
        <v>452</v>
      </c>
      <c r="D26" s="6">
        <f t="shared" si="7"/>
        <v>935</v>
      </c>
      <c r="E26" s="6">
        <v>0</v>
      </c>
      <c r="F26" s="6">
        <v>0</v>
      </c>
      <c r="G26" s="6">
        <v>0</v>
      </c>
      <c r="H26" s="6">
        <f t="shared" si="5"/>
        <v>483</v>
      </c>
      <c r="I26" s="6">
        <f t="shared" si="6"/>
        <v>452</v>
      </c>
      <c r="J26" s="6">
        <f t="shared" si="6"/>
        <v>935</v>
      </c>
      <c r="K26" s="7" t="s">
        <v>2000</v>
      </c>
    </row>
    <row r="27" spans="1:11" ht="18" customHeight="1" x14ac:dyDescent="0.2">
      <c r="A27" s="161" t="s">
        <v>2228</v>
      </c>
      <c r="B27" s="6">
        <f>SUM(B21:B26)</f>
        <v>2596</v>
      </c>
      <c r="C27" s="6">
        <f t="shared" ref="C27:J27" si="8">SUM(C21:C26)</f>
        <v>1143</v>
      </c>
      <c r="D27" s="6">
        <f t="shared" si="7"/>
        <v>3739</v>
      </c>
      <c r="E27" s="6">
        <f t="shared" si="8"/>
        <v>0</v>
      </c>
      <c r="F27" s="6">
        <f t="shared" si="8"/>
        <v>0</v>
      </c>
      <c r="G27" s="6">
        <f t="shared" si="8"/>
        <v>0</v>
      </c>
      <c r="H27" s="6">
        <f t="shared" si="8"/>
        <v>2596</v>
      </c>
      <c r="I27" s="6">
        <f t="shared" si="8"/>
        <v>1143</v>
      </c>
      <c r="J27" s="6">
        <f t="shared" si="8"/>
        <v>3739</v>
      </c>
      <c r="K27" s="7" t="s">
        <v>2229</v>
      </c>
    </row>
    <row r="28" spans="1:11" ht="18" customHeight="1" x14ac:dyDescent="0.2">
      <c r="A28" s="5" t="s">
        <v>2002</v>
      </c>
      <c r="B28" s="6">
        <v>616</v>
      </c>
      <c r="C28" s="6">
        <v>337</v>
      </c>
      <c r="D28" s="6">
        <f t="shared" si="7"/>
        <v>953</v>
      </c>
      <c r="E28" s="6">
        <v>0</v>
      </c>
      <c r="F28" s="6">
        <v>0</v>
      </c>
      <c r="G28" s="6">
        <v>0</v>
      </c>
      <c r="H28" s="6">
        <f t="shared" ref="H28:J30" si="9">SUM(E28,B28)</f>
        <v>616</v>
      </c>
      <c r="I28" s="6">
        <f t="shared" si="9"/>
        <v>337</v>
      </c>
      <c r="J28" s="6">
        <f t="shared" si="9"/>
        <v>953</v>
      </c>
      <c r="K28" s="7" t="s">
        <v>2230</v>
      </c>
    </row>
    <row r="29" spans="1:11" ht="18" customHeight="1" x14ac:dyDescent="0.2">
      <c r="A29" s="5" t="s">
        <v>2004</v>
      </c>
      <c r="B29" s="6">
        <v>1067</v>
      </c>
      <c r="C29" s="6">
        <v>838</v>
      </c>
      <c r="D29" s="6">
        <f t="shared" si="7"/>
        <v>1905</v>
      </c>
      <c r="E29" s="6">
        <v>0</v>
      </c>
      <c r="F29" s="6">
        <v>0</v>
      </c>
      <c r="G29" s="6">
        <v>0</v>
      </c>
      <c r="H29" s="6">
        <f t="shared" si="9"/>
        <v>1067</v>
      </c>
      <c r="I29" s="6">
        <f t="shared" si="9"/>
        <v>838</v>
      </c>
      <c r="J29" s="6">
        <f t="shared" si="9"/>
        <v>1905</v>
      </c>
      <c r="K29" s="7" t="s">
        <v>2231</v>
      </c>
    </row>
    <row r="30" spans="1:11" ht="26.25" customHeight="1" x14ac:dyDescent="0.2">
      <c r="A30" s="5" t="s">
        <v>2006</v>
      </c>
      <c r="B30" s="6">
        <v>1418</v>
      </c>
      <c r="C30" s="6">
        <v>1029</v>
      </c>
      <c r="D30" s="6">
        <f t="shared" si="7"/>
        <v>2447</v>
      </c>
      <c r="E30" s="6">
        <v>0</v>
      </c>
      <c r="F30" s="6">
        <v>0</v>
      </c>
      <c r="G30" s="6">
        <v>0</v>
      </c>
      <c r="H30" s="6">
        <f t="shared" si="9"/>
        <v>1418</v>
      </c>
      <c r="I30" s="6">
        <f t="shared" si="9"/>
        <v>1029</v>
      </c>
      <c r="J30" s="6">
        <f t="shared" si="9"/>
        <v>2447</v>
      </c>
      <c r="K30" s="354" t="s">
        <v>2232</v>
      </c>
    </row>
    <row r="31" spans="1:11" ht="18" customHeight="1" x14ac:dyDescent="0.2">
      <c r="A31" s="5" t="s">
        <v>2233</v>
      </c>
      <c r="B31" s="6"/>
      <c r="C31" s="6"/>
      <c r="D31" s="6"/>
      <c r="E31" s="6"/>
      <c r="F31" s="6"/>
      <c r="G31" s="6"/>
      <c r="H31" s="6"/>
      <c r="I31" s="6"/>
      <c r="J31" s="6"/>
      <c r="K31" s="7" t="s">
        <v>2234</v>
      </c>
    </row>
    <row r="32" spans="1:11" ht="18" customHeight="1" x14ac:dyDescent="0.2">
      <c r="A32" s="5" t="s">
        <v>2010</v>
      </c>
      <c r="B32" s="6">
        <v>170</v>
      </c>
      <c r="C32" s="6">
        <v>183</v>
      </c>
      <c r="D32" s="6">
        <f>SUM(B32:C32)</f>
        <v>353</v>
      </c>
      <c r="E32" s="6">
        <v>1</v>
      </c>
      <c r="F32" s="6">
        <v>0</v>
      </c>
      <c r="G32" s="6">
        <v>1</v>
      </c>
      <c r="H32" s="6">
        <f>SUM(E32,B32)</f>
        <v>171</v>
      </c>
      <c r="I32" s="6">
        <f>SUM(F32,C32)</f>
        <v>183</v>
      </c>
      <c r="J32" s="6">
        <f>SUM(G32,D32)</f>
        <v>354</v>
      </c>
      <c r="K32" s="7" t="s">
        <v>2235</v>
      </c>
    </row>
    <row r="33" spans="1:11" ht="18" customHeight="1" x14ac:dyDescent="0.2">
      <c r="A33" s="5" t="s">
        <v>2012</v>
      </c>
      <c r="B33" s="6">
        <v>545</v>
      </c>
      <c r="C33" s="6">
        <v>185</v>
      </c>
      <c r="D33" s="6">
        <f>SUM(B33:C33)</f>
        <v>730</v>
      </c>
      <c r="E33" s="6">
        <v>0</v>
      </c>
      <c r="F33" s="6">
        <v>0</v>
      </c>
      <c r="G33" s="6">
        <v>0</v>
      </c>
      <c r="H33" s="6">
        <f t="shared" ref="H33:J35" si="10">SUM(E33,B33)</f>
        <v>545</v>
      </c>
      <c r="I33" s="6">
        <f t="shared" si="10"/>
        <v>185</v>
      </c>
      <c r="J33" s="6">
        <f t="shared" si="10"/>
        <v>730</v>
      </c>
      <c r="K33" s="7" t="s">
        <v>2236</v>
      </c>
    </row>
    <row r="34" spans="1:11" ht="18" customHeight="1" x14ac:dyDescent="0.2">
      <c r="A34" s="5" t="s">
        <v>2014</v>
      </c>
      <c r="B34" s="6">
        <v>408</v>
      </c>
      <c r="C34" s="6">
        <v>150</v>
      </c>
      <c r="D34" s="6">
        <f>SUM(B34:C34)</f>
        <v>558</v>
      </c>
      <c r="E34" s="6">
        <v>0</v>
      </c>
      <c r="F34" s="6">
        <v>0</v>
      </c>
      <c r="G34" s="6">
        <v>0</v>
      </c>
      <c r="H34" s="6">
        <f t="shared" si="10"/>
        <v>408</v>
      </c>
      <c r="I34" s="6">
        <f t="shared" si="10"/>
        <v>150</v>
      </c>
      <c r="J34" s="6">
        <f t="shared" si="10"/>
        <v>558</v>
      </c>
      <c r="K34" s="7" t="s">
        <v>2237</v>
      </c>
    </row>
    <row r="35" spans="1:11" ht="18" customHeight="1" x14ac:dyDescent="0.2">
      <c r="A35" s="5" t="s">
        <v>2016</v>
      </c>
      <c r="B35" s="6">
        <v>54</v>
      </c>
      <c r="C35" s="6">
        <v>67</v>
      </c>
      <c r="D35" s="6">
        <f>SUM(B35:C35)</f>
        <v>121</v>
      </c>
      <c r="E35" s="6">
        <v>0</v>
      </c>
      <c r="F35" s="6">
        <v>0</v>
      </c>
      <c r="G35" s="6">
        <v>0</v>
      </c>
      <c r="H35" s="6">
        <f t="shared" si="10"/>
        <v>54</v>
      </c>
      <c r="I35" s="6">
        <f t="shared" si="10"/>
        <v>67</v>
      </c>
      <c r="J35" s="6">
        <f t="shared" si="10"/>
        <v>121</v>
      </c>
      <c r="K35" s="7" t="s">
        <v>762</v>
      </c>
    </row>
    <row r="36" spans="1:11" ht="18" customHeight="1" thickBot="1" x14ac:dyDescent="0.25">
      <c r="A36" s="14" t="s">
        <v>2022</v>
      </c>
      <c r="B36" s="15">
        <f>SUM(B32:B35)</f>
        <v>1177</v>
      </c>
      <c r="C36" s="15">
        <f t="shared" ref="C36:J36" si="11">SUM(C32:C35)</f>
        <v>585</v>
      </c>
      <c r="D36" s="15">
        <f t="shared" si="11"/>
        <v>1762</v>
      </c>
      <c r="E36" s="15">
        <f t="shared" si="11"/>
        <v>1</v>
      </c>
      <c r="F36" s="15">
        <f t="shared" si="11"/>
        <v>0</v>
      </c>
      <c r="G36" s="15">
        <f t="shared" si="11"/>
        <v>1</v>
      </c>
      <c r="H36" s="15">
        <f t="shared" si="11"/>
        <v>1178</v>
      </c>
      <c r="I36" s="15">
        <f t="shared" si="11"/>
        <v>585</v>
      </c>
      <c r="J36" s="15">
        <f t="shared" si="11"/>
        <v>1763</v>
      </c>
      <c r="K36" s="16" t="s">
        <v>2238</v>
      </c>
    </row>
    <row r="37" spans="1:11" ht="15" thickTop="1" x14ac:dyDescent="0.2"/>
    <row r="40" spans="1:11" ht="16.5" thickBot="1" x14ac:dyDescent="0.25">
      <c r="A40" s="1" t="s">
        <v>2239</v>
      </c>
      <c r="K40" s="21" t="s">
        <v>2240</v>
      </c>
    </row>
    <row r="41" spans="1:11" ht="19.5" customHeight="1" thickTop="1" x14ac:dyDescent="0.25">
      <c r="A41" s="409" t="s">
        <v>118</v>
      </c>
      <c r="B41" s="412" t="s">
        <v>2</v>
      </c>
      <c r="C41" s="412"/>
      <c r="D41" s="412"/>
      <c r="E41" s="412" t="s">
        <v>3</v>
      </c>
      <c r="F41" s="412"/>
      <c r="G41" s="412"/>
      <c r="H41" s="412" t="s">
        <v>4</v>
      </c>
      <c r="I41" s="412"/>
      <c r="J41" s="412"/>
      <c r="K41" s="409" t="s">
        <v>278</v>
      </c>
    </row>
    <row r="42" spans="1:11" ht="19.5" customHeight="1" x14ac:dyDescent="0.25">
      <c r="A42" s="410"/>
      <c r="B42" s="413" t="s">
        <v>6</v>
      </c>
      <c r="C42" s="413"/>
      <c r="D42" s="413"/>
      <c r="E42" s="413" t="s">
        <v>7</v>
      </c>
      <c r="F42" s="413"/>
      <c r="G42" s="413"/>
      <c r="H42" s="413" t="s">
        <v>8</v>
      </c>
      <c r="I42" s="413"/>
      <c r="J42" s="413"/>
      <c r="K42" s="410"/>
    </row>
    <row r="43" spans="1:11" ht="19.5" customHeight="1" x14ac:dyDescent="0.25">
      <c r="A43" s="410"/>
      <c r="B43" s="336" t="s">
        <v>9</v>
      </c>
      <c r="C43" s="336" t="s">
        <v>10</v>
      </c>
      <c r="D43" s="336" t="s">
        <v>11</v>
      </c>
      <c r="E43" s="336" t="s">
        <v>9</v>
      </c>
      <c r="F43" s="336" t="s">
        <v>10</v>
      </c>
      <c r="G43" s="336" t="s">
        <v>11</v>
      </c>
      <c r="H43" s="336" t="s">
        <v>9</v>
      </c>
      <c r="I43" s="336" t="s">
        <v>10</v>
      </c>
      <c r="J43" s="336" t="s">
        <v>11</v>
      </c>
      <c r="K43" s="410"/>
    </row>
    <row r="44" spans="1:11" ht="19.5" customHeight="1" thickBot="1" x14ac:dyDescent="0.3">
      <c r="A44" s="411"/>
      <c r="B44" s="4" t="s">
        <v>12</v>
      </c>
      <c r="C44" s="4" t="s">
        <v>13</v>
      </c>
      <c r="D44" s="4" t="s">
        <v>8</v>
      </c>
      <c r="E44" s="4" t="s">
        <v>12</v>
      </c>
      <c r="F44" s="4" t="s">
        <v>13</v>
      </c>
      <c r="G44" s="4" t="s">
        <v>8</v>
      </c>
      <c r="H44" s="4" t="s">
        <v>12</v>
      </c>
      <c r="I44" s="4" t="s">
        <v>13</v>
      </c>
      <c r="J44" s="4" t="s">
        <v>8</v>
      </c>
      <c r="K44" s="411"/>
    </row>
    <row r="45" spans="1:11" ht="24" customHeight="1" x14ac:dyDescent="0.2">
      <c r="A45" s="5" t="s">
        <v>2024</v>
      </c>
      <c r="B45" s="6">
        <v>181</v>
      </c>
      <c r="C45" s="6">
        <v>135</v>
      </c>
      <c r="D45" s="6">
        <f>SUM(B45:C45)</f>
        <v>316</v>
      </c>
      <c r="E45" s="6">
        <v>0</v>
      </c>
      <c r="F45" s="6">
        <v>0</v>
      </c>
      <c r="G45" s="6">
        <f>SUM(E45:F45)</f>
        <v>0</v>
      </c>
      <c r="H45" s="6">
        <f>SUM(E45,B45)</f>
        <v>181</v>
      </c>
      <c r="I45" s="6">
        <f>SUM(F45,C45)</f>
        <v>135</v>
      </c>
      <c r="J45" s="6">
        <f>SUM(H45:I45)</f>
        <v>316</v>
      </c>
      <c r="K45" s="7" t="s">
        <v>2241</v>
      </c>
    </row>
    <row r="46" spans="1:11" ht="21.75" customHeight="1" x14ac:dyDescent="0.2">
      <c r="A46" s="5" t="s">
        <v>2242</v>
      </c>
      <c r="B46" s="6"/>
      <c r="C46" s="6"/>
      <c r="D46" s="6"/>
      <c r="E46" s="6"/>
      <c r="F46" s="6"/>
      <c r="G46" s="6"/>
      <c r="H46" s="6"/>
      <c r="I46" s="6"/>
      <c r="J46" s="6"/>
      <c r="K46" s="7" t="s">
        <v>2243</v>
      </c>
    </row>
    <row r="47" spans="1:11" ht="24" customHeight="1" x14ac:dyDescent="0.2">
      <c r="A47" s="5" t="s">
        <v>2030</v>
      </c>
      <c r="B47" s="6">
        <v>302</v>
      </c>
      <c r="C47" s="6">
        <v>59</v>
      </c>
      <c r="D47" s="6">
        <f>SUM(B47:C47)</f>
        <v>361</v>
      </c>
      <c r="E47" s="6">
        <v>0</v>
      </c>
      <c r="F47" s="6">
        <v>0</v>
      </c>
      <c r="G47" s="6">
        <v>0</v>
      </c>
      <c r="H47" s="6">
        <f t="shared" ref="H47:I68" si="12">SUM(E47,B47)</f>
        <v>302</v>
      </c>
      <c r="I47" s="6">
        <f t="shared" si="12"/>
        <v>59</v>
      </c>
      <c r="J47" s="6">
        <f t="shared" ref="J47:J68" si="13">SUM(H47:I47)</f>
        <v>361</v>
      </c>
      <c r="K47" s="7" t="s">
        <v>1635</v>
      </c>
    </row>
    <row r="48" spans="1:11" ht="24" customHeight="1" x14ac:dyDescent="0.2">
      <c r="A48" s="5" t="s">
        <v>379</v>
      </c>
      <c r="B48" s="6">
        <v>1062</v>
      </c>
      <c r="C48" s="6">
        <v>1011</v>
      </c>
      <c r="D48" s="6">
        <f t="shared" ref="D48:D67" si="14">SUM(B48:C48)</f>
        <v>2073</v>
      </c>
      <c r="E48" s="6">
        <v>0</v>
      </c>
      <c r="F48" s="6">
        <v>0</v>
      </c>
      <c r="G48" s="6">
        <v>0</v>
      </c>
      <c r="H48" s="6">
        <f t="shared" si="12"/>
        <v>1062</v>
      </c>
      <c r="I48" s="6">
        <f t="shared" si="12"/>
        <v>1011</v>
      </c>
      <c r="J48" s="6">
        <f t="shared" si="13"/>
        <v>2073</v>
      </c>
      <c r="K48" s="7" t="s">
        <v>300</v>
      </c>
    </row>
    <row r="49" spans="1:11" ht="24" customHeight="1" x14ac:dyDescent="0.2">
      <c r="A49" s="5" t="s">
        <v>127</v>
      </c>
      <c r="B49" s="6">
        <v>1304</v>
      </c>
      <c r="C49" s="6">
        <v>549</v>
      </c>
      <c r="D49" s="6">
        <f t="shared" si="14"/>
        <v>1853</v>
      </c>
      <c r="E49" s="6">
        <v>0</v>
      </c>
      <c r="F49" s="6">
        <v>0</v>
      </c>
      <c r="G49" s="6">
        <v>0</v>
      </c>
      <c r="H49" s="6">
        <f t="shared" si="12"/>
        <v>1304</v>
      </c>
      <c r="I49" s="6">
        <f t="shared" si="12"/>
        <v>549</v>
      </c>
      <c r="J49" s="6">
        <f t="shared" si="13"/>
        <v>1853</v>
      </c>
      <c r="K49" s="7" t="s">
        <v>302</v>
      </c>
    </row>
    <row r="50" spans="1:11" ht="24" customHeight="1" x14ac:dyDescent="0.2">
      <c r="A50" s="5" t="s">
        <v>2244</v>
      </c>
      <c r="B50" s="6">
        <v>429</v>
      </c>
      <c r="C50" s="6">
        <v>202</v>
      </c>
      <c r="D50" s="6">
        <f t="shared" si="14"/>
        <v>631</v>
      </c>
      <c r="E50" s="6">
        <v>0</v>
      </c>
      <c r="F50" s="6">
        <v>0</v>
      </c>
      <c r="G50" s="6">
        <v>0</v>
      </c>
      <c r="H50" s="6">
        <f t="shared" si="12"/>
        <v>429</v>
      </c>
      <c r="I50" s="6">
        <f t="shared" si="12"/>
        <v>202</v>
      </c>
      <c r="J50" s="6">
        <f t="shared" si="13"/>
        <v>631</v>
      </c>
      <c r="K50" s="7" t="s">
        <v>2245</v>
      </c>
    </row>
    <row r="51" spans="1:11" ht="24" customHeight="1" x14ac:dyDescent="0.2">
      <c r="A51" s="5" t="s">
        <v>2033</v>
      </c>
      <c r="B51" s="6">
        <f>SUM(B47:B50)</f>
        <v>3097</v>
      </c>
      <c r="C51" s="6">
        <f>SUM(C47:C50)</f>
        <v>1821</v>
      </c>
      <c r="D51" s="6">
        <f t="shared" si="14"/>
        <v>4918</v>
      </c>
      <c r="E51" s="6">
        <f t="shared" ref="E51:J51" si="15">SUM(E47:E50)</f>
        <v>0</v>
      </c>
      <c r="F51" s="6">
        <f t="shared" si="15"/>
        <v>0</v>
      </c>
      <c r="G51" s="6">
        <f t="shared" si="15"/>
        <v>0</v>
      </c>
      <c r="H51" s="6">
        <f t="shared" si="15"/>
        <v>3097</v>
      </c>
      <c r="I51" s="6">
        <f t="shared" si="15"/>
        <v>1821</v>
      </c>
      <c r="J51" s="6">
        <f t="shared" si="15"/>
        <v>4918</v>
      </c>
      <c r="K51" s="7" t="s">
        <v>2188</v>
      </c>
    </row>
    <row r="52" spans="1:11" ht="24" customHeight="1" x14ac:dyDescent="0.2">
      <c r="A52" s="5" t="s">
        <v>2246</v>
      </c>
      <c r="B52" s="6">
        <v>1037</v>
      </c>
      <c r="C52" s="6">
        <v>1247</v>
      </c>
      <c r="D52" s="6">
        <f t="shared" si="14"/>
        <v>2284</v>
      </c>
      <c r="E52" s="6">
        <f t="shared" ref="E52:G58" si="16">SUM(E48:E51)</f>
        <v>0</v>
      </c>
      <c r="F52" s="6">
        <f t="shared" si="16"/>
        <v>0</v>
      </c>
      <c r="G52" s="6">
        <f t="shared" si="16"/>
        <v>0</v>
      </c>
      <c r="H52" s="6">
        <f t="shared" si="12"/>
        <v>1037</v>
      </c>
      <c r="I52" s="6">
        <f t="shared" si="12"/>
        <v>1247</v>
      </c>
      <c r="J52" s="6">
        <f t="shared" si="13"/>
        <v>2284</v>
      </c>
      <c r="K52" s="7" t="s">
        <v>2189</v>
      </c>
    </row>
    <row r="53" spans="1:11" ht="24" customHeight="1" x14ac:dyDescent="0.2">
      <c r="A53" s="5" t="s">
        <v>2055</v>
      </c>
      <c r="B53" s="6">
        <v>629</v>
      </c>
      <c r="C53" s="6">
        <v>212</v>
      </c>
      <c r="D53" s="6">
        <f t="shared" si="14"/>
        <v>841</v>
      </c>
      <c r="E53" s="6">
        <f t="shared" si="16"/>
        <v>0</v>
      </c>
      <c r="F53" s="6">
        <f t="shared" si="16"/>
        <v>0</v>
      </c>
      <c r="G53" s="6">
        <f t="shared" si="16"/>
        <v>0</v>
      </c>
      <c r="H53" s="6">
        <f t="shared" si="12"/>
        <v>629</v>
      </c>
      <c r="I53" s="6">
        <f t="shared" si="12"/>
        <v>212</v>
      </c>
      <c r="J53" s="6">
        <f t="shared" si="13"/>
        <v>841</v>
      </c>
      <c r="K53" s="7" t="s">
        <v>2190</v>
      </c>
    </row>
    <row r="54" spans="1:11" ht="24" customHeight="1" x14ac:dyDescent="0.2">
      <c r="A54" s="5" t="s">
        <v>2191</v>
      </c>
      <c r="B54" s="6">
        <v>214</v>
      </c>
      <c r="C54" s="6">
        <v>210</v>
      </c>
      <c r="D54" s="6">
        <f t="shared" si="14"/>
        <v>424</v>
      </c>
      <c r="E54" s="6">
        <f t="shared" si="16"/>
        <v>0</v>
      </c>
      <c r="F54" s="6">
        <f t="shared" si="16"/>
        <v>0</v>
      </c>
      <c r="G54" s="6">
        <f t="shared" si="16"/>
        <v>0</v>
      </c>
      <c r="H54" s="6">
        <f t="shared" si="12"/>
        <v>214</v>
      </c>
      <c r="I54" s="6">
        <f t="shared" si="12"/>
        <v>210</v>
      </c>
      <c r="J54" s="6">
        <f t="shared" si="13"/>
        <v>424</v>
      </c>
      <c r="K54" s="7" t="s">
        <v>2192</v>
      </c>
    </row>
    <row r="55" spans="1:11" ht="24" customHeight="1" x14ac:dyDescent="0.2">
      <c r="A55" s="5" t="s">
        <v>2193</v>
      </c>
      <c r="B55" s="6">
        <v>956</v>
      </c>
      <c r="C55" s="6">
        <v>510</v>
      </c>
      <c r="D55" s="6">
        <f t="shared" si="14"/>
        <v>1466</v>
      </c>
      <c r="E55" s="6">
        <f t="shared" si="16"/>
        <v>0</v>
      </c>
      <c r="F55" s="6">
        <f t="shared" si="16"/>
        <v>0</v>
      </c>
      <c r="G55" s="6">
        <f t="shared" si="16"/>
        <v>0</v>
      </c>
      <c r="H55" s="6">
        <f t="shared" si="12"/>
        <v>956</v>
      </c>
      <c r="I55" s="6">
        <f t="shared" si="12"/>
        <v>510</v>
      </c>
      <c r="J55" s="6">
        <f t="shared" si="13"/>
        <v>1466</v>
      </c>
      <c r="K55" s="7" t="s">
        <v>2194</v>
      </c>
    </row>
    <row r="56" spans="1:11" ht="24" customHeight="1" x14ac:dyDescent="0.2">
      <c r="A56" s="5" t="s">
        <v>2061</v>
      </c>
      <c r="B56" s="6">
        <v>438</v>
      </c>
      <c r="C56" s="6">
        <v>338</v>
      </c>
      <c r="D56" s="6">
        <f t="shared" si="14"/>
        <v>776</v>
      </c>
      <c r="E56" s="6">
        <f t="shared" si="16"/>
        <v>0</v>
      </c>
      <c r="F56" s="6">
        <f t="shared" si="16"/>
        <v>0</v>
      </c>
      <c r="G56" s="6">
        <f t="shared" si="16"/>
        <v>0</v>
      </c>
      <c r="H56" s="6">
        <f t="shared" si="12"/>
        <v>438</v>
      </c>
      <c r="I56" s="6">
        <f t="shared" si="12"/>
        <v>338</v>
      </c>
      <c r="J56" s="6">
        <f t="shared" si="13"/>
        <v>776</v>
      </c>
      <c r="K56" s="7" t="s">
        <v>2062</v>
      </c>
    </row>
    <row r="57" spans="1:11" ht="24" customHeight="1" x14ac:dyDescent="0.2">
      <c r="A57" s="5" t="s">
        <v>2063</v>
      </c>
      <c r="B57" s="6">
        <v>124</v>
      </c>
      <c r="C57" s="6">
        <v>105</v>
      </c>
      <c r="D57" s="6">
        <f t="shared" si="14"/>
        <v>229</v>
      </c>
      <c r="E57" s="6">
        <f t="shared" si="16"/>
        <v>0</v>
      </c>
      <c r="F57" s="6">
        <f t="shared" si="16"/>
        <v>0</v>
      </c>
      <c r="G57" s="6">
        <f t="shared" si="16"/>
        <v>0</v>
      </c>
      <c r="H57" s="6">
        <f t="shared" si="12"/>
        <v>124</v>
      </c>
      <c r="I57" s="6">
        <f t="shared" si="12"/>
        <v>105</v>
      </c>
      <c r="J57" s="6">
        <f t="shared" si="13"/>
        <v>229</v>
      </c>
      <c r="K57" s="7" t="s">
        <v>2195</v>
      </c>
    </row>
    <row r="58" spans="1:11" ht="24" customHeight="1" x14ac:dyDescent="0.2">
      <c r="A58" s="5" t="s">
        <v>2065</v>
      </c>
      <c r="B58" s="6">
        <v>2134</v>
      </c>
      <c r="C58" s="6">
        <v>700</v>
      </c>
      <c r="D58" s="6">
        <f t="shared" si="14"/>
        <v>2834</v>
      </c>
      <c r="E58" s="6">
        <f t="shared" si="16"/>
        <v>0</v>
      </c>
      <c r="F58" s="6">
        <f t="shared" si="16"/>
        <v>0</v>
      </c>
      <c r="G58" s="6">
        <f t="shared" si="16"/>
        <v>0</v>
      </c>
      <c r="H58" s="6">
        <f t="shared" si="12"/>
        <v>2134</v>
      </c>
      <c r="I58" s="6">
        <f t="shared" si="12"/>
        <v>700</v>
      </c>
      <c r="J58" s="6">
        <f t="shared" si="13"/>
        <v>2834</v>
      </c>
      <c r="K58" s="7" t="s">
        <v>2196</v>
      </c>
    </row>
    <row r="59" spans="1:11" ht="24" customHeight="1" x14ac:dyDescent="0.2">
      <c r="A59" s="5" t="s">
        <v>2247</v>
      </c>
      <c r="B59" s="6">
        <v>334</v>
      </c>
      <c r="C59" s="6">
        <v>155</v>
      </c>
      <c r="D59" s="6">
        <f t="shared" si="14"/>
        <v>489</v>
      </c>
      <c r="E59" s="6">
        <v>0</v>
      </c>
      <c r="F59" s="6">
        <v>0</v>
      </c>
      <c r="G59" s="6">
        <v>0</v>
      </c>
      <c r="H59" s="6">
        <f t="shared" si="12"/>
        <v>334</v>
      </c>
      <c r="I59" s="6">
        <f t="shared" si="12"/>
        <v>155</v>
      </c>
      <c r="J59" s="6">
        <f t="shared" si="13"/>
        <v>489</v>
      </c>
      <c r="K59" s="7" t="s">
        <v>2248</v>
      </c>
    </row>
    <row r="60" spans="1:11" ht="24" customHeight="1" x14ac:dyDescent="0.2">
      <c r="A60" s="5" t="s">
        <v>2249</v>
      </c>
      <c r="B60" s="6">
        <v>961</v>
      </c>
      <c r="C60" s="6">
        <v>856</v>
      </c>
      <c r="D60" s="6">
        <f t="shared" si="14"/>
        <v>1817</v>
      </c>
      <c r="E60" s="6">
        <v>0</v>
      </c>
      <c r="F60" s="6">
        <v>0</v>
      </c>
      <c r="G60" s="6">
        <v>0</v>
      </c>
      <c r="H60" s="6">
        <f t="shared" si="12"/>
        <v>961</v>
      </c>
      <c r="I60" s="6">
        <f t="shared" si="12"/>
        <v>856</v>
      </c>
      <c r="J60" s="6">
        <f t="shared" si="13"/>
        <v>1817</v>
      </c>
      <c r="K60" s="7" t="s">
        <v>2250</v>
      </c>
    </row>
    <row r="61" spans="1:11" ht="24" customHeight="1" x14ac:dyDescent="0.2">
      <c r="A61" s="5" t="s">
        <v>2072</v>
      </c>
      <c r="B61" s="6">
        <v>5638</v>
      </c>
      <c r="C61" s="6">
        <v>3221</v>
      </c>
      <c r="D61" s="6">
        <f t="shared" si="14"/>
        <v>8859</v>
      </c>
      <c r="E61" s="6">
        <v>0</v>
      </c>
      <c r="F61" s="6">
        <v>0</v>
      </c>
      <c r="G61" s="6">
        <v>0</v>
      </c>
      <c r="H61" s="6">
        <f t="shared" si="12"/>
        <v>5638</v>
      </c>
      <c r="I61" s="6">
        <f t="shared" si="12"/>
        <v>3221</v>
      </c>
      <c r="J61" s="6">
        <f>SUM(H61:I61)</f>
        <v>8859</v>
      </c>
      <c r="K61" s="7" t="s">
        <v>2251</v>
      </c>
    </row>
    <row r="62" spans="1:11" ht="24" customHeight="1" x14ac:dyDescent="0.2">
      <c r="A62" s="5" t="s">
        <v>2074</v>
      </c>
      <c r="B62" s="6">
        <v>823</v>
      </c>
      <c r="C62" s="6">
        <v>874</v>
      </c>
      <c r="D62" s="6">
        <f t="shared" si="14"/>
        <v>1697</v>
      </c>
      <c r="E62" s="6">
        <v>0</v>
      </c>
      <c r="F62" s="6">
        <v>0</v>
      </c>
      <c r="G62" s="6">
        <v>0</v>
      </c>
      <c r="H62" s="6">
        <f t="shared" si="12"/>
        <v>823</v>
      </c>
      <c r="I62" s="6">
        <f t="shared" si="12"/>
        <v>874</v>
      </c>
      <c r="J62" s="6">
        <f>SUM(H62:I62)</f>
        <v>1697</v>
      </c>
      <c r="K62" s="7" t="s">
        <v>2252</v>
      </c>
    </row>
    <row r="63" spans="1:11" ht="24" customHeight="1" x14ac:dyDescent="0.2">
      <c r="A63" s="5" t="s">
        <v>2253</v>
      </c>
      <c r="B63" s="6">
        <v>718</v>
      </c>
      <c r="C63" s="6">
        <v>357</v>
      </c>
      <c r="D63" s="6">
        <f t="shared" si="14"/>
        <v>1075</v>
      </c>
      <c r="E63" s="6">
        <v>0</v>
      </c>
      <c r="F63" s="6">
        <v>1</v>
      </c>
      <c r="G63" s="6">
        <f>SUM(E63:F63)</f>
        <v>1</v>
      </c>
      <c r="H63" s="6">
        <f t="shared" si="12"/>
        <v>718</v>
      </c>
      <c r="I63" s="6">
        <f t="shared" si="12"/>
        <v>358</v>
      </c>
      <c r="J63" s="6">
        <f>SUM(H63:I63)</f>
        <v>1076</v>
      </c>
      <c r="K63" s="7" t="s">
        <v>2254</v>
      </c>
    </row>
    <row r="64" spans="1:11" ht="24" customHeight="1" x14ac:dyDescent="0.2">
      <c r="A64" s="5" t="s">
        <v>2078</v>
      </c>
      <c r="B64" s="6">
        <v>362</v>
      </c>
      <c r="C64" s="6">
        <v>219</v>
      </c>
      <c r="D64" s="6">
        <f t="shared" si="14"/>
        <v>581</v>
      </c>
      <c r="E64" s="6">
        <v>0</v>
      </c>
      <c r="F64" s="6">
        <v>0</v>
      </c>
      <c r="G64" s="6">
        <v>0</v>
      </c>
      <c r="H64" s="6">
        <f t="shared" si="12"/>
        <v>362</v>
      </c>
      <c r="I64" s="6">
        <f t="shared" si="12"/>
        <v>219</v>
      </c>
      <c r="J64" s="6">
        <f>SUM(H64:I64)</f>
        <v>581</v>
      </c>
      <c r="K64" s="7" t="s">
        <v>2255</v>
      </c>
    </row>
    <row r="65" spans="1:11" ht="24" customHeight="1" x14ac:dyDescent="0.2">
      <c r="A65" s="5" t="s">
        <v>2080</v>
      </c>
      <c r="B65" s="6">
        <v>562</v>
      </c>
      <c r="C65" s="6">
        <v>380</v>
      </c>
      <c r="D65" s="6">
        <f t="shared" si="14"/>
        <v>942</v>
      </c>
      <c r="E65" s="6">
        <v>0</v>
      </c>
      <c r="F65" s="6">
        <v>0</v>
      </c>
      <c r="G65" s="6">
        <v>0</v>
      </c>
      <c r="H65" s="6">
        <f t="shared" si="12"/>
        <v>562</v>
      </c>
      <c r="I65" s="6">
        <f t="shared" si="12"/>
        <v>380</v>
      </c>
      <c r="J65" s="6">
        <f t="shared" si="13"/>
        <v>942</v>
      </c>
      <c r="K65" s="7" t="s">
        <v>2198</v>
      </c>
    </row>
    <row r="66" spans="1:11" ht="24" customHeight="1" x14ac:dyDescent="0.2">
      <c r="A66" s="5" t="s">
        <v>2082</v>
      </c>
      <c r="B66" s="6">
        <v>1517</v>
      </c>
      <c r="C66" s="6">
        <v>1383</v>
      </c>
      <c r="D66" s="6">
        <f t="shared" si="14"/>
        <v>2900</v>
      </c>
      <c r="E66" s="6">
        <v>0</v>
      </c>
      <c r="F66" s="6">
        <v>0</v>
      </c>
      <c r="G66" s="6">
        <v>0</v>
      </c>
      <c r="H66" s="6">
        <f>SUM(E66,B66)</f>
        <v>1517</v>
      </c>
      <c r="I66" s="6">
        <f>SUM(F66,C66)</f>
        <v>1383</v>
      </c>
      <c r="J66" s="6">
        <f>SUM(H66:I66)</f>
        <v>2900</v>
      </c>
      <c r="K66" s="7" t="s">
        <v>2083</v>
      </c>
    </row>
    <row r="67" spans="1:11" ht="24" customHeight="1" x14ac:dyDescent="0.2">
      <c r="A67" s="5" t="s">
        <v>2256</v>
      </c>
      <c r="B67" s="6">
        <v>146</v>
      </c>
      <c r="C67" s="6">
        <v>36</v>
      </c>
      <c r="D67" s="6">
        <f t="shared" si="14"/>
        <v>182</v>
      </c>
      <c r="E67" s="6">
        <v>0</v>
      </c>
      <c r="F67" s="6">
        <v>0</v>
      </c>
      <c r="G67" s="6">
        <v>0</v>
      </c>
      <c r="H67" s="6">
        <f>SUM(E67,B67)</f>
        <v>146</v>
      </c>
      <c r="I67" s="6">
        <f>SUM(F67,C67)</f>
        <v>36</v>
      </c>
      <c r="J67" s="6">
        <f>SUM(H67:I67)</f>
        <v>182</v>
      </c>
      <c r="K67" s="7" t="s">
        <v>2257</v>
      </c>
    </row>
    <row r="68" spans="1:11" ht="24" customHeight="1" thickBot="1" x14ac:dyDescent="0.25">
      <c r="A68" s="14" t="s">
        <v>2086</v>
      </c>
      <c r="B68" s="15">
        <v>366</v>
      </c>
      <c r="C68" s="15">
        <v>194</v>
      </c>
      <c r="D68" s="15">
        <f>SUM(B68:C68)</f>
        <v>560</v>
      </c>
      <c r="E68" s="15">
        <v>0</v>
      </c>
      <c r="F68" s="15">
        <v>0</v>
      </c>
      <c r="G68" s="15">
        <v>0</v>
      </c>
      <c r="H68" s="15">
        <f t="shared" si="12"/>
        <v>366</v>
      </c>
      <c r="I68" s="15">
        <f t="shared" si="12"/>
        <v>194</v>
      </c>
      <c r="J68" s="15">
        <f t="shared" si="13"/>
        <v>560</v>
      </c>
      <c r="K68" s="16" t="s">
        <v>2258</v>
      </c>
    </row>
    <row r="69" spans="1:11" ht="15" thickTop="1" x14ac:dyDescent="0.2"/>
    <row r="71" spans="1:11" ht="16.5" thickBot="1" x14ac:dyDescent="0.25">
      <c r="A71" s="1" t="s">
        <v>2239</v>
      </c>
      <c r="K71" s="21" t="s">
        <v>2240</v>
      </c>
    </row>
    <row r="72" spans="1:11" ht="16.5" thickTop="1" x14ac:dyDescent="0.25">
      <c r="A72" s="409" t="s">
        <v>118</v>
      </c>
      <c r="B72" s="412" t="s">
        <v>2</v>
      </c>
      <c r="C72" s="412"/>
      <c r="D72" s="412"/>
      <c r="E72" s="412" t="s">
        <v>3</v>
      </c>
      <c r="F72" s="412"/>
      <c r="G72" s="412"/>
      <c r="H72" s="412" t="s">
        <v>4</v>
      </c>
      <c r="I72" s="412"/>
      <c r="J72" s="412"/>
      <c r="K72" s="409" t="s">
        <v>278</v>
      </c>
    </row>
    <row r="73" spans="1:11" ht="15.75" x14ac:dyDescent="0.25">
      <c r="A73" s="410"/>
      <c r="B73" s="413" t="s">
        <v>6</v>
      </c>
      <c r="C73" s="413"/>
      <c r="D73" s="413"/>
      <c r="E73" s="413" t="s">
        <v>7</v>
      </c>
      <c r="F73" s="413"/>
      <c r="G73" s="413"/>
      <c r="H73" s="413" t="s">
        <v>8</v>
      </c>
      <c r="I73" s="413"/>
      <c r="J73" s="413"/>
      <c r="K73" s="410"/>
    </row>
    <row r="74" spans="1:11" ht="15.75" x14ac:dyDescent="0.25">
      <c r="A74" s="410"/>
      <c r="B74" s="336" t="s">
        <v>9</v>
      </c>
      <c r="C74" s="336" t="s">
        <v>10</v>
      </c>
      <c r="D74" s="336" t="s">
        <v>11</v>
      </c>
      <c r="E74" s="336" t="s">
        <v>9</v>
      </c>
      <c r="F74" s="336" t="s">
        <v>10</v>
      </c>
      <c r="G74" s="336" t="s">
        <v>11</v>
      </c>
      <c r="H74" s="336" t="s">
        <v>9</v>
      </c>
      <c r="I74" s="336" t="s">
        <v>10</v>
      </c>
      <c r="J74" s="336" t="s">
        <v>11</v>
      </c>
      <c r="K74" s="410"/>
    </row>
    <row r="75" spans="1:11" ht="16.5" thickBot="1" x14ac:dyDescent="0.3">
      <c r="A75" s="411"/>
      <c r="B75" s="4" t="s">
        <v>12</v>
      </c>
      <c r="C75" s="4" t="s">
        <v>13</v>
      </c>
      <c r="D75" s="4" t="s">
        <v>8</v>
      </c>
      <c r="E75" s="4" t="s">
        <v>12</v>
      </c>
      <c r="F75" s="4" t="s">
        <v>13</v>
      </c>
      <c r="G75" s="4" t="s">
        <v>8</v>
      </c>
      <c r="H75" s="4" t="s">
        <v>12</v>
      </c>
      <c r="I75" s="4" t="s">
        <v>13</v>
      </c>
      <c r="J75" s="4" t="s">
        <v>8</v>
      </c>
      <c r="K75" s="411"/>
    </row>
    <row r="76" spans="1:11" ht="21.75" customHeight="1" x14ac:dyDescent="0.2">
      <c r="A76" s="5" t="s">
        <v>2259</v>
      </c>
      <c r="B76" s="6">
        <v>309</v>
      </c>
      <c r="C76" s="6">
        <v>169</v>
      </c>
      <c r="D76" s="6">
        <f>SUM(B76:C76)</f>
        <v>478</v>
      </c>
      <c r="E76" s="6">
        <v>0</v>
      </c>
      <c r="F76" s="6">
        <v>0</v>
      </c>
      <c r="G76" s="6">
        <f>SUM(E76:F76)</f>
        <v>0</v>
      </c>
      <c r="H76" s="6">
        <f>SUM(B76,E76)</f>
        <v>309</v>
      </c>
      <c r="I76" s="6">
        <f t="shared" ref="I76:J83" si="17">SUM(C76,F76)</f>
        <v>169</v>
      </c>
      <c r="J76" s="6">
        <f t="shared" si="17"/>
        <v>478</v>
      </c>
      <c r="K76" s="7" t="s">
        <v>2260</v>
      </c>
    </row>
    <row r="77" spans="1:11" ht="20.25" customHeight="1" x14ac:dyDescent="0.2">
      <c r="A77" s="5" t="s">
        <v>2090</v>
      </c>
      <c r="B77" s="6">
        <v>1460</v>
      </c>
      <c r="C77" s="6">
        <v>834</v>
      </c>
      <c r="D77" s="6">
        <f>SUM(B77:C77)</f>
        <v>2294</v>
      </c>
      <c r="E77" s="6">
        <v>0</v>
      </c>
      <c r="F77" s="6">
        <v>0</v>
      </c>
      <c r="G77" s="6">
        <f>SUM(E77:F77)</f>
        <v>0</v>
      </c>
      <c r="H77" s="6">
        <f t="shared" ref="H77:H83" si="18">SUM(B77,E77)</f>
        <v>1460</v>
      </c>
      <c r="I77" s="6">
        <f t="shared" si="17"/>
        <v>834</v>
      </c>
      <c r="J77" s="6">
        <f t="shared" si="17"/>
        <v>2294</v>
      </c>
      <c r="K77" s="7" t="s">
        <v>2261</v>
      </c>
    </row>
    <row r="78" spans="1:11" ht="20.25" customHeight="1" x14ac:dyDescent="0.2">
      <c r="A78" s="5" t="s">
        <v>2092</v>
      </c>
      <c r="B78" s="6">
        <v>161</v>
      </c>
      <c r="C78" s="6">
        <v>99</v>
      </c>
      <c r="D78" s="6">
        <f t="shared" ref="D78:D83" si="19">SUM(B78:C78)</f>
        <v>260</v>
      </c>
      <c r="E78" s="6">
        <v>0</v>
      </c>
      <c r="F78" s="6">
        <v>1</v>
      </c>
      <c r="G78" s="6">
        <f t="shared" ref="G78:G83" si="20">SUM(E78:F78)</f>
        <v>1</v>
      </c>
      <c r="H78" s="6">
        <f t="shared" si="18"/>
        <v>161</v>
      </c>
      <c r="I78" s="6">
        <f t="shared" si="17"/>
        <v>100</v>
      </c>
      <c r="J78" s="6">
        <f t="shared" si="17"/>
        <v>261</v>
      </c>
      <c r="K78" s="7" t="s">
        <v>2093</v>
      </c>
    </row>
    <row r="79" spans="1:11" ht="20.25" customHeight="1" x14ac:dyDescent="0.2">
      <c r="A79" s="5" t="s">
        <v>2094</v>
      </c>
      <c r="B79" s="6">
        <v>79</v>
      </c>
      <c r="C79" s="6">
        <v>25</v>
      </c>
      <c r="D79" s="6">
        <f t="shared" si="19"/>
        <v>104</v>
      </c>
      <c r="E79" s="6">
        <v>0</v>
      </c>
      <c r="F79" s="6">
        <v>0</v>
      </c>
      <c r="G79" s="6">
        <f t="shared" si="20"/>
        <v>0</v>
      </c>
      <c r="H79" s="6">
        <f t="shared" si="18"/>
        <v>79</v>
      </c>
      <c r="I79" s="6">
        <f t="shared" si="17"/>
        <v>25</v>
      </c>
      <c r="J79" s="6">
        <f t="shared" si="17"/>
        <v>104</v>
      </c>
      <c r="K79" s="7" t="s">
        <v>2095</v>
      </c>
    </row>
    <row r="80" spans="1:11" ht="20.25" customHeight="1" x14ac:dyDescent="0.2">
      <c r="A80" s="5" t="s">
        <v>2096</v>
      </c>
      <c r="B80" s="6">
        <v>922</v>
      </c>
      <c r="C80" s="6">
        <v>1152</v>
      </c>
      <c r="D80" s="6">
        <f t="shared" si="19"/>
        <v>2074</v>
      </c>
      <c r="E80" s="6">
        <v>0</v>
      </c>
      <c r="F80" s="6">
        <v>0</v>
      </c>
      <c r="G80" s="6">
        <f t="shared" si="20"/>
        <v>0</v>
      </c>
      <c r="H80" s="6">
        <f>SUM(B80,E80)</f>
        <v>922</v>
      </c>
      <c r="I80" s="6">
        <f>SUM(C80,F80)</f>
        <v>1152</v>
      </c>
      <c r="J80" s="6">
        <f>SUM(D80,G80)</f>
        <v>2074</v>
      </c>
      <c r="K80" s="7" t="s">
        <v>2097</v>
      </c>
    </row>
    <row r="81" spans="1:11" ht="20.25" customHeight="1" x14ac:dyDescent="0.2">
      <c r="A81" s="5" t="s">
        <v>2098</v>
      </c>
      <c r="B81" s="6">
        <v>367</v>
      </c>
      <c r="C81" s="6">
        <v>111</v>
      </c>
      <c r="D81" s="6">
        <f t="shared" si="19"/>
        <v>478</v>
      </c>
      <c r="E81" s="6">
        <v>0</v>
      </c>
      <c r="F81" s="6">
        <v>0</v>
      </c>
      <c r="G81" s="6">
        <f t="shared" si="20"/>
        <v>0</v>
      </c>
      <c r="H81" s="6">
        <f t="shared" si="18"/>
        <v>367</v>
      </c>
      <c r="I81" s="6">
        <f t="shared" si="17"/>
        <v>111</v>
      </c>
      <c r="J81" s="6">
        <f t="shared" si="17"/>
        <v>478</v>
      </c>
      <c r="K81" s="7" t="s">
        <v>2099</v>
      </c>
    </row>
    <row r="82" spans="1:11" ht="20.25" customHeight="1" x14ac:dyDescent="0.2">
      <c r="A82" s="5" t="s">
        <v>2100</v>
      </c>
      <c r="B82" s="6">
        <v>765</v>
      </c>
      <c r="C82" s="6">
        <v>467</v>
      </c>
      <c r="D82" s="6">
        <f t="shared" si="19"/>
        <v>1232</v>
      </c>
      <c r="E82" s="6">
        <v>0</v>
      </c>
      <c r="F82" s="6">
        <v>0</v>
      </c>
      <c r="G82" s="6">
        <f t="shared" si="20"/>
        <v>0</v>
      </c>
      <c r="H82" s="6">
        <f t="shared" si="18"/>
        <v>765</v>
      </c>
      <c r="I82" s="6">
        <f t="shared" si="17"/>
        <v>467</v>
      </c>
      <c r="J82" s="6">
        <f t="shared" si="17"/>
        <v>1232</v>
      </c>
      <c r="K82" s="7" t="s">
        <v>2101</v>
      </c>
    </row>
    <row r="83" spans="1:11" ht="20.25" customHeight="1" x14ac:dyDescent="0.2">
      <c r="A83" s="5" t="s">
        <v>2103</v>
      </c>
      <c r="B83" s="6">
        <v>228</v>
      </c>
      <c r="C83" s="6">
        <v>133</v>
      </c>
      <c r="D83" s="6">
        <f t="shared" si="19"/>
        <v>361</v>
      </c>
      <c r="E83" s="6">
        <v>0</v>
      </c>
      <c r="F83" s="6">
        <v>0</v>
      </c>
      <c r="G83" s="6">
        <f t="shared" si="20"/>
        <v>0</v>
      </c>
      <c r="H83" s="6">
        <f t="shared" si="18"/>
        <v>228</v>
      </c>
      <c r="I83" s="6">
        <f t="shared" si="17"/>
        <v>133</v>
      </c>
      <c r="J83" s="6">
        <f t="shared" si="17"/>
        <v>361</v>
      </c>
      <c r="K83" s="7" t="s">
        <v>2104</v>
      </c>
    </row>
    <row r="84" spans="1:11" ht="33.75" customHeight="1" x14ac:dyDescent="0.2">
      <c r="A84" s="5" t="s">
        <v>130</v>
      </c>
      <c r="B84" s="6"/>
      <c r="C84" s="6"/>
      <c r="D84" s="6"/>
      <c r="E84" s="6"/>
      <c r="F84" s="6"/>
      <c r="G84" s="6"/>
      <c r="H84" s="6"/>
      <c r="I84" s="6"/>
      <c r="J84" s="6"/>
      <c r="K84" s="18" t="s">
        <v>2106</v>
      </c>
    </row>
    <row r="85" spans="1:11" ht="16.5" customHeight="1" x14ac:dyDescent="0.2">
      <c r="A85" s="5" t="s">
        <v>131</v>
      </c>
      <c r="B85" s="6">
        <v>76</v>
      </c>
      <c r="C85" s="6">
        <v>85</v>
      </c>
      <c r="D85" s="6">
        <f t="shared" ref="D85:D90" si="21">SUM(B85:C85)</f>
        <v>161</v>
      </c>
      <c r="E85" s="6">
        <v>0</v>
      </c>
      <c r="F85" s="6">
        <v>0</v>
      </c>
      <c r="G85" s="6">
        <v>0</v>
      </c>
      <c r="H85" s="6">
        <f t="shared" ref="H85:I87" si="22">SUM(E85,B85)</f>
        <v>76</v>
      </c>
      <c r="I85" s="6">
        <f t="shared" si="22"/>
        <v>85</v>
      </c>
      <c r="J85" s="6">
        <f t="shared" ref="J85:J90" si="23">SUM(H85:I85)</f>
        <v>161</v>
      </c>
      <c r="K85" s="7" t="s">
        <v>282</v>
      </c>
    </row>
    <row r="86" spans="1:11" ht="16.5" customHeight="1" x14ac:dyDescent="0.2">
      <c r="A86" s="5" t="s">
        <v>283</v>
      </c>
      <c r="B86" s="6">
        <v>41</v>
      </c>
      <c r="C86" s="6">
        <v>79</v>
      </c>
      <c r="D86" s="6">
        <f t="shared" si="21"/>
        <v>120</v>
      </c>
      <c r="E86" s="6">
        <v>0</v>
      </c>
      <c r="F86" s="6">
        <v>0</v>
      </c>
      <c r="G86" s="6">
        <v>0</v>
      </c>
      <c r="H86" s="6">
        <f t="shared" si="22"/>
        <v>41</v>
      </c>
      <c r="I86" s="6">
        <f t="shared" si="22"/>
        <v>79</v>
      </c>
      <c r="J86" s="6">
        <f t="shared" si="23"/>
        <v>120</v>
      </c>
      <c r="K86" s="7" t="s">
        <v>762</v>
      </c>
    </row>
    <row r="87" spans="1:11" ht="16.5" customHeight="1" x14ac:dyDescent="0.2">
      <c r="A87" s="5" t="s">
        <v>132</v>
      </c>
      <c r="B87" s="6">
        <v>12</v>
      </c>
      <c r="C87" s="6">
        <v>1</v>
      </c>
      <c r="D87" s="6">
        <f t="shared" si="21"/>
        <v>13</v>
      </c>
      <c r="E87" s="6">
        <v>0</v>
      </c>
      <c r="F87" s="6">
        <v>0</v>
      </c>
      <c r="G87" s="6">
        <v>0</v>
      </c>
      <c r="H87" s="6">
        <f t="shared" si="22"/>
        <v>12</v>
      </c>
      <c r="I87" s="6">
        <f t="shared" si="22"/>
        <v>1</v>
      </c>
      <c r="J87" s="6">
        <f t="shared" si="23"/>
        <v>13</v>
      </c>
      <c r="K87" s="7" t="s">
        <v>349</v>
      </c>
    </row>
    <row r="88" spans="1:11" ht="30" customHeight="1" x14ac:dyDescent="0.2">
      <c r="A88" s="17" t="s">
        <v>133</v>
      </c>
      <c r="B88" s="6">
        <f>SUM(B85:B87)</f>
        <v>129</v>
      </c>
      <c r="C88" s="6">
        <f t="shared" ref="C88:G90" si="24">SUM(C85:C87)</f>
        <v>165</v>
      </c>
      <c r="D88" s="6">
        <f t="shared" si="21"/>
        <v>294</v>
      </c>
      <c r="E88" s="6">
        <f t="shared" si="24"/>
        <v>0</v>
      </c>
      <c r="F88" s="6">
        <f t="shared" si="24"/>
        <v>0</v>
      </c>
      <c r="G88" s="6">
        <f t="shared" si="24"/>
        <v>0</v>
      </c>
      <c r="H88" s="6">
        <f t="shared" ref="H88:I90" si="25">SUM(E88,B88)</f>
        <v>129</v>
      </c>
      <c r="I88" s="6">
        <f t="shared" si="25"/>
        <v>165</v>
      </c>
      <c r="J88" s="6">
        <f t="shared" si="23"/>
        <v>294</v>
      </c>
      <c r="K88" s="18" t="s">
        <v>2262</v>
      </c>
    </row>
    <row r="89" spans="1:11" ht="16.5" customHeight="1" x14ac:dyDescent="0.2">
      <c r="A89" s="17" t="s">
        <v>2263</v>
      </c>
      <c r="B89" s="6">
        <v>13</v>
      </c>
      <c r="C89" s="6">
        <v>23</v>
      </c>
      <c r="D89" s="6">
        <f t="shared" si="21"/>
        <v>36</v>
      </c>
      <c r="E89" s="6">
        <f t="shared" si="24"/>
        <v>0</v>
      </c>
      <c r="F89" s="6">
        <f t="shared" si="24"/>
        <v>0</v>
      </c>
      <c r="G89" s="6">
        <f t="shared" si="24"/>
        <v>0</v>
      </c>
      <c r="H89" s="6">
        <f t="shared" si="25"/>
        <v>13</v>
      </c>
      <c r="I89" s="6">
        <f t="shared" si="25"/>
        <v>23</v>
      </c>
      <c r="J89" s="6">
        <f t="shared" si="23"/>
        <v>36</v>
      </c>
      <c r="K89" s="7" t="s">
        <v>2264</v>
      </c>
    </row>
    <row r="90" spans="1:11" ht="16.5" customHeight="1" x14ac:dyDescent="0.2">
      <c r="A90" s="17" t="s">
        <v>2265</v>
      </c>
      <c r="B90" s="6">
        <v>108</v>
      </c>
      <c r="C90" s="6">
        <v>59</v>
      </c>
      <c r="D90" s="6">
        <f t="shared" si="21"/>
        <v>167</v>
      </c>
      <c r="E90" s="6">
        <f t="shared" si="24"/>
        <v>0</v>
      </c>
      <c r="F90" s="6">
        <f t="shared" si="24"/>
        <v>0</v>
      </c>
      <c r="G90" s="6">
        <f t="shared" si="24"/>
        <v>0</v>
      </c>
      <c r="H90" s="6">
        <f t="shared" si="25"/>
        <v>108</v>
      </c>
      <c r="I90" s="6">
        <f t="shared" si="25"/>
        <v>59</v>
      </c>
      <c r="J90" s="6">
        <f t="shared" si="23"/>
        <v>167</v>
      </c>
      <c r="K90" s="7" t="s">
        <v>2266</v>
      </c>
    </row>
    <row r="91" spans="1:11" ht="16.5" customHeight="1" x14ac:dyDescent="0.2">
      <c r="A91" s="17" t="s">
        <v>2267</v>
      </c>
      <c r="B91" s="6"/>
      <c r="C91" s="6"/>
      <c r="D91" s="6"/>
      <c r="E91" s="6"/>
      <c r="F91" s="6"/>
      <c r="G91" s="6"/>
      <c r="H91" s="6"/>
      <c r="I91" s="6"/>
      <c r="J91" s="6"/>
      <c r="K91" s="354" t="s">
        <v>2268</v>
      </c>
    </row>
    <row r="92" spans="1:11" ht="16.5" customHeight="1" x14ac:dyDescent="0.2">
      <c r="A92" s="17" t="s">
        <v>131</v>
      </c>
      <c r="B92" s="6">
        <v>118</v>
      </c>
      <c r="C92" s="6">
        <v>193</v>
      </c>
      <c r="D92" s="6">
        <f>SUM(B92:C92)</f>
        <v>311</v>
      </c>
      <c r="E92" s="6">
        <v>0</v>
      </c>
      <c r="F92" s="6">
        <v>0</v>
      </c>
      <c r="G92" s="6">
        <v>0</v>
      </c>
      <c r="H92" s="6">
        <f>SUM(B92,E92)</f>
        <v>118</v>
      </c>
      <c r="I92" s="6">
        <f t="shared" ref="I92:J95" si="26">SUM(C92,F92)</f>
        <v>193</v>
      </c>
      <c r="J92" s="6">
        <f t="shared" si="26"/>
        <v>311</v>
      </c>
      <c r="K92" s="7" t="s">
        <v>761</v>
      </c>
    </row>
    <row r="93" spans="1:11" ht="16.5" customHeight="1" x14ac:dyDescent="0.2">
      <c r="A93" s="17" t="s">
        <v>283</v>
      </c>
      <c r="B93" s="6">
        <v>128</v>
      </c>
      <c r="C93" s="6">
        <v>208</v>
      </c>
      <c r="D93" s="6">
        <f>SUM(B93:C93)</f>
        <v>336</v>
      </c>
      <c r="E93" s="6">
        <v>0</v>
      </c>
      <c r="F93" s="6">
        <v>0</v>
      </c>
      <c r="G93" s="6">
        <v>0</v>
      </c>
      <c r="H93" s="6">
        <f>SUM(B93,E93)</f>
        <v>128</v>
      </c>
      <c r="I93" s="6">
        <f t="shared" si="26"/>
        <v>208</v>
      </c>
      <c r="J93" s="6">
        <f t="shared" si="26"/>
        <v>336</v>
      </c>
      <c r="K93" s="7" t="s">
        <v>282</v>
      </c>
    </row>
    <row r="94" spans="1:11" ht="16.5" customHeight="1" x14ac:dyDescent="0.2">
      <c r="A94" s="17" t="s">
        <v>285</v>
      </c>
      <c r="B94" s="6">
        <v>38</v>
      </c>
      <c r="C94" s="6">
        <v>24</v>
      </c>
      <c r="D94" s="6">
        <f>SUM(B94:C94)</f>
        <v>62</v>
      </c>
      <c r="E94" s="6">
        <v>0</v>
      </c>
      <c r="F94" s="6">
        <v>0</v>
      </c>
      <c r="G94" s="6">
        <v>0</v>
      </c>
      <c r="H94" s="6">
        <f>SUM(B94,E94)</f>
        <v>38</v>
      </c>
      <c r="I94" s="6">
        <f t="shared" si="26"/>
        <v>24</v>
      </c>
      <c r="J94" s="6">
        <f t="shared" si="26"/>
        <v>62</v>
      </c>
      <c r="K94" s="7" t="s">
        <v>762</v>
      </c>
    </row>
    <row r="95" spans="1:11" ht="16.5" customHeight="1" x14ac:dyDescent="0.2">
      <c r="A95" s="17" t="s">
        <v>301</v>
      </c>
      <c r="B95" s="6">
        <v>14</v>
      </c>
      <c r="C95" s="6">
        <v>11</v>
      </c>
      <c r="D95" s="6">
        <f>SUM(B95:C95)</f>
        <v>25</v>
      </c>
      <c r="E95" s="6">
        <v>0</v>
      </c>
      <c r="F95" s="6">
        <v>0</v>
      </c>
      <c r="G95" s="6">
        <v>0</v>
      </c>
      <c r="H95" s="6">
        <f>SUM(B95,E95)</f>
        <v>14</v>
      </c>
      <c r="I95" s="6">
        <f t="shared" si="26"/>
        <v>11</v>
      </c>
      <c r="J95" s="6">
        <f t="shared" si="26"/>
        <v>25</v>
      </c>
      <c r="K95" s="354" t="s">
        <v>302</v>
      </c>
    </row>
    <row r="96" spans="1:11" ht="16.5" customHeight="1" x14ac:dyDescent="0.2">
      <c r="A96" s="17" t="s">
        <v>2269</v>
      </c>
      <c r="B96" s="6">
        <f>SUM(B92:B95)</f>
        <v>298</v>
      </c>
      <c r="C96" s="6">
        <f t="shared" ref="C96:J96" si="27">SUM(C92:C95)</f>
        <v>436</v>
      </c>
      <c r="D96" s="6">
        <f>SUM(B96:C96)</f>
        <v>734</v>
      </c>
      <c r="E96" s="6">
        <f t="shared" si="27"/>
        <v>0</v>
      </c>
      <c r="F96" s="6">
        <f t="shared" si="27"/>
        <v>0</v>
      </c>
      <c r="G96" s="6">
        <f t="shared" si="27"/>
        <v>0</v>
      </c>
      <c r="H96" s="6">
        <f t="shared" si="27"/>
        <v>298</v>
      </c>
      <c r="I96" s="6">
        <f t="shared" si="27"/>
        <v>436</v>
      </c>
      <c r="J96" s="6">
        <f t="shared" si="27"/>
        <v>734</v>
      </c>
      <c r="K96" s="354" t="s">
        <v>2270</v>
      </c>
    </row>
    <row r="97" spans="1:11" ht="16.5" customHeight="1" x14ac:dyDescent="0.2">
      <c r="A97" s="17" t="s">
        <v>2271</v>
      </c>
      <c r="B97" s="6"/>
      <c r="C97" s="6"/>
      <c r="D97" s="6"/>
      <c r="E97" s="6"/>
      <c r="F97" s="6"/>
      <c r="G97" s="6"/>
      <c r="H97" s="6"/>
      <c r="I97" s="6"/>
      <c r="J97" s="6"/>
      <c r="K97" s="354" t="s">
        <v>2272</v>
      </c>
    </row>
    <row r="98" spans="1:11" ht="16.5" customHeight="1" x14ac:dyDescent="0.2">
      <c r="A98" s="17" t="s">
        <v>283</v>
      </c>
      <c r="B98" s="6">
        <v>64</v>
      </c>
      <c r="C98" s="6">
        <v>110</v>
      </c>
      <c r="D98" s="6">
        <f>SUM(B98:C98)</f>
        <v>174</v>
      </c>
      <c r="E98" s="6">
        <v>0</v>
      </c>
      <c r="F98" s="6">
        <v>0</v>
      </c>
      <c r="G98" s="6">
        <v>0</v>
      </c>
      <c r="H98" s="6">
        <f>SUM(B98,E98)</f>
        <v>64</v>
      </c>
      <c r="I98" s="6">
        <f t="shared" ref="I98:J101" si="28">SUM(C98,F98)</f>
        <v>110</v>
      </c>
      <c r="J98" s="6">
        <f t="shared" si="28"/>
        <v>174</v>
      </c>
      <c r="K98" s="7" t="s">
        <v>762</v>
      </c>
    </row>
    <row r="99" spans="1:11" ht="16.5" customHeight="1" x14ac:dyDescent="0.2">
      <c r="A99" s="17" t="s">
        <v>136</v>
      </c>
      <c r="B99" s="6">
        <v>45</v>
      </c>
      <c r="C99" s="6">
        <v>43</v>
      </c>
      <c r="D99" s="6">
        <f>SUM(B99:C99)</f>
        <v>88</v>
      </c>
      <c r="E99" s="6">
        <v>0</v>
      </c>
      <c r="F99" s="6">
        <v>0</v>
      </c>
      <c r="G99" s="6">
        <v>0</v>
      </c>
      <c r="H99" s="6">
        <f>SUM(B99,E99)</f>
        <v>45</v>
      </c>
      <c r="I99" s="6">
        <f t="shared" si="28"/>
        <v>43</v>
      </c>
      <c r="J99" s="6">
        <f t="shared" si="28"/>
        <v>88</v>
      </c>
      <c r="K99" s="354" t="s">
        <v>2273</v>
      </c>
    </row>
    <row r="100" spans="1:11" ht="16.5" customHeight="1" x14ac:dyDescent="0.2">
      <c r="A100" s="17" t="s">
        <v>301</v>
      </c>
      <c r="B100" s="6">
        <v>19</v>
      </c>
      <c r="C100" s="6">
        <v>15</v>
      </c>
      <c r="D100" s="6">
        <f>SUM(B100:C100)</f>
        <v>34</v>
      </c>
      <c r="E100" s="6">
        <v>0</v>
      </c>
      <c r="F100" s="6">
        <v>0</v>
      </c>
      <c r="G100" s="6">
        <v>0</v>
      </c>
      <c r="H100" s="6">
        <f>SUM(B100,E100)</f>
        <v>19</v>
      </c>
      <c r="I100" s="6">
        <f t="shared" si="28"/>
        <v>15</v>
      </c>
      <c r="J100" s="6">
        <f t="shared" si="28"/>
        <v>34</v>
      </c>
      <c r="K100" s="354" t="s">
        <v>2274</v>
      </c>
    </row>
    <row r="101" spans="1:11" ht="16.5" customHeight="1" x14ac:dyDescent="0.2">
      <c r="A101" s="17" t="s">
        <v>2275</v>
      </c>
      <c r="B101" s="6">
        <v>45</v>
      </c>
      <c r="C101" s="6">
        <v>26</v>
      </c>
      <c r="D101" s="6">
        <f>SUM(B101:C101)</f>
        <v>71</v>
      </c>
      <c r="E101" s="6">
        <v>0</v>
      </c>
      <c r="F101" s="6">
        <v>0</v>
      </c>
      <c r="G101" s="6">
        <v>0</v>
      </c>
      <c r="H101" s="6">
        <f>SUM(B101,E101)</f>
        <v>45</v>
      </c>
      <c r="I101" s="6">
        <f t="shared" si="28"/>
        <v>26</v>
      </c>
      <c r="J101" s="6">
        <f t="shared" si="28"/>
        <v>71</v>
      </c>
      <c r="K101" s="354" t="s">
        <v>2276</v>
      </c>
    </row>
    <row r="102" spans="1:11" ht="16.5" customHeight="1" x14ac:dyDescent="0.2">
      <c r="A102" s="17" t="s">
        <v>2277</v>
      </c>
      <c r="B102" s="6">
        <f>SUM(B98:B101)</f>
        <v>173</v>
      </c>
      <c r="C102" s="6">
        <f t="shared" ref="C102:J102" si="29">SUM(C98:C101)</f>
        <v>194</v>
      </c>
      <c r="D102" s="6">
        <f>SUM(B102:C102)</f>
        <v>367</v>
      </c>
      <c r="E102" s="6">
        <f t="shared" si="29"/>
        <v>0</v>
      </c>
      <c r="F102" s="6">
        <f t="shared" si="29"/>
        <v>0</v>
      </c>
      <c r="G102" s="6">
        <f t="shared" si="29"/>
        <v>0</v>
      </c>
      <c r="H102" s="6">
        <f t="shared" si="29"/>
        <v>173</v>
      </c>
      <c r="I102" s="6">
        <f t="shared" si="29"/>
        <v>194</v>
      </c>
      <c r="J102" s="6">
        <f t="shared" si="29"/>
        <v>367</v>
      </c>
      <c r="K102" s="354" t="s">
        <v>2278</v>
      </c>
    </row>
    <row r="103" spans="1:11" ht="16.5" customHeight="1" thickBot="1" x14ac:dyDescent="0.25">
      <c r="A103" s="14" t="s">
        <v>38</v>
      </c>
      <c r="B103" s="15">
        <f>SUM(B102,B96,B90,B89,B88,B76:B83,B55:B68,B51:B54,B45,B36,B28:B30,B27,B11:B19,B9:B10)</f>
        <v>52919</v>
      </c>
      <c r="C103" s="15">
        <f t="shared" ref="C103:J103" si="30">SUM(C102,C96,C90,C89,C88,C76:C83,C55:C68,C51:C54,C45,C36,C28:C30,C27,C11:C19,C9:C10)</f>
        <v>33137</v>
      </c>
      <c r="D103" s="15">
        <f t="shared" si="30"/>
        <v>86056</v>
      </c>
      <c r="E103" s="15">
        <f t="shared" si="30"/>
        <v>10</v>
      </c>
      <c r="F103" s="15">
        <f t="shared" si="30"/>
        <v>15</v>
      </c>
      <c r="G103" s="15">
        <f t="shared" si="30"/>
        <v>25</v>
      </c>
      <c r="H103" s="15">
        <f t="shared" si="30"/>
        <v>52929</v>
      </c>
      <c r="I103" s="15">
        <f t="shared" si="30"/>
        <v>33152</v>
      </c>
      <c r="J103" s="15">
        <f t="shared" si="30"/>
        <v>86081</v>
      </c>
      <c r="K103" s="16" t="s">
        <v>39</v>
      </c>
    </row>
    <row r="104" spans="1:11" ht="16.5" customHeight="1" thickTop="1" x14ac:dyDescent="0.2">
      <c r="A104" s="25"/>
      <c r="B104" s="334"/>
      <c r="C104" s="334"/>
      <c r="D104" s="334"/>
      <c r="E104" s="334"/>
      <c r="F104" s="334"/>
      <c r="G104" s="334"/>
      <c r="H104" s="334"/>
      <c r="I104" s="334"/>
      <c r="J104" s="334"/>
      <c r="K104" s="341"/>
    </row>
    <row r="105" spans="1:11" ht="16.5" customHeight="1" x14ac:dyDescent="0.2">
      <c r="A105" s="25"/>
      <c r="B105" s="334"/>
      <c r="C105" s="334"/>
      <c r="D105" s="334"/>
      <c r="E105" s="334"/>
      <c r="F105" s="334"/>
      <c r="G105" s="334"/>
      <c r="H105" s="334"/>
      <c r="I105" s="334"/>
      <c r="J105" s="334"/>
      <c r="K105" s="341"/>
    </row>
    <row r="106" spans="1:11" ht="16.5" customHeight="1" x14ac:dyDescent="0.2">
      <c r="A106" s="25"/>
      <c r="B106" s="334"/>
      <c r="C106" s="334"/>
      <c r="D106" s="334"/>
      <c r="E106" s="334"/>
      <c r="F106" s="334"/>
      <c r="G106" s="334"/>
      <c r="H106" s="334"/>
      <c r="I106" s="334"/>
      <c r="J106" s="334"/>
      <c r="K106" s="341"/>
    </row>
    <row r="107" spans="1:11" ht="16.5" customHeight="1" x14ac:dyDescent="0.2">
      <c r="A107" s="25"/>
      <c r="B107" s="334"/>
      <c r="C107" s="334"/>
      <c r="D107" s="334"/>
      <c r="E107" s="334"/>
      <c r="F107" s="334"/>
      <c r="G107" s="334"/>
      <c r="H107" s="334"/>
      <c r="I107" s="334"/>
      <c r="J107" s="334"/>
      <c r="K107" s="341"/>
    </row>
    <row r="108" spans="1:11" ht="16.5" thickBot="1" x14ac:dyDescent="0.25">
      <c r="A108" s="1" t="s">
        <v>2239</v>
      </c>
      <c r="K108" s="21" t="s">
        <v>2240</v>
      </c>
    </row>
    <row r="109" spans="1:11" ht="16.5" thickTop="1" x14ac:dyDescent="0.25">
      <c r="A109" s="409" t="s">
        <v>118</v>
      </c>
      <c r="B109" s="412" t="s">
        <v>2</v>
      </c>
      <c r="C109" s="412"/>
      <c r="D109" s="412"/>
      <c r="E109" s="412" t="s">
        <v>3</v>
      </c>
      <c r="F109" s="412"/>
      <c r="G109" s="412"/>
      <c r="H109" s="412" t="s">
        <v>4</v>
      </c>
      <c r="I109" s="412"/>
      <c r="J109" s="412"/>
      <c r="K109" s="409" t="s">
        <v>278</v>
      </c>
    </row>
    <row r="110" spans="1:11" ht="15.75" x14ac:dyDescent="0.25">
      <c r="A110" s="410"/>
      <c r="B110" s="413" t="s">
        <v>6</v>
      </c>
      <c r="C110" s="413"/>
      <c r="D110" s="413"/>
      <c r="E110" s="413" t="s">
        <v>7</v>
      </c>
      <c r="F110" s="413"/>
      <c r="G110" s="413"/>
      <c r="H110" s="413" t="s">
        <v>8</v>
      </c>
      <c r="I110" s="413"/>
      <c r="J110" s="413"/>
      <c r="K110" s="410"/>
    </row>
    <row r="111" spans="1:11" ht="15.75" x14ac:dyDescent="0.25">
      <c r="A111" s="410"/>
      <c r="B111" s="336" t="s">
        <v>9</v>
      </c>
      <c r="C111" s="336" t="s">
        <v>10</v>
      </c>
      <c r="D111" s="336" t="s">
        <v>11</v>
      </c>
      <c r="E111" s="336" t="s">
        <v>9</v>
      </c>
      <c r="F111" s="336" t="s">
        <v>10</v>
      </c>
      <c r="G111" s="336" t="s">
        <v>11</v>
      </c>
      <c r="H111" s="336" t="s">
        <v>9</v>
      </c>
      <c r="I111" s="336" t="s">
        <v>10</v>
      </c>
      <c r="J111" s="336" t="s">
        <v>11</v>
      </c>
      <c r="K111" s="410"/>
    </row>
    <row r="112" spans="1:11" ht="16.5" thickBot="1" x14ac:dyDescent="0.3">
      <c r="A112" s="411"/>
      <c r="B112" s="4" t="s">
        <v>12</v>
      </c>
      <c r="C112" s="4" t="s">
        <v>13</v>
      </c>
      <c r="D112" s="4" t="s">
        <v>8</v>
      </c>
      <c r="E112" s="4" t="s">
        <v>12</v>
      </c>
      <c r="F112" s="4" t="s">
        <v>13</v>
      </c>
      <c r="G112" s="4" t="s">
        <v>8</v>
      </c>
      <c r="H112" s="4" t="s">
        <v>12</v>
      </c>
      <c r="I112" s="4" t="s">
        <v>13</v>
      </c>
      <c r="J112" s="4" t="s">
        <v>8</v>
      </c>
      <c r="K112" s="411"/>
    </row>
    <row r="113" spans="1:11" ht="20.25" customHeight="1" x14ac:dyDescent="0.2">
      <c r="A113" s="5" t="s">
        <v>62</v>
      </c>
      <c r="B113" s="6"/>
      <c r="C113" s="6"/>
      <c r="D113" s="6"/>
      <c r="E113" s="6"/>
      <c r="F113" s="6"/>
      <c r="G113" s="6"/>
      <c r="H113" s="6"/>
      <c r="I113" s="6"/>
      <c r="J113" s="6"/>
      <c r="K113" s="7" t="s">
        <v>41</v>
      </c>
    </row>
    <row r="114" spans="1:11" ht="20.25" customHeight="1" x14ac:dyDescent="0.2">
      <c r="A114" s="5" t="s">
        <v>1967</v>
      </c>
      <c r="B114" s="6">
        <v>662</v>
      </c>
      <c r="C114" s="6">
        <v>303</v>
      </c>
      <c r="D114" s="6">
        <f>SUM(B114:C114)</f>
        <v>965</v>
      </c>
      <c r="E114" s="6">
        <v>0</v>
      </c>
      <c r="F114" s="6">
        <v>0</v>
      </c>
      <c r="G114" s="6">
        <f>SUM(E114:F114)</f>
        <v>0</v>
      </c>
      <c r="H114" s="6">
        <f>SUM(E114,B114)</f>
        <v>662</v>
      </c>
      <c r="I114" s="6">
        <f>SUM(F114,C114)</f>
        <v>303</v>
      </c>
      <c r="J114" s="6">
        <f>SUM(H114:I114)</f>
        <v>965</v>
      </c>
      <c r="K114" s="7" t="s">
        <v>1968</v>
      </c>
    </row>
    <row r="115" spans="1:11" ht="20.25" customHeight="1" x14ac:dyDescent="0.2">
      <c r="A115" s="5" t="s">
        <v>1969</v>
      </c>
      <c r="B115" s="6">
        <v>1103</v>
      </c>
      <c r="C115" s="6">
        <v>430</v>
      </c>
      <c r="D115" s="6">
        <f t="shared" ref="D115:D122" si="31">SUM(B115:C115)</f>
        <v>1533</v>
      </c>
      <c r="E115" s="6">
        <v>1</v>
      </c>
      <c r="F115" s="6">
        <v>0</v>
      </c>
      <c r="G115" s="6">
        <f t="shared" ref="G115:G122" si="32">SUM(E115:F115)</f>
        <v>1</v>
      </c>
      <c r="H115" s="6">
        <f t="shared" ref="H115:I122" si="33">SUM(E115,B115)</f>
        <v>1104</v>
      </c>
      <c r="I115" s="6">
        <f t="shared" si="33"/>
        <v>430</v>
      </c>
      <c r="J115" s="6">
        <f t="shared" ref="J115:J122" si="34">SUM(H115:I115)</f>
        <v>1534</v>
      </c>
      <c r="K115" s="7" t="s">
        <v>1970</v>
      </c>
    </row>
    <row r="116" spans="1:11" ht="20.25" customHeight="1" x14ac:dyDescent="0.2">
      <c r="A116" s="5" t="s">
        <v>1971</v>
      </c>
      <c r="B116" s="6">
        <v>1479</v>
      </c>
      <c r="C116" s="6">
        <v>523</v>
      </c>
      <c r="D116" s="6">
        <f t="shared" si="31"/>
        <v>2002</v>
      </c>
      <c r="E116" s="6">
        <v>1</v>
      </c>
      <c r="F116" s="6">
        <v>0</v>
      </c>
      <c r="G116" s="6">
        <f t="shared" si="32"/>
        <v>1</v>
      </c>
      <c r="H116" s="6">
        <f t="shared" si="33"/>
        <v>1480</v>
      </c>
      <c r="I116" s="6">
        <f t="shared" si="33"/>
        <v>523</v>
      </c>
      <c r="J116" s="6">
        <f t="shared" si="34"/>
        <v>2003</v>
      </c>
      <c r="K116" s="7" t="s">
        <v>2279</v>
      </c>
    </row>
    <row r="117" spans="1:11" ht="20.25" customHeight="1" x14ac:dyDescent="0.2">
      <c r="A117" s="5" t="s">
        <v>1973</v>
      </c>
      <c r="B117" s="6">
        <v>688</v>
      </c>
      <c r="C117" s="6">
        <v>343</v>
      </c>
      <c r="D117" s="6">
        <f t="shared" si="31"/>
        <v>1031</v>
      </c>
      <c r="E117" s="6">
        <v>1</v>
      </c>
      <c r="F117" s="6">
        <v>0</v>
      </c>
      <c r="G117" s="6">
        <f t="shared" si="32"/>
        <v>1</v>
      </c>
      <c r="H117" s="6">
        <f t="shared" si="33"/>
        <v>689</v>
      </c>
      <c r="I117" s="6">
        <f t="shared" si="33"/>
        <v>343</v>
      </c>
      <c r="J117" s="6">
        <f t="shared" si="34"/>
        <v>1032</v>
      </c>
      <c r="K117" s="7" t="s">
        <v>1974</v>
      </c>
    </row>
    <row r="118" spans="1:11" ht="20.25" customHeight="1" x14ac:dyDescent="0.2">
      <c r="A118" s="5" t="s">
        <v>2280</v>
      </c>
      <c r="B118" s="6">
        <v>260</v>
      </c>
      <c r="C118" s="6">
        <v>32</v>
      </c>
      <c r="D118" s="6">
        <f t="shared" si="31"/>
        <v>292</v>
      </c>
      <c r="E118" s="6">
        <v>0</v>
      </c>
      <c r="F118" s="6">
        <v>0</v>
      </c>
      <c r="G118" s="6">
        <f t="shared" si="32"/>
        <v>0</v>
      </c>
      <c r="H118" s="6">
        <f t="shared" si="33"/>
        <v>260</v>
      </c>
      <c r="I118" s="6">
        <f t="shared" si="33"/>
        <v>32</v>
      </c>
      <c r="J118" s="6">
        <f t="shared" si="34"/>
        <v>292</v>
      </c>
      <c r="K118" s="7" t="s">
        <v>2216</v>
      </c>
    </row>
    <row r="119" spans="1:11" ht="20.25" customHeight="1" x14ac:dyDescent="0.2">
      <c r="A119" s="5" t="s">
        <v>1979</v>
      </c>
      <c r="B119" s="6">
        <v>1080</v>
      </c>
      <c r="C119" s="6">
        <v>381</v>
      </c>
      <c r="D119" s="6">
        <f t="shared" si="31"/>
        <v>1461</v>
      </c>
      <c r="E119" s="6">
        <v>0</v>
      </c>
      <c r="F119" s="6">
        <v>0</v>
      </c>
      <c r="G119" s="6">
        <f t="shared" si="32"/>
        <v>0</v>
      </c>
      <c r="H119" s="6">
        <f t="shared" si="33"/>
        <v>1080</v>
      </c>
      <c r="I119" s="6">
        <f t="shared" si="33"/>
        <v>381</v>
      </c>
      <c r="J119" s="6">
        <f t="shared" si="34"/>
        <v>1461</v>
      </c>
      <c r="K119" s="7" t="s">
        <v>1980</v>
      </c>
    </row>
    <row r="120" spans="1:11" ht="20.25" customHeight="1" x14ac:dyDescent="0.2">
      <c r="A120" s="5" t="s">
        <v>1981</v>
      </c>
      <c r="B120" s="6">
        <v>194</v>
      </c>
      <c r="C120" s="6">
        <v>30</v>
      </c>
      <c r="D120" s="6">
        <f t="shared" si="31"/>
        <v>224</v>
      </c>
      <c r="E120" s="6">
        <v>0</v>
      </c>
      <c r="F120" s="6">
        <v>0</v>
      </c>
      <c r="G120" s="6">
        <f t="shared" si="32"/>
        <v>0</v>
      </c>
      <c r="H120" s="6">
        <f t="shared" si="33"/>
        <v>194</v>
      </c>
      <c r="I120" s="6">
        <f t="shared" si="33"/>
        <v>30</v>
      </c>
      <c r="J120" s="6">
        <f t="shared" si="34"/>
        <v>224</v>
      </c>
      <c r="K120" s="7" t="s">
        <v>1982</v>
      </c>
    </row>
    <row r="121" spans="1:11" ht="20.25" customHeight="1" x14ac:dyDescent="0.2">
      <c r="A121" s="5" t="s">
        <v>1983</v>
      </c>
      <c r="B121" s="6">
        <v>942</v>
      </c>
      <c r="C121" s="6">
        <v>114</v>
      </c>
      <c r="D121" s="6">
        <f t="shared" si="31"/>
        <v>1056</v>
      </c>
      <c r="E121" s="6">
        <v>0</v>
      </c>
      <c r="F121" s="6">
        <v>0</v>
      </c>
      <c r="G121" s="6">
        <f t="shared" si="32"/>
        <v>0</v>
      </c>
      <c r="H121" s="6">
        <f t="shared" si="33"/>
        <v>942</v>
      </c>
      <c r="I121" s="6">
        <f t="shared" si="33"/>
        <v>114</v>
      </c>
      <c r="J121" s="6">
        <f t="shared" si="34"/>
        <v>1056</v>
      </c>
      <c r="K121" s="7" t="s">
        <v>1984</v>
      </c>
    </row>
    <row r="122" spans="1:11" ht="20.25" customHeight="1" x14ac:dyDescent="0.2">
      <c r="A122" s="5" t="s">
        <v>1985</v>
      </c>
      <c r="B122" s="6">
        <v>1354</v>
      </c>
      <c r="C122" s="6">
        <v>411</v>
      </c>
      <c r="D122" s="6">
        <f t="shared" si="31"/>
        <v>1765</v>
      </c>
      <c r="E122" s="6">
        <v>1</v>
      </c>
      <c r="F122" s="6">
        <v>0</v>
      </c>
      <c r="G122" s="6">
        <f t="shared" si="32"/>
        <v>1</v>
      </c>
      <c r="H122" s="6">
        <f t="shared" si="33"/>
        <v>1355</v>
      </c>
      <c r="I122" s="6">
        <f t="shared" si="33"/>
        <v>411</v>
      </c>
      <c r="J122" s="6">
        <f t="shared" si="34"/>
        <v>1766</v>
      </c>
      <c r="K122" s="7" t="s">
        <v>2281</v>
      </c>
    </row>
    <row r="123" spans="1:11" ht="20.25" customHeight="1" x14ac:dyDescent="0.2">
      <c r="A123" s="5" t="s">
        <v>2217</v>
      </c>
      <c r="B123" s="6"/>
      <c r="C123" s="6"/>
      <c r="D123" s="6"/>
      <c r="E123" s="6"/>
      <c r="F123" s="6"/>
      <c r="G123" s="6"/>
      <c r="H123" s="6"/>
      <c r="I123" s="6"/>
      <c r="J123" s="6"/>
      <c r="K123" s="7" t="s">
        <v>2282</v>
      </c>
    </row>
    <row r="124" spans="1:11" ht="20.25" customHeight="1" x14ac:dyDescent="0.2">
      <c r="A124" s="5" t="s">
        <v>2220</v>
      </c>
      <c r="B124" s="6">
        <v>417</v>
      </c>
      <c r="C124" s="6">
        <v>31</v>
      </c>
      <c r="D124" s="6">
        <f>SUM(B124:C124)</f>
        <v>448</v>
      </c>
      <c r="E124" s="6">
        <v>0</v>
      </c>
      <c r="F124" s="6">
        <v>0</v>
      </c>
      <c r="G124" s="6">
        <v>0</v>
      </c>
      <c r="H124" s="6">
        <f>SUM(B124,E124)</f>
        <v>417</v>
      </c>
      <c r="I124" s="6">
        <f t="shared" ref="I124:J128" si="35">SUM(C124,F124)</f>
        <v>31</v>
      </c>
      <c r="J124" s="6">
        <f t="shared" si="35"/>
        <v>448</v>
      </c>
      <c r="K124" s="353" t="s">
        <v>2221</v>
      </c>
    </row>
    <row r="125" spans="1:11" ht="20.25" customHeight="1" x14ac:dyDescent="0.2">
      <c r="A125" s="5" t="s">
        <v>2222</v>
      </c>
      <c r="B125" s="6">
        <v>105</v>
      </c>
      <c r="C125" s="6">
        <v>70</v>
      </c>
      <c r="D125" s="6">
        <f t="shared" ref="D125:D132" si="36">SUM(B125:C125)</f>
        <v>175</v>
      </c>
      <c r="E125" s="6">
        <v>0</v>
      </c>
      <c r="F125" s="6">
        <v>0</v>
      </c>
      <c r="G125" s="6">
        <v>0</v>
      </c>
      <c r="H125" s="6">
        <f>SUM(B125,E125)</f>
        <v>105</v>
      </c>
      <c r="I125" s="6">
        <f t="shared" si="35"/>
        <v>70</v>
      </c>
      <c r="J125" s="6">
        <f t="shared" si="35"/>
        <v>175</v>
      </c>
      <c r="K125" s="353" t="s">
        <v>2223</v>
      </c>
    </row>
    <row r="126" spans="1:11" ht="20.25" customHeight="1" x14ac:dyDescent="0.2">
      <c r="A126" s="5" t="s">
        <v>2224</v>
      </c>
      <c r="B126" s="6">
        <v>23</v>
      </c>
      <c r="C126" s="6">
        <v>5</v>
      </c>
      <c r="D126" s="6">
        <f t="shared" si="36"/>
        <v>28</v>
      </c>
      <c r="E126" s="6">
        <v>0</v>
      </c>
      <c r="F126" s="6">
        <v>0</v>
      </c>
      <c r="G126" s="6">
        <v>0</v>
      </c>
      <c r="H126" s="6">
        <f>SUM(B126,E126)</f>
        <v>23</v>
      </c>
      <c r="I126" s="6">
        <f t="shared" si="35"/>
        <v>5</v>
      </c>
      <c r="J126" s="6">
        <f t="shared" si="35"/>
        <v>28</v>
      </c>
      <c r="K126" s="7" t="s">
        <v>371</v>
      </c>
    </row>
    <row r="127" spans="1:11" ht="20.25" customHeight="1" x14ac:dyDescent="0.2">
      <c r="A127" s="5" t="s">
        <v>2225</v>
      </c>
      <c r="B127" s="6">
        <v>462</v>
      </c>
      <c r="C127" s="6">
        <v>62</v>
      </c>
      <c r="D127" s="6">
        <f t="shared" si="36"/>
        <v>524</v>
      </c>
      <c r="E127" s="6">
        <v>0</v>
      </c>
      <c r="F127" s="6">
        <v>0</v>
      </c>
      <c r="G127" s="6">
        <v>0</v>
      </c>
      <c r="H127" s="6">
        <f>SUM(B127,E127)</f>
        <v>462</v>
      </c>
      <c r="I127" s="6">
        <f t="shared" si="35"/>
        <v>62</v>
      </c>
      <c r="J127" s="6">
        <f t="shared" si="35"/>
        <v>524</v>
      </c>
      <c r="K127" s="353" t="s">
        <v>2226</v>
      </c>
    </row>
    <row r="128" spans="1:11" ht="20.25" customHeight="1" x14ac:dyDescent="0.2">
      <c r="A128" s="5" t="s">
        <v>2227</v>
      </c>
      <c r="B128" s="6">
        <v>602</v>
      </c>
      <c r="C128" s="6">
        <v>253</v>
      </c>
      <c r="D128" s="6">
        <f t="shared" si="36"/>
        <v>855</v>
      </c>
      <c r="E128" s="6">
        <v>0</v>
      </c>
      <c r="F128" s="6">
        <v>0</v>
      </c>
      <c r="G128" s="6">
        <v>0</v>
      </c>
      <c r="H128" s="6">
        <f>SUM(B128,E128)</f>
        <v>602</v>
      </c>
      <c r="I128" s="6">
        <f t="shared" si="35"/>
        <v>253</v>
      </c>
      <c r="J128" s="6">
        <f t="shared" si="35"/>
        <v>855</v>
      </c>
      <c r="K128" s="7" t="s">
        <v>2000</v>
      </c>
    </row>
    <row r="129" spans="1:11" ht="20.25" customHeight="1" x14ac:dyDescent="0.2">
      <c r="A129" s="5" t="s">
        <v>2228</v>
      </c>
      <c r="B129" s="6">
        <f>SUM(B124:B128)</f>
        <v>1609</v>
      </c>
      <c r="C129" s="6">
        <f t="shared" ref="C129:J129" si="37">SUM(C124:C128)</f>
        <v>421</v>
      </c>
      <c r="D129" s="6">
        <f t="shared" si="36"/>
        <v>2030</v>
      </c>
      <c r="E129" s="6">
        <v>0</v>
      </c>
      <c r="F129" s="6">
        <v>0</v>
      </c>
      <c r="G129" s="6">
        <v>0</v>
      </c>
      <c r="H129" s="6">
        <f t="shared" si="37"/>
        <v>1609</v>
      </c>
      <c r="I129" s="6">
        <f t="shared" si="37"/>
        <v>421</v>
      </c>
      <c r="J129" s="6">
        <f t="shared" si="37"/>
        <v>2030</v>
      </c>
      <c r="K129" s="7" t="s">
        <v>2229</v>
      </c>
    </row>
    <row r="130" spans="1:11" ht="20.25" customHeight="1" x14ac:dyDescent="0.2">
      <c r="A130" s="5" t="s">
        <v>2002</v>
      </c>
      <c r="B130" s="6">
        <v>2367</v>
      </c>
      <c r="C130" s="6">
        <v>727</v>
      </c>
      <c r="D130" s="6">
        <f t="shared" si="36"/>
        <v>3094</v>
      </c>
      <c r="E130" s="6">
        <v>0</v>
      </c>
      <c r="F130" s="6">
        <v>0</v>
      </c>
      <c r="G130" s="6">
        <v>0</v>
      </c>
      <c r="H130" s="6">
        <f t="shared" ref="H130:I132" si="38">SUM(E130,B130)</f>
        <v>2367</v>
      </c>
      <c r="I130" s="6">
        <f t="shared" si="38"/>
        <v>727</v>
      </c>
      <c r="J130" s="6">
        <f>SUM(H130:I130)</f>
        <v>3094</v>
      </c>
      <c r="K130" s="7" t="s">
        <v>2003</v>
      </c>
    </row>
    <row r="131" spans="1:11" ht="20.25" customHeight="1" x14ac:dyDescent="0.2">
      <c r="A131" s="5" t="s">
        <v>2004</v>
      </c>
      <c r="B131" s="6">
        <v>601</v>
      </c>
      <c r="C131" s="6">
        <v>276</v>
      </c>
      <c r="D131" s="6">
        <f t="shared" si="36"/>
        <v>877</v>
      </c>
      <c r="E131" s="6">
        <v>0</v>
      </c>
      <c r="F131" s="6">
        <v>0</v>
      </c>
      <c r="G131" s="6">
        <v>0</v>
      </c>
      <c r="H131" s="6">
        <f t="shared" si="38"/>
        <v>601</v>
      </c>
      <c r="I131" s="6">
        <f t="shared" si="38"/>
        <v>276</v>
      </c>
      <c r="J131" s="6">
        <f>SUM(H131:I131)</f>
        <v>877</v>
      </c>
      <c r="K131" s="7" t="s">
        <v>2005</v>
      </c>
    </row>
    <row r="132" spans="1:11" ht="30" customHeight="1" x14ac:dyDescent="0.2">
      <c r="A132" s="5" t="s">
        <v>2006</v>
      </c>
      <c r="B132" s="6">
        <v>664</v>
      </c>
      <c r="C132" s="6">
        <v>260</v>
      </c>
      <c r="D132" s="6">
        <f t="shared" si="36"/>
        <v>924</v>
      </c>
      <c r="E132" s="6">
        <v>0</v>
      </c>
      <c r="F132" s="6">
        <v>0</v>
      </c>
      <c r="G132" s="6">
        <v>0</v>
      </c>
      <c r="H132" s="6">
        <f t="shared" si="38"/>
        <v>664</v>
      </c>
      <c r="I132" s="6">
        <f t="shared" si="38"/>
        <v>260</v>
      </c>
      <c r="J132" s="6">
        <f>SUM(H132:I132)</f>
        <v>924</v>
      </c>
      <c r="K132" s="354" t="s">
        <v>2232</v>
      </c>
    </row>
    <row r="133" spans="1:11" ht="20.25" customHeight="1" x14ac:dyDescent="0.2">
      <c r="A133" s="5" t="s">
        <v>2233</v>
      </c>
      <c r="B133" s="6"/>
      <c r="C133" s="6"/>
      <c r="D133" s="6"/>
      <c r="E133" s="6"/>
      <c r="F133" s="6"/>
      <c r="G133" s="6"/>
      <c r="H133" s="6"/>
      <c r="I133" s="6"/>
      <c r="J133" s="6"/>
      <c r="K133" s="7" t="s">
        <v>2283</v>
      </c>
    </row>
    <row r="134" spans="1:11" ht="20.25" customHeight="1" x14ac:dyDescent="0.2">
      <c r="A134" s="5" t="s">
        <v>2284</v>
      </c>
      <c r="B134" s="6">
        <v>79</v>
      </c>
      <c r="C134" s="6">
        <v>33</v>
      </c>
      <c r="D134" s="6">
        <f>SUM(B134:C134)</f>
        <v>112</v>
      </c>
      <c r="E134" s="6">
        <v>0</v>
      </c>
      <c r="F134" s="6">
        <v>1</v>
      </c>
      <c r="G134" s="6">
        <f>SUM(E134:F134)</f>
        <v>1</v>
      </c>
      <c r="H134" s="6">
        <f>SUM(E134,B134)</f>
        <v>79</v>
      </c>
      <c r="I134" s="6">
        <f>SUM(F134,C134)</f>
        <v>34</v>
      </c>
      <c r="J134" s="6">
        <f>SUM(H134:I134)</f>
        <v>113</v>
      </c>
      <c r="K134" s="7" t="s">
        <v>2011</v>
      </c>
    </row>
    <row r="135" spans="1:11" ht="20.25" customHeight="1" x14ac:dyDescent="0.2">
      <c r="A135" s="5" t="s">
        <v>2014</v>
      </c>
      <c r="B135" s="6">
        <v>193</v>
      </c>
      <c r="C135" s="6">
        <v>50</v>
      </c>
      <c r="D135" s="6">
        <f>SUM(B135:C135)</f>
        <v>243</v>
      </c>
      <c r="E135" s="6">
        <v>0</v>
      </c>
      <c r="F135" s="6">
        <v>0</v>
      </c>
      <c r="G135" s="6">
        <f>SUM(E135:F135)</f>
        <v>0</v>
      </c>
      <c r="H135" s="6">
        <f>SUM(E135,B135)</f>
        <v>193</v>
      </c>
      <c r="I135" s="6">
        <f>SUM(F135,C135)</f>
        <v>50</v>
      </c>
      <c r="J135" s="6">
        <f>SUM(H135:I135)</f>
        <v>243</v>
      </c>
      <c r="K135" s="7" t="s">
        <v>2285</v>
      </c>
    </row>
    <row r="136" spans="1:11" ht="20.25" customHeight="1" x14ac:dyDescent="0.2">
      <c r="A136" s="5" t="s">
        <v>2022</v>
      </c>
      <c r="B136" s="6">
        <f>SUM(B134:B135)</f>
        <v>272</v>
      </c>
      <c r="C136" s="6">
        <f t="shared" ref="C136:J136" si="39">SUM(C134:C135)</f>
        <v>83</v>
      </c>
      <c r="D136" s="6">
        <f>SUM(B136:C136)</f>
        <v>355</v>
      </c>
      <c r="E136" s="6">
        <f t="shared" si="39"/>
        <v>0</v>
      </c>
      <c r="F136" s="6">
        <f t="shared" si="39"/>
        <v>1</v>
      </c>
      <c r="G136" s="6">
        <f>SUM(E136:F136)</f>
        <v>1</v>
      </c>
      <c r="H136" s="6">
        <f t="shared" si="39"/>
        <v>272</v>
      </c>
      <c r="I136" s="6">
        <f t="shared" si="39"/>
        <v>84</v>
      </c>
      <c r="J136" s="6">
        <f t="shared" si="39"/>
        <v>356</v>
      </c>
      <c r="K136" s="7" t="s">
        <v>2238</v>
      </c>
    </row>
    <row r="137" spans="1:11" ht="20.25" customHeight="1" x14ac:dyDescent="0.2">
      <c r="A137" s="5" t="s">
        <v>2024</v>
      </c>
      <c r="B137" s="6">
        <v>127</v>
      </c>
      <c r="C137" s="6">
        <v>55</v>
      </c>
      <c r="D137" s="6">
        <f>SUM(B137:C137)</f>
        <v>182</v>
      </c>
      <c r="E137" s="6">
        <v>2</v>
      </c>
      <c r="F137" s="6">
        <v>0</v>
      </c>
      <c r="G137" s="6">
        <f>SUM(E137:F137)</f>
        <v>2</v>
      </c>
      <c r="H137" s="6">
        <f>SUM(E137,B137)</f>
        <v>129</v>
      </c>
      <c r="I137" s="6">
        <f>SUM(F137,C137)</f>
        <v>55</v>
      </c>
      <c r="J137" s="6">
        <f>SUM(H137:I137)</f>
        <v>184</v>
      </c>
      <c r="K137" s="7" t="s">
        <v>2286</v>
      </c>
    </row>
    <row r="138" spans="1:11" ht="20.25" customHeight="1" x14ac:dyDescent="0.2">
      <c r="A138" s="119" t="s">
        <v>2287</v>
      </c>
      <c r="B138" s="6"/>
      <c r="C138" s="6"/>
      <c r="D138" s="6"/>
      <c r="E138" s="6"/>
      <c r="F138" s="6"/>
      <c r="G138" s="6"/>
      <c r="H138" s="6"/>
      <c r="I138" s="6"/>
      <c r="J138" s="6"/>
      <c r="K138" s="7" t="s">
        <v>2201</v>
      </c>
    </row>
    <row r="139" spans="1:11" ht="20.25" customHeight="1" x14ac:dyDescent="0.2">
      <c r="A139" s="5" t="s">
        <v>2030</v>
      </c>
      <c r="B139" s="6">
        <v>102</v>
      </c>
      <c r="C139" s="6">
        <v>10</v>
      </c>
      <c r="D139" s="6">
        <f>SUM(B139:C139)</f>
        <v>112</v>
      </c>
      <c r="E139" s="6">
        <v>0</v>
      </c>
      <c r="F139" s="6">
        <v>0</v>
      </c>
      <c r="G139" s="6">
        <v>0</v>
      </c>
      <c r="H139" s="6">
        <f>SUM(E139,B139)</f>
        <v>102</v>
      </c>
      <c r="I139" s="6">
        <f t="shared" ref="I139:J155" si="40">SUM(F139,C139)</f>
        <v>10</v>
      </c>
      <c r="J139" s="6">
        <f t="shared" si="40"/>
        <v>112</v>
      </c>
      <c r="K139" s="7" t="s">
        <v>1635</v>
      </c>
    </row>
    <row r="140" spans="1:11" ht="20.25" customHeight="1" x14ac:dyDescent="0.2">
      <c r="A140" s="5" t="s">
        <v>379</v>
      </c>
      <c r="B140" s="6">
        <v>559</v>
      </c>
      <c r="C140" s="6">
        <v>327</v>
      </c>
      <c r="D140" s="6">
        <f>SUM(B140:C140)</f>
        <v>886</v>
      </c>
      <c r="E140" s="6">
        <v>0</v>
      </c>
      <c r="F140" s="6">
        <v>0</v>
      </c>
      <c r="G140" s="6">
        <v>0</v>
      </c>
      <c r="H140" s="6">
        <f>SUM(E140,B140)</f>
        <v>559</v>
      </c>
      <c r="I140" s="6">
        <f t="shared" si="40"/>
        <v>327</v>
      </c>
      <c r="J140" s="6">
        <f t="shared" si="40"/>
        <v>886</v>
      </c>
      <c r="K140" s="7" t="s">
        <v>300</v>
      </c>
    </row>
    <row r="141" spans="1:11" ht="20.25" customHeight="1" x14ac:dyDescent="0.2">
      <c r="A141" s="5" t="s">
        <v>127</v>
      </c>
      <c r="B141" s="6">
        <v>863</v>
      </c>
      <c r="C141" s="6">
        <v>262</v>
      </c>
      <c r="D141" s="6">
        <f>SUM(B141:C141)</f>
        <v>1125</v>
      </c>
      <c r="E141" s="6">
        <v>0</v>
      </c>
      <c r="F141" s="6">
        <v>0</v>
      </c>
      <c r="G141" s="6">
        <v>0</v>
      </c>
      <c r="H141" s="6">
        <f>SUM(E141,B141)</f>
        <v>863</v>
      </c>
      <c r="I141" s="6">
        <f t="shared" si="40"/>
        <v>262</v>
      </c>
      <c r="J141" s="6">
        <f t="shared" si="40"/>
        <v>1125</v>
      </c>
      <c r="K141" s="7" t="s">
        <v>302</v>
      </c>
    </row>
    <row r="142" spans="1:11" ht="20.25" customHeight="1" thickBot="1" x14ac:dyDescent="0.25">
      <c r="A142" s="14" t="s">
        <v>2033</v>
      </c>
      <c r="B142" s="15">
        <f>SUM(B139:B141)</f>
        <v>1524</v>
      </c>
      <c r="C142" s="15">
        <f t="shared" ref="C142:J142" si="41">SUM(C139:C141)</f>
        <v>599</v>
      </c>
      <c r="D142" s="15">
        <f t="shared" si="41"/>
        <v>2123</v>
      </c>
      <c r="E142" s="15">
        <f t="shared" si="41"/>
        <v>0</v>
      </c>
      <c r="F142" s="15">
        <f t="shared" si="41"/>
        <v>0</v>
      </c>
      <c r="G142" s="15">
        <f t="shared" si="41"/>
        <v>0</v>
      </c>
      <c r="H142" s="15">
        <f t="shared" si="41"/>
        <v>1524</v>
      </c>
      <c r="I142" s="15">
        <f t="shared" si="41"/>
        <v>599</v>
      </c>
      <c r="J142" s="15">
        <f t="shared" si="41"/>
        <v>2123</v>
      </c>
      <c r="K142" s="16" t="s">
        <v>2188</v>
      </c>
    </row>
    <row r="143" spans="1:11" ht="21" customHeight="1" thickTop="1" x14ac:dyDescent="0.2">
      <c r="A143" s="25"/>
      <c r="B143" s="334"/>
      <c r="C143" s="334"/>
      <c r="D143" s="334"/>
      <c r="E143" s="334"/>
      <c r="F143" s="334"/>
      <c r="G143" s="334"/>
      <c r="H143" s="334"/>
      <c r="I143" s="334"/>
      <c r="J143" s="334"/>
      <c r="K143" s="341"/>
    </row>
    <row r="144" spans="1:11" s="399" customFormat="1" ht="21" customHeight="1" x14ac:dyDescent="0.2">
      <c r="A144" s="25"/>
      <c r="B144" s="398"/>
      <c r="C144" s="398"/>
      <c r="D144" s="398"/>
      <c r="E144" s="398"/>
      <c r="F144" s="398"/>
      <c r="G144" s="398"/>
      <c r="H144" s="398"/>
      <c r="I144" s="398"/>
      <c r="J144" s="398"/>
      <c r="K144" s="400"/>
    </row>
    <row r="145" spans="1:11" ht="16.5" thickBot="1" x14ac:dyDescent="0.25">
      <c r="A145" s="1" t="s">
        <v>2239</v>
      </c>
      <c r="K145" s="21" t="s">
        <v>2240</v>
      </c>
    </row>
    <row r="146" spans="1:11" ht="16.5" thickTop="1" x14ac:dyDescent="0.25">
      <c r="A146" s="409" t="s">
        <v>118</v>
      </c>
      <c r="B146" s="412" t="s">
        <v>2</v>
      </c>
      <c r="C146" s="412"/>
      <c r="D146" s="412"/>
      <c r="E146" s="412" t="s">
        <v>3</v>
      </c>
      <c r="F146" s="412"/>
      <c r="G146" s="412"/>
      <c r="H146" s="412" t="s">
        <v>4</v>
      </c>
      <c r="I146" s="412"/>
      <c r="J146" s="412"/>
      <c r="K146" s="409" t="s">
        <v>278</v>
      </c>
    </row>
    <row r="147" spans="1:11" ht="15.75" x14ac:dyDescent="0.25">
      <c r="A147" s="410"/>
      <c r="B147" s="413" t="s">
        <v>6</v>
      </c>
      <c r="C147" s="413"/>
      <c r="D147" s="413"/>
      <c r="E147" s="413" t="s">
        <v>7</v>
      </c>
      <c r="F147" s="413"/>
      <c r="G147" s="413"/>
      <c r="H147" s="413" t="s">
        <v>8</v>
      </c>
      <c r="I147" s="413"/>
      <c r="J147" s="413"/>
      <c r="K147" s="410"/>
    </row>
    <row r="148" spans="1:11" ht="15.75" x14ac:dyDescent="0.25">
      <c r="A148" s="410"/>
      <c r="B148" s="336" t="s">
        <v>9</v>
      </c>
      <c r="C148" s="336" t="s">
        <v>10</v>
      </c>
      <c r="D148" s="336" t="s">
        <v>11</v>
      </c>
      <c r="E148" s="336" t="s">
        <v>9</v>
      </c>
      <c r="F148" s="336" t="s">
        <v>10</v>
      </c>
      <c r="G148" s="336" t="s">
        <v>11</v>
      </c>
      <c r="H148" s="336" t="s">
        <v>9</v>
      </c>
      <c r="I148" s="336" t="s">
        <v>10</v>
      </c>
      <c r="J148" s="336" t="s">
        <v>11</v>
      </c>
      <c r="K148" s="410"/>
    </row>
    <row r="149" spans="1:11" ht="16.5" thickBot="1" x14ac:dyDescent="0.3">
      <c r="A149" s="411"/>
      <c r="B149" s="4" t="s">
        <v>12</v>
      </c>
      <c r="C149" s="4" t="s">
        <v>13</v>
      </c>
      <c r="D149" s="4" t="s">
        <v>8</v>
      </c>
      <c r="E149" s="4" t="s">
        <v>12</v>
      </c>
      <c r="F149" s="4" t="s">
        <v>13</v>
      </c>
      <c r="G149" s="4" t="s">
        <v>8</v>
      </c>
      <c r="H149" s="4" t="s">
        <v>12</v>
      </c>
      <c r="I149" s="4" t="s">
        <v>13</v>
      </c>
      <c r="J149" s="4" t="s">
        <v>8</v>
      </c>
      <c r="K149" s="411"/>
    </row>
    <row r="150" spans="1:11" ht="17.25" customHeight="1" x14ac:dyDescent="0.2">
      <c r="A150" s="5" t="s">
        <v>2246</v>
      </c>
      <c r="B150" s="6">
        <v>336</v>
      </c>
      <c r="C150" s="6">
        <v>151</v>
      </c>
      <c r="D150" s="6">
        <f>SUM(B150:C150)</f>
        <v>487</v>
      </c>
      <c r="E150" s="6">
        <v>0</v>
      </c>
      <c r="F150" s="6">
        <v>0</v>
      </c>
      <c r="G150" s="6">
        <v>0</v>
      </c>
      <c r="H150" s="6">
        <f t="shared" ref="H150:H156" si="42">SUM(E150,B150)</f>
        <v>336</v>
      </c>
      <c r="I150" s="6">
        <f t="shared" si="40"/>
        <v>151</v>
      </c>
      <c r="J150" s="6">
        <f t="shared" si="40"/>
        <v>487</v>
      </c>
      <c r="K150" s="7" t="s">
        <v>2054</v>
      </c>
    </row>
    <row r="151" spans="1:11" ht="17.25" customHeight="1" x14ac:dyDescent="0.2">
      <c r="A151" s="5" t="s">
        <v>2055</v>
      </c>
      <c r="B151" s="6">
        <v>306</v>
      </c>
      <c r="C151" s="6">
        <v>31</v>
      </c>
      <c r="D151" s="6">
        <f>SUM(B151:C151)</f>
        <v>337</v>
      </c>
      <c r="E151" s="6">
        <v>0</v>
      </c>
      <c r="F151" s="6">
        <v>0</v>
      </c>
      <c r="G151" s="6">
        <v>0</v>
      </c>
      <c r="H151" s="6">
        <f t="shared" si="42"/>
        <v>306</v>
      </c>
      <c r="I151" s="6">
        <f t="shared" si="40"/>
        <v>31</v>
      </c>
      <c r="J151" s="6">
        <f t="shared" si="40"/>
        <v>337</v>
      </c>
      <c r="K151" s="7" t="s">
        <v>2056</v>
      </c>
    </row>
    <row r="152" spans="1:11" ht="17.25" customHeight="1" x14ac:dyDescent="0.2">
      <c r="A152" s="5" t="s">
        <v>2191</v>
      </c>
      <c r="B152" s="6">
        <v>137</v>
      </c>
      <c r="C152" s="6">
        <v>63</v>
      </c>
      <c r="D152" s="6">
        <f t="shared" ref="D152:D178" si="43">SUM(B152:C152)</f>
        <v>200</v>
      </c>
      <c r="E152" s="6">
        <v>0</v>
      </c>
      <c r="F152" s="6">
        <v>0</v>
      </c>
      <c r="G152" s="6">
        <v>0</v>
      </c>
      <c r="H152" s="6">
        <f t="shared" si="42"/>
        <v>137</v>
      </c>
      <c r="I152" s="6">
        <f t="shared" si="40"/>
        <v>63</v>
      </c>
      <c r="J152" s="6">
        <f t="shared" si="40"/>
        <v>200</v>
      </c>
      <c r="K152" s="7" t="s">
        <v>2058</v>
      </c>
    </row>
    <row r="153" spans="1:11" ht="17.25" customHeight="1" x14ac:dyDescent="0.2">
      <c r="A153" s="5" t="s">
        <v>2193</v>
      </c>
      <c r="B153" s="6">
        <v>1463</v>
      </c>
      <c r="C153" s="6">
        <v>435</v>
      </c>
      <c r="D153" s="6">
        <f t="shared" si="43"/>
        <v>1898</v>
      </c>
      <c r="E153" s="6">
        <v>0</v>
      </c>
      <c r="F153" s="6">
        <v>0</v>
      </c>
      <c r="G153" s="6">
        <v>0</v>
      </c>
      <c r="H153" s="6">
        <f t="shared" si="42"/>
        <v>1463</v>
      </c>
      <c r="I153" s="6">
        <f t="shared" si="40"/>
        <v>435</v>
      </c>
      <c r="J153" s="6">
        <f t="shared" si="40"/>
        <v>1898</v>
      </c>
      <c r="K153" s="7" t="s">
        <v>2060</v>
      </c>
    </row>
    <row r="154" spans="1:11" ht="17.25" customHeight="1" x14ac:dyDescent="0.2">
      <c r="A154" s="5" t="s">
        <v>2061</v>
      </c>
      <c r="B154" s="6">
        <v>37</v>
      </c>
      <c r="C154" s="6">
        <v>3</v>
      </c>
      <c r="D154" s="6">
        <f t="shared" si="43"/>
        <v>40</v>
      </c>
      <c r="E154" s="6">
        <v>0</v>
      </c>
      <c r="F154" s="6">
        <v>0</v>
      </c>
      <c r="G154" s="6">
        <v>0</v>
      </c>
      <c r="H154" s="6">
        <f t="shared" si="42"/>
        <v>37</v>
      </c>
      <c r="I154" s="6">
        <f t="shared" si="40"/>
        <v>3</v>
      </c>
      <c r="J154" s="6">
        <f t="shared" si="40"/>
        <v>40</v>
      </c>
      <c r="K154" s="7" t="s">
        <v>2062</v>
      </c>
    </row>
    <row r="155" spans="1:11" ht="17.25" customHeight="1" x14ac:dyDescent="0.2">
      <c r="A155" s="5" t="s">
        <v>2063</v>
      </c>
      <c r="B155" s="6">
        <v>310</v>
      </c>
      <c r="C155" s="6">
        <v>122</v>
      </c>
      <c r="D155" s="6">
        <f t="shared" si="43"/>
        <v>432</v>
      </c>
      <c r="E155" s="6">
        <v>0</v>
      </c>
      <c r="F155" s="6">
        <v>0</v>
      </c>
      <c r="G155" s="6">
        <v>0</v>
      </c>
      <c r="H155" s="6">
        <f t="shared" si="42"/>
        <v>310</v>
      </c>
      <c r="I155" s="6">
        <f t="shared" si="40"/>
        <v>122</v>
      </c>
      <c r="J155" s="6">
        <f t="shared" si="40"/>
        <v>432</v>
      </c>
      <c r="K155" s="7" t="s">
        <v>2064</v>
      </c>
    </row>
    <row r="156" spans="1:11" ht="17.25" customHeight="1" x14ac:dyDescent="0.2">
      <c r="A156" s="11" t="s">
        <v>2065</v>
      </c>
      <c r="B156" s="12">
        <v>1663</v>
      </c>
      <c r="C156" s="12">
        <v>375</v>
      </c>
      <c r="D156" s="6">
        <f t="shared" si="43"/>
        <v>2038</v>
      </c>
      <c r="E156" s="6">
        <v>0</v>
      </c>
      <c r="F156" s="6">
        <v>0</v>
      </c>
      <c r="G156" s="6">
        <v>0</v>
      </c>
      <c r="H156" s="6">
        <f t="shared" si="42"/>
        <v>1663</v>
      </c>
      <c r="I156" s="6">
        <f>SUM(F156,C156)</f>
        <v>375</v>
      </c>
      <c r="J156" s="6">
        <f>SUM(G156,D156)</f>
        <v>2038</v>
      </c>
      <c r="K156" s="13" t="s">
        <v>2196</v>
      </c>
    </row>
    <row r="157" spans="1:11" ht="17.25" customHeight="1" x14ac:dyDescent="0.2">
      <c r="A157" s="5" t="s">
        <v>2197</v>
      </c>
      <c r="B157" s="6">
        <v>734</v>
      </c>
      <c r="C157" s="6">
        <v>306</v>
      </c>
      <c r="D157" s="6">
        <f t="shared" si="43"/>
        <v>1040</v>
      </c>
      <c r="E157" s="6">
        <v>0</v>
      </c>
      <c r="F157" s="6">
        <v>0</v>
      </c>
      <c r="G157" s="6">
        <v>0</v>
      </c>
      <c r="H157" s="6">
        <f t="shared" ref="H157:J177" si="44">SUM(E157,B157)</f>
        <v>734</v>
      </c>
      <c r="I157" s="6">
        <f t="shared" si="44"/>
        <v>306</v>
      </c>
      <c r="J157" s="6">
        <f t="shared" si="44"/>
        <v>1040</v>
      </c>
      <c r="K157" s="7" t="s">
        <v>2288</v>
      </c>
    </row>
    <row r="158" spans="1:11" ht="17.25" customHeight="1" x14ac:dyDescent="0.2">
      <c r="A158" s="5" t="s">
        <v>2068</v>
      </c>
      <c r="B158" s="6">
        <v>530</v>
      </c>
      <c r="C158" s="6">
        <v>146</v>
      </c>
      <c r="D158" s="6">
        <f t="shared" si="43"/>
        <v>676</v>
      </c>
      <c r="E158" s="6">
        <v>0</v>
      </c>
      <c r="F158" s="6">
        <v>0</v>
      </c>
      <c r="G158" s="6">
        <v>0</v>
      </c>
      <c r="H158" s="6">
        <f t="shared" si="44"/>
        <v>530</v>
      </c>
      <c r="I158" s="6">
        <f t="shared" si="44"/>
        <v>146</v>
      </c>
      <c r="J158" s="6">
        <f t="shared" si="44"/>
        <v>676</v>
      </c>
      <c r="K158" s="7" t="s">
        <v>2289</v>
      </c>
    </row>
    <row r="159" spans="1:11" ht="17.25" customHeight="1" x14ac:dyDescent="0.2">
      <c r="A159" s="11" t="s">
        <v>2249</v>
      </c>
      <c r="B159" s="12">
        <v>1023</v>
      </c>
      <c r="C159" s="12">
        <v>424</v>
      </c>
      <c r="D159" s="6">
        <f t="shared" si="43"/>
        <v>1447</v>
      </c>
      <c r="E159" s="6">
        <v>0</v>
      </c>
      <c r="F159" s="6">
        <v>0</v>
      </c>
      <c r="G159" s="6">
        <v>0</v>
      </c>
      <c r="H159" s="6">
        <f t="shared" si="44"/>
        <v>1023</v>
      </c>
      <c r="I159" s="6">
        <f t="shared" si="44"/>
        <v>424</v>
      </c>
      <c r="J159" s="6">
        <f t="shared" si="44"/>
        <v>1447</v>
      </c>
      <c r="K159" s="7" t="s">
        <v>2250</v>
      </c>
    </row>
    <row r="160" spans="1:11" ht="17.25" customHeight="1" x14ac:dyDescent="0.2">
      <c r="A160" s="5" t="s">
        <v>2072</v>
      </c>
      <c r="B160" s="6">
        <v>2224</v>
      </c>
      <c r="C160" s="6">
        <v>725</v>
      </c>
      <c r="D160" s="6">
        <f t="shared" si="43"/>
        <v>2949</v>
      </c>
      <c r="E160" s="6">
        <v>0</v>
      </c>
      <c r="F160" s="6">
        <v>0</v>
      </c>
      <c r="G160" s="6">
        <v>0</v>
      </c>
      <c r="H160" s="6">
        <f t="shared" si="44"/>
        <v>2224</v>
      </c>
      <c r="I160" s="6">
        <f t="shared" si="44"/>
        <v>725</v>
      </c>
      <c r="J160" s="6">
        <f t="shared" si="44"/>
        <v>2949</v>
      </c>
      <c r="K160" s="7" t="s">
        <v>2073</v>
      </c>
    </row>
    <row r="161" spans="1:11" ht="17.25" customHeight="1" x14ac:dyDescent="0.2">
      <c r="A161" s="5" t="s">
        <v>2074</v>
      </c>
      <c r="B161" s="6">
        <v>217</v>
      </c>
      <c r="C161" s="6">
        <v>119</v>
      </c>
      <c r="D161" s="6">
        <f t="shared" si="43"/>
        <v>336</v>
      </c>
      <c r="E161" s="6">
        <v>0</v>
      </c>
      <c r="F161" s="6">
        <v>0</v>
      </c>
      <c r="G161" s="6">
        <v>0</v>
      </c>
      <c r="H161" s="6">
        <f t="shared" si="44"/>
        <v>217</v>
      </c>
      <c r="I161" s="6">
        <f t="shared" si="44"/>
        <v>119</v>
      </c>
      <c r="J161" s="6">
        <f t="shared" si="44"/>
        <v>336</v>
      </c>
      <c r="K161" s="7" t="s">
        <v>2075</v>
      </c>
    </row>
    <row r="162" spans="1:11" ht="17.25" customHeight="1" x14ac:dyDescent="0.2">
      <c r="A162" s="5" t="s">
        <v>2253</v>
      </c>
      <c r="B162" s="12">
        <v>778</v>
      </c>
      <c r="C162" s="12">
        <v>108</v>
      </c>
      <c r="D162" s="6">
        <f t="shared" si="43"/>
        <v>886</v>
      </c>
      <c r="E162" s="6">
        <v>0</v>
      </c>
      <c r="F162" s="6">
        <v>0</v>
      </c>
      <c r="G162" s="6">
        <v>0</v>
      </c>
      <c r="H162" s="6">
        <f t="shared" si="44"/>
        <v>778</v>
      </c>
      <c r="I162" s="6">
        <f t="shared" si="44"/>
        <v>108</v>
      </c>
      <c r="J162" s="6">
        <f t="shared" si="44"/>
        <v>886</v>
      </c>
      <c r="K162" s="7" t="s">
        <v>2254</v>
      </c>
    </row>
    <row r="163" spans="1:11" ht="17.25" customHeight="1" x14ac:dyDescent="0.2">
      <c r="A163" s="5" t="s">
        <v>2078</v>
      </c>
      <c r="B163" s="6">
        <v>319</v>
      </c>
      <c r="C163" s="6">
        <v>148</v>
      </c>
      <c r="D163" s="6">
        <f t="shared" si="43"/>
        <v>467</v>
      </c>
      <c r="E163" s="6">
        <v>0</v>
      </c>
      <c r="F163" s="6">
        <v>0</v>
      </c>
      <c r="G163" s="6">
        <v>0</v>
      </c>
      <c r="H163" s="6">
        <f t="shared" si="44"/>
        <v>319</v>
      </c>
      <c r="I163" s="6">
        <f t="shared" si="44"/>
        <v>148</v>
      </c>
      <c r="J163" s="6">
        <f t="shared" si="44"/>
        <v>467</v>
      </c>
      <c r="K163" s="7" t="s">
        <v>2079</v>
      </c>
    </row>
    <row r="164" spans="1:11" ht="17.25" customHeight="1" x14ac:dyDescent="0.2">
      <c r="A164" s="5" t="s">
        <v>2080</v>
      </c>
      <c r="B164" s="6">
        <v>458</v>
      </c>
      <c r="C164" s="6">
        <v>241</v>
      </c>
      <c r="D164" s="6">
        <f t="shared" si="43"/>
        <v>699</v>
      </c>
      <c r="E164" s="6">
        <v>1</v>
      </c>
      <c r="F164" s="6">
        <v>0</v>
      </c>
      <c r="G164" s="6">
        <v>1</v>
      </c>
      <c r="H164" s="6">
        <f t="shared" si="44"/>
        <v>459</v>
      </c>
      <c r="I164" s="6">
        <f t="shared" si="44"/>
        <v>241</v>
      </c>
      <c r="J164" s="6">
        <f t="shared" si="44"/>
        <v>700</v>
      </c>
      <c r="K164" s="7" t="s">
        <v>2081</v>
      </c>
    </row>
    <row r="165" spans="1:11" ht="17.25" customHeight="1" x14ac:dyDescent="0.2">
      <c r="A165" s="5" t="s">
        <v>2082</v>
      </c>
      <c r="B165" s="6">
        <v>1275</v>
      </c>
      <c r="C165" s="6">
        <v>346</v>
      </c>
      <c r="D165" s="6">
        <f t="shared" si="43"/>
        <v>1621</v>
      </c>
      <c r="E165" s="6">
        <v>0</v>
      </c>
      <c r="F165" s="6">
        <v>0</v>
      </c>
      <c r="G165" s="6">
        <v>0</v>
      </c>
      <c r="H165" s="6">
        <f t="shared" si="44"/>
        <v>1275</v>
      </c>
      <c r="I165" s="6">
        <f t="shared" si="44"/>
        <v>346</v>
      </c>
      <c r="J165" s="6">
        <f t="shared" si="44"/>
        <v>1621</v>
      </c>
      <c r="K165" s="7" t="s">
        <v>2083</v>
      </c>
    </row>
    <row r="166" spans="1:11" ht="17.25" customHeight="1" x14ac:dyDescent="0.2">
      <c r="A166" s="25" t="s">
        <v>2290</v>
      </c>
      <c r="B166" s="334">
        <v>483</v>
      </c>
      <c r="C166" s="334">
        <v>24</v>
      </c>
      <c r="D166" s="6">
        <f t="shared" si="43"/>
        <v>507</v>
      </c>
      <c r="E166" s="6">
        <v>0</v>
      </c>
      <c r="F166" s="6">
        <v>0</v>
      </c>
      <c r="G166" s="6">
        <v>0</v>
      </c>
      <c r="H166" s="6">
        <f t="shared" si="44"/>
        <v>483</v>
      </c>
      <c r="I166" s="6">
        <f t="shared" si="44"/>
        <v>24</v>
      </c>
      <c r="J166" s="6">
        <f t="shared" si="44"/>
        <v>507</v>
      </c>
      <c r="K166" s="7" t="s">
        <v>2257</v>
      </c>
    </row>
    <row r="167" spans="1:11" ht="17.25" customHeight="1" x14ac:dyDescent="0.2">
      <c r="A167" s="5" t="s">
        <v>2086</v>
      </c>
      <c r="B167" s="6">
        <v>77</v>
      </c>
      <c r="C167" s="6">
        <v>40</v>
      </c>
      <c r="D167" s="6">
        <f t="shared" si="43"/>
        <v>117</v>
      </c>
      <c r="E167" s="6">
        <v>0</v>
      </c>
      <c r="F167" s="6">
        <v>0</v>
      </c>
      <c r="G167" s="6">
        <v>0</v>
      </c>
      <c r="H167" s="6">
        <f t="shared" si="44"/>
        <v>77</v>
      </c>
      <c r="I167" s="6">
        <f t="shared" si="44"/>
        <v>40</v>
      </c>
      <c r="J167" s="6">
        <f t="shared" si="44"/>
        <v>117</v>
      </c>
      <c r="K167" s="7" t="s">
        <v>2087</v>
      </c>
    </row>
    <row r="168" spans="1:11" ht="17.25" customHeight="1" x14ac:dyDescent="0.2">
      <c r="A168" s="158" t="s">
        <v>2259</v>
      </c>
      <c r="B168" s="6">
        <v>640</v>
      </c>
      <c r="C168" s="6">
        <v>74</v>
      </c>
      <c r="D168" s="6">
        <f t="shared" si="43"/>
        <v>714</v>
      </c>
      <c r="E168" s="6">
        <v>0</v>
      </c>
      <c r="F168" s="6">
        <v>0</v>
      </c>
      <c r="G168" s="6">
        <v>0</v>
      </c>
      <c r="H168" s="6">
        <f t="shared" si="44"/>
        <v>640</v>
      </c>
      <c r="I168" s="6">
        <f t="shared" si="44"/>
        <v>74</v>
      </c>
      <c r="J168" s="6">
        <f t="shared" si="44"/>
        <v>714</v>
      </c>
      <c r="K168" s="7" t="s">
        <v>2260</v>
      </c>
    </row>
    <row r="169" spans="1:11" ht="17.25" customHeight="1" x14ac:dyDescent="0.2">
      <c r="A169" s="5" t="s">
        <v>2090</v>
      </c>
      <c r="B169" s="6">
        <v>338</v>
      </c>
      <c r="C169" s="6">
        <v>174</v>
      </c>
      <c r="D169" s="6">
        <f t="shared" si="43"/>
        <v>512</v>
      </c>
      <c r="E169" s="6">
        <v>0</v>
      </c>
      <c r="F169" s="6">
        <v>0</v>
      </c>
      <c r="G169" s="6">
        <v>0</v>
      </c>
      <c r="H169" s="6">
        <f t="shared" si="44"/>
        <v>338</v>
      </c>
      <c r="I169" s="6">
        <f t="shared" si="44"/>
        <v>174</v>
      </c>
      <c r="J169" s="6">
        <f t="shared" si="44"/>
        <v>512</v>
      </c>
      <c r="K169" s="7" t="s">
        <v>2091</v>
      </c>
    </row>
    <row r="170" spans="1:11" ht="17.25" customHeight="1" x14ac:dyDescent="0.2">
      <c r="A170" s="158" t="s">
        <v>2291</v>
      </c>
      <c r="B170" s="6">
        <v>143</v>
      </c>
      <c r="C170" s="6">
        <v>72</v>
      </c>
      <c r="D170" s="6">
        <f t="shared" si="43"/>
        <v>215</v>
      </c>
      <c r="E170" s="6">
        <v>0</v>
      </c>
      <c r="F170" s="6">
        <v>0</v>
      </c>
      <c r="G170" s="6">
        <v>0</v>
      </c>
      <c r="H170" s="6">
        <f t="shared" si="44"/>
        <v>143</v>
      </c>
      <c r="I170" s="6">
        <f t="shared" si="44"/>
        <v>72</v>
      </c>
      <c r="J170" s="6">
        <f t="shared" si="44"/>
        <v>215</v>
      </c>
      <c r="K170" s="7" t="s">
        <v>2093</v>
      </c>
    </row>
    <row r="171" spans="1:11" ht="17.25" customHeight="1" x14ac:dyDescent="0.2">
      <c r="A171" s="5" t="s">
        <v>2094</v>
      </c>
      <c r="B171" s="6">
        <v>93</v>
      </c>
      <c r="C171" s="6">
        <v>9</v>
      </c>
      <c r="D171" s="6">
        <f t="shared" si="43"/>
        <v>102</v>
      </c>
      <c r="E171" s="6">
        <v>0</v>
      </c>
      <c r="F171" s="6">
        <v>0</v>
      </c>
      <c r="G171" s="6">
        <v>0</v>
      </c>
      <c r="H171" s="6">
        <f t="shared" si="44"/>
        <v>93</v>
      </c>
      <c r="I171" s="6">
        <f t="shared" si="44"/>
        <v>9</v>
      </c>
      <c r="J171" s="6">
        <f t="shared" si="44"/>
        <v>102</v>
      </c>
      <c r="K171" s="7" t="s">
        <v>2095</v>
      </c>
    </row>
    <row r="172" spans="1:11" ht="17.25" customHeight="1" x14ac:dyDescent="0.2">
      <c r="A172" s="5" t="s">
        <v>2098</v>
      </c>
      <c r="B172" s="6">
        <v>258</v>
      </c>
      <c r="C172" s="6">
        <v>101</v>
      </c>
      <c r="D172" s="6">
        <f t="shared" si="43"/>
        <v>359</v>
      </c>
      <c r="E172" s="6">
        <v>0</v>
      </c>
      <c r="F172" s="6">
        <v>0</v>
      </c>
      <c r="G172" s="6">
        <v>0</v>
      </c>
      <c r="H172" s="6">
        <f t="shared" si="44"/>
        <v>258</v>
      </c>
      <c r="I172" s="6">
        <f t="shared" si="44"/>
        <v>101</v>
      </c>
      <c r="J172" s="6">
        <f t="shared" ref="J172:J178" si="45">SUM(H172:I172)</f>
        <v>359</v>
      </c>
      <c r="K172" s="7" t="s">
        <v>2099</v>
      </c>
    </row>
    <row r="173" spans="1:11" ht="17.25" customHeight="1" x14ac:dyDescent="0.2">
      <c r="A173" s="5" t="s">
        <v>2100</v>
      </c>
      <c r="B173" s="6">
        <v>872</v>
      </c>
      <c r="C173" s="6">
        <v>361</v>
      </c>
      <c r="D173" s="6">
        <f t="shared" si="43"/>
        <v>1233</v>
      </c>
      <c r="E173" s="6">
        <v>1</v>
      </c>
      <c r="F173" s="6">
        <v>2</v>
      </c>
      <c r="G173" s="6">
        <v>3</v>
      </c>
      <c r="H173" s="6">
        <f t="shared" si="44"/>
        <v>873</v>
      </c>
      <c r="I173" s="6">
        <f t="shared" si="44"/>
        <v>363</v>
      </c>
      <c r="J173" s="6">
        <f t="shared" si="45"/>
        <v>1236</v>
      </c>
      <c r="K173" s="7" t="s">
        <v>2101</v>
      </c>
    </row>
    <row r="174" spans="1:11" ht="17.25" customHeight="1" x14ac:dyDescent="0.2">
      <c r="A174" s="5" t="s">
        <v>142</v>
      </c>
      <c r="B174" s="6">
        <v>121</v>
      </c>
      <c r="C174" s="6">
        <v>29</v>
      </c>
      <c r="D174" s="6">
        <f t="shared" si="43"/>
        <v>150</v>
      </c>
      <c r="E174" s="6">
        <v>0</v>
      </c>
      <c r="F174" s="6">
        <v>0</v>
      </c>
      <c r="G174" s="6">
        <v>0</v>
      </c>
      <c r="H174" s="6">
        <f t="shared" si="44"/>
        <v>121</v>
      </c>
      <c r="I174" s="6">
        <f t="shared" si="44"/>
        <v>29</v>
      </c>
      <c r="J174" s="6">
        <f t="shared" si="45"/>
        <v>150</v>
      </c>
      <c r="K174" s="7" t="s">
        <v>2102</v>
      </c>
    </row>
    <row r="175" spans="1:11" ht="17.25" customHeight="1" x14ac:dyDescent="0.2">
      <c r="A175" s="5" t="s">
        <v>2103</v>
      </c>
      <c r="B175" s="6">
        <v>185</v>
      </c>
      <c r="C175" s="6">
        <v>89</v>
      </c>
      <c r="D175" s="6">
        <f t="shared" si="43"/>
        <v>274</v>
      </c>
      <c r="E175" s="6">
        <v>0</v>
      </c>
      <c r="F175" s="6">
        <v>0</v>
      </c>
      <c r="G175" s="6">
        <v>0</v>
      </c>
      <c r="H175" s="6">
        <f>SUM(E175,B175)</f>
        <v>185</v>
      </c>
      <c r="I175" s="6">
        <f t="shared" si="44"/>
        <v>89</v>
      </c>
      <c r="J175" s="6">
        <f t="shared" si="45"/>
        <v>274</v>
      </c>
      <c r="K175" s="7" t="s">
        <v>2104</v>
      </c>
    </row>
    <row r="176" spans="1:11" ht="17.25" customHeight="1" x14ac:dyDescent="0.2">
      <c r="A176" s="5" t="s">
        <v>2263</v>
      </c>
      <c r="B176" s="6">
        <v>20</v>
      </c>
      <c r="C176" s="6">
        <v>10</v>
      </c>
      <c r="D176" s="6">
        <f t="shared" si="43"/>
        <v>30</v>
      </c>
      <c r="E176" s="6">
        <v>0</v>
      </c>
      <c r="F176" s="6">
        <v>0</v>
      </c>
      <c r="G176" s="6">
        <v>0</v>
      </c>
      <c r="H176" s="6">
        <f>SUM(E176,B176)</f>
        <v>20</v>
      </c>
      <c r="I176" s="6">
        <f t="shared" si="44"/>
        <v>10</v>
      </c>
      <c r="J176" s="6">
        <f t="shared" si="45"/>
        <v>30</v>
      </c>
      <c r="K176" s="7" t="s">
        <v>2264</v>
      </c>
    </row>
    <row r="177" spans="1:11" ht="17.25" customHeight="1" x14ac:dyDescent="0.2">
      <c r="A177" s="5" t="s">
        <v>2265</v>
      </c>
      <c r="B177" s="6">
        <v>106</v>
      </c>
      <c r="C177" s="6">
        <v>26</v>
      </c>
      <c r="D177" s="6">
        <f t="shared" si="43"/>
        <v>132</v>
      </c>
      <c r="E177" s="6">
        <v>0</v>
      </c>
      <c r="F177" s="6">
        <v>0</v>
      </c>
      <c r="G177" s="6">
        <v>0</v>
      </c>
      <c r="H177" s="6">
        <f>SUM(E177,B177)</f>
        <v>106</v>
      </c>
      <c r="I177" s="6">
        <f t="shared" si="44"/>
        <v>26</v>
      </c>
      <c r="J177" s="6">
        <f t="shared" si="45"/>
        <v>132</v>
      </c>
      <c r="K177" s="7" t="s">
        <v>2266</v>
      </c>
    </row>
    <row r="178" spans="1:11" ht="17.25" customHeight="1" x14ac:dyDescent="0.2">
      <c r="A178" s="5" t="s">
        <v>144</v>
      </c>
      <c r="B178" s="6">
        <v>9</v>
      </c>
      <c r="C178" s="6">
        <v>5</v>
      </c>
      <c r="D178" s="6">
        <f t="shared" si="43"/>
        <v>14</v>
      </c>
      <c r="E178" s="6">
        <v>0</v>
      </c>
      <c r="F178" s="6">
        <v>0</v>
      </c>
      <c r="G178" s="6">
        <v>0</v>
      </c>
      <c r="H178" s="6">
        <f>SUM(E178,B178)</f>
        <v>9</v>
      </c>
      <c r="I178" s="6">
        <f>SUM(F178,C178)</f>
        <v>5</v>
      </c>
      <c r="J178" s="6">
        <f t="shared" si="45"/>
        <v>14</v>
      </c>
      <c r="K178" s="7" t="s">
        <v>2292</v>
      </c>
    </row>
    <row r="179" spans="1:11" ht="17.25" customHeight="1" thickBot="1" x14ac:dyDescent="0.25">
      <c r="A179" s="5" t="s">
        <v>397</v>
      </c>
      <c r="B179" s="6">
        <f>SUM(B150:B178,B142,B137,B136,B132,B131,B130,B129,B122,B121,B120,B119,B118,B117,B114:B116)</f>
        <v>30081</v>
      </c>
      <c r="C179" s="6">
        <f t="shared" ref="C179:J179" si="46">SUM(C150:C178,C142,C137,C136,C132,C131,C130,C129,C122,C121,C120,C119,C118,C117,C114:C116)</f>
        <v>9745</v>
      </c>
      <c r="D179" s="6">
        <f t="shared" si="46"/>
        <v>39826</v>
      </c>
      <c r="E179" s="6">
        <f t="shared" si="46"/>
        <v>8</v>
      </c>
      <c r="F179" s="6">
        <f t="shared" si="46"/>
        <v>3</v>
      </c>
      <c r="G179" s="6">
        <f t="shared" si="46"/>
        <v>11</v>
      </c>
      <c r="H179" s="6">
        <f t="shared" si="46"/>
        <v>30089</v>
      </c>
      <c r="I179" s="6">
        <f t="shared" si="46"/>
        <v>9748</v>
      </c>
      <c r="J179" s="6">
        <f t="shared" si="46"/>
        <v>39837</v>
      </c>
      <c r="K179" s="7" t="s">
        <v>46</v>
      </c>
    </row>
    <row r="180" spans="1:11" ht="17.25" customHeight="1" thickBot="1" x14ac:dyDescent="0.25">
      <c r="A180" s="8" t="s">
        <v>634</v>
      </c>
      <c r="B180" s="9">
        <f t="shared" ref="B180:J180" si="47">SUM(B179,B103)</f>
        <v>83000</v>
      </c>
      <c r="C180" s="9">
        <f t="shared" si="47"/>
        <v>42882</v>
      </c>
      <c r="D180" s="9">
        <f t="shared" si="47"/>
        <v>125882</v>
      </c>
      <c r="E180" s="9">
        <f t="shared" si="47"/>
        <v>18</v>
      </c>
      <c r="F180" s="9">
        <f t="shared" si="47"/>
        <v>18</v>
      </c>
      <c r="G180" s="9">
        <f t="shared" si="47"/>
        <v>36</v>
      </c>
      <c r="H180" s="9">
        <f t="shared" si="47"/>
        <v>83018</v>
      </c>
      <c r="I180" s="9">
        <f t="shared" si="47"/>
        <v>42900</v>
      </c>
      <c r="J180" s="9">
        <f t="shared" si="47"/>
        <v>125918</v>
      </c>
      <c r="K180" s="340" t="s">
        <v>8</v>
      </c>
    </row>
    <row r="181" spans="1:11" ht="17.25" customHeight="1" thickTop="1" x14ac:dyDescent="0.2"/>
    <row r="182" spans="1:11" ht="17.25" customHeight="1" x14ac:dyDescent="0.2"/>
    <row r="183" spans="1:11" ht="17.25" customHeight="1" x14ac:dyDescent="0.2"/>
    <row r="184" spans="1:11" ht="17.25" customHeight="1" x14ac:dyDescent="0.2"/>
    <row r="185" spans="1:11" ht="17.25" customHeight="1" x14ac:dyDescent="0.2">
      <c r="A185" s="423" t="s">
        <v>2322</v>
      </c>
      <c r="B185" s="423"/>
      <c r="C185" s="423"/>
      <c r="D185" s="423"/>
      <c r="E185" s="423"/>
      <c r="F185" s="423"/>
      <c r="G185" s="423"/>
      <c r="H185" s="423"/>
      <c r="I185" s="423"/>
      <c r="J185" s="423"/>
      <c r="K185" s="423"/>
    </row>
    <row r="186" spans="1:11" ht="34.5" customHeight="1" x14ac:dyDescent="0.25">
      <c r="A186" s="416" t="s">
        <v>2321</v>
      </c>
      <c r="B186" s="416"/>
      <c r="C186" s="416"/>
      <c r="D186" s="416"/>
      <c r="E186" s="416"/>
      <c r="F186" s="416"/>
      <c r="G186" s="416"/>
      <c r="H186" s="416"/>
      <c r="I186" s="416"/>
      <c r="J186" s="416"/>
      <c r="K186" s="416"/>
    </row>
    <row r="187" spans="1:11" ht="17.25" customHeight="1" thickBot="1" x14ac:dyDescent="0.25">
      <c r="A187" s="1" t="s">
        <v>2293</v>
      </c>
      <c r="K187" s="307" t="s">
        <v>2294</v>
      </c>
    </row>
    <row r="188" spans="1:11" ht="17.25" customHeight="1" thickTop="1" x14ac:dyDescent="0.25">
      <c r="A188" s="409" t="s">
        <v>118</v>
      </c>
      <c r="B188" s="412" t="s">
        <v>2</v>
      </c>
      <c r="C188" s="412"/>
      <c r="D188" s="412"/>
      <c r="E188" s="412" t="s">
        <v>3</v>
      </c>
      <c r="F188" s="412"/>
      <c r="G188" s="412"/>
      <c r="H188" s="412" t="s">
        <v>4</v>
      </c>
      <c r="I188" s="412"/>
      <c r="J188" s="412"/>
      <c r="K188" s="409" t="s">
        <v>278</v>
      </c>
    </row>
    <row r="189" spans="1:11" ht="17.25" customHeight="1" x14ac:dyDescent="0.25">
      <c r="A189" s="410"/>
      <c r="B189" s="413" t="s">
        <v>6</v>
      </c>
      <c r="C189" s="413"/>
      <c r="D189" s="413"/>
      <c r="E189" s="413" t="s">
        <v>7</v>
      </c>
      <c r="F189" s="413"/>
      <c r="G189" s="413"/>
      <c r="H189" s="413" t="s">
        <v>8</v>
      </c>
      <c r="I189" s="413"/>
      <c r="J189" s="413"/>
      <c r="K189" s="410"/>
    </row>
    <row r="190" spans="1:11" ht="17.25" customHeight="1" x14ac:dyDescent="0.25">
      <c r="A190" s="410"/>
      <c r="B190" s="336" t="s">
        <v>9</v>
      </c>
      <c r="C190" s="336" t="s">
        <v>10</v>
      </c>
      <c r="D190" s="336" t="s">
        <v>11</v>
      </c>
      <c r="E190" s="336" t="s">
        <v>9</v>
      </c>
      <c r="F190" s="336" t="s">
        <v>10</v>
      </c>
      <c r="G190" s="336" t="s">
        <v>11</v>
      </c>
      <c r="H190" s="336" t="s">
        <v>9</v>
      </c>
      <c r="I190" s="336" t="s">
        <v>10</v>
      </c>
      <c r="J190" s="336" t="s">
        <v>11</v>
      </c>
      <c r="K190" s="410"/>
    </row>
    <row r="191" spans="1:11" ht="17.25" customHeight="1" thickBot="1" x14ac:dyDescent="0.3">
      <c r="A191" s="411"/>
      <c r="B191" s="4" t="s">
        <v>12</v>
      </c>
      <c r="C191" s="4" t="s">
        <v>13</v>
      </c>
      <c r="D191" s="4" t="s">
        <v>8</v>
      </c>
      <c r="E191" s="4" t="s">
        <v>12</v>
      </c>
      <c r="F191" s="4" t="s">
        <v>13</v>
      </c>
      <c r="G191" s="4" t="s">
        <v>8</v>
      </c>
      <c r="H191" s="4" t="s">
        <v>12</v>
      </c>
      <c r="I191" s="4" t="s">
        <v>13</v>
      </c>
      <c r="J191" s="4" t="s">
        <v>8</v>
      </c>
      <c r="K191" s="411"/>
    </row>
    <row r="192" spans="1:11" ht="17.25" customHeight="1" x14ac:dyDescent="0.2">
      <c r="A192" s="5" t="s">
        <v>14</v>
      </c>
      <c r="B192" s="6"/>
      <c r="C192" s="6"/>
      <c r="D192" s="6"/>
      <c r="E192" s="6"/>
      <c r="F192" s="6"/>
      <c r="G192" s="6"/>
      <c r="H192" s="6"/>
      <c r="I192" s="6"/>
      <c r="J192" s="6"/>
      <c r="K192" s="7" t="s">
        <v>547</v>
      </c>
    </row>
    <row r="193" spans="1:11" ht="17.25" customHeight="1" x14ac:dyDescent="0.2">
      <c r="A193" s="5" t="s">
        <v>1965</v>
      </c>
      <c r="B193" s="6">
        <v>1587</v>
      </c>
      <c r="C193" s="6">
        <v>984</v>
      </c>
      <c r="D193" s="6">
        <f>SUM(B193:C193)</f>
        <v>2571</v>
      </c>
      <c r="E193" s="6">
        <v>1</v>
      </c>
      <c r="F193" s="6">
        <v>2</v>
      </c>
      <c r="G193" s="6">
        <f>SUM(E193:F193)</f>
        <v>3</v>
      </c>
      <c r="H193" s="6">
        <f>SUM(E193,B193)</f>
        <v>1588</v>
      </c>
      <c r="I193" s="6">
        <f t="shared" ref="I193:J203" si="48">SUM(F193,C193)</f>
        <v>986</v>
      </c>
      <c r="J193" s="6">
        <f t="shared" si="48"/>
        <v>2574</v>
      </c>
      <c r="K193" s="7" t="s">
        <v>2173</v>
      </c>
    </row>
    <row r="194" spans="1:11" ht="17.25" customHeight="1" x14ac:dyDescent="0.2">
      <c r="A194" s="5" t="s">
        <v>1967</v>
      </c>
      <c r="B194" s="6">
        <v>1342</v>
      </c>
      <c r="C194" s="6">
        <v>927</v>
      </c>
      <c r="D194" s="6">
        <f t="shared" ref="D194:D203" si="49">SUM(B194:C194)</f>
        <v>2269</v>
      </c>
      <c r="E194" s="6">
        <v>0</v>
      </c>
      <c r="F194" s="6">
        <v>4</v>
      </c>
      <c r="G194" s="6">
        <f t="shared" ref="G194:G202" si="50">SUM(E194:F194)</f>
        <v>4</v>
      </c>
      <c r="H194" s="6">
        <f t="shared" ref="H194:H203" si="51">SUM(E194,B194)</f>
        <v>1342</v>
      </c>
      <c r="I194" s="6">
        <f t="shared" si="48"/>
        <v>931</v>
      </c>
      <c r="J194" s="6">
        <f t="shared" si="48"/>
        <v>2273</v>
      </c>
      <c r="K194" s="7" t="s">
        <v>2174</v>
      </c>
    </row>
    <row r="195" spans="1:11" ht="17.25" customHeight="1" x14ac:dyDescent="0.2">
      <c r="A195" s="5" t="s">
        <v>1969</v>
      </c>
      <c r="B195" s="6">
        <v>2821</v>
      </c>
      <c r="C195" s="6">
        <v>2004</v>
      </c>
      <c r="D195" s="6">
        <f t="shared" si="49"/>
        <v>4825</v>
      </c>
      <c r="E195" s="6">
        <v>2</v>
      </c>
      <c r="F195" s="6">
        <v>4</v>
      </c>
      <c r="G195" s="6">
        <f t="shared" si="50"/>
        <v>6</v>
      </c>
      <c r="H195" s="6">
        <f t="shared" si="51"/>
        <v>2823</v>
      </c>
      <c r="I195" s="6">
        <f t="shared" si="48"/>
        <v>2008</v>
      </c>
      <c r="J195" s="6">
        <f t="shared" si="48"/>
        <v>4831</v>
      </c>
      <c r="K195" s="7" t="s">
        <v>2175</v>
      </c>
    </row>
    <row r="196" spans="1:11" ht="17.25" customHeight="1" x14ac:dyDescent="0.2">
      <c r="A196" s="5" t="s">
        <v>1971</v>
      </c>
      <c r="B196" s="6">
        <v>2069</v>
      </c>
      <c r="C196" s="6">
        <v>1754</v>
      </c>
      <c r="D196" s="6">
        <f t="shared" si="49"/>
        <v>3823</v>
      </c>
      <c r="E196" s="6">
        <v>1</v>
      </c>
      <c r="F196" s="6">
        <v>0</v>
      </c>
      <c r="G196" s="6">
        <f t="shared" si="50"/>
        <v>1</v>
      </c>
      <c r="H196" s="6">
        <f t="shared" si="51"/>
        <v>2070</v>
      </c>
      <c r="I196" s="6">
        <f t="shared" si="48"/>
        <v>1754</v>
      </c>
      <c r="J196" s="6">
        <f t="shared" si="48"/>
        <v>3824</v>
      </c>
      <c r="K196" s="7" t="s">
        <v>2176</v>
      </c>
    </row>
    <row r="197" spans="1:11" ht="17.25" customHeight="1" x14ac:dyDescent="0.2">
      <c r="A197" s="5" t="s">
        <v>1973</v>
      </c>
      <c r="B197" s="6">
        <v>1331</v>
      </c>
      <c r="C197" s="6">
        <v>1068</v>
      </c>
      <c r="D197" s="6">
        <f t="shared" si="49"/>
        <v>2399</v>
      </c>
      <c r="E197" s="6">
        <v>2</v>
      </c>
      <c r="F197" s="6">
        <v>0</v>
      </c>
      <c r="G197" s="6">
        <f t="shared" si="50"/>
        <v>2</v>
      </c>
      <c r="H197" s="6">
        <f t="shared" si="51"/>
        <v>1333</v>
      </c>
      <c r="I197" s="6">
        <f t="shared" si="48"/>
        <v>1068</v>
      </c>
      <c r="J197" s="6">
        <f t="shared" si="48"/>
        <v>2401</v>
      </c>
      <c r="K197" s="7" t="s">
        <v>1974</v>
      </c>
    </row>
    <row r="198" spans="1:11" ht="17.25" customHeight="1" x14ac:dyDescent="0.2">
      <c r="A198" s="5" t="s">
        <v>2214</v>
      </c>
      <c r="B198" s="6">
        <v>259</v>
      </c>
      <c r="C198" s="6">
        <v>514</v>
      </c>
      <c r="D198" s="6">
        <f t="shared" si="49"/>
        <v>773</v>
      </c>
      <c r="E198" s="6">
        <v>0</v>
      </c>
      <c r="F198" s="6">
        <v>0</v>
      </c>
      <c r="G198" s="6">
        <f t="shared" si="50"/>
        <v>0</v>
      </c>
      <c r="H198" s="6">
        <f t="shared" si="51"/>
        <v>259</v>
      </c>
      <c r="I198" s="6">
        <f t="shared" si="48"/>
        <v>514</v>
      </c>
      <c r="J198" s="6">
        <f t="shared" si="48"/>
        <v>773</v>
      </c>
      <c r="K198" s="353" t="s">
        <v>2215</v>
      </c>
    </row>
    <row r="199" spans="1:11" ht="17.25" customHeight="1" x14ac:dyDescent="0.2">
      <c r="A199" s="5" t="s">
        <v>1977</v>
      </c>
      <c r="B199" s="6">
        <v>261</v>
      </c>
      <c r="C199" s="6">
        <v>62</v>
      </c>
      <c r="D199" s="6">
        <f t="shared" si="49"/>
        <v>323</v>
      </c>
      <c r="E199" s="6">
        <v>0</v>
      </c>
      <c r="F199" s="6">
        <v>0</v>
      </c>
      <c r="G199" s="6">
        <f t="shared" si="50"/>
        <v>0</v>
      </c>
      <c r="H199" s="6">
        <f t="shared" si="51"/>
        <v>261</v>
      </c>
      <c r="I199" s="6">
        <f t="shared" si="48"/>
        <v>62</v>
      </c>
      <c r="J199" s="6">
        <f t="shared" si="48"/>
        <v>323</v>
      </c>
      <c r="K199" s="7" t="s">
        <v>2216</v>
      </c>
    </row>
    <row r="200" spans="1:11" ht="17.25" customHeight="1" x14ac:dyDescent="0.2">
      <c r="A200" s="5" t="s">
        <v>1979</v>
      </c>
      <c r="B200" s="6">
        <v>1031</v>
      </c>
      <c r="C200" s="6">
        <v>553</v>
      </c>
      <c r="D200" s="6">
        <f t="shared" si="49"/>
        <v>1584</v>
      </c>
      <c r="E200" s="6">
        <v>0</v>
      </c>
      <c r="F200" s="6">
        <v>0</v>
      </c>
      <c r="G200" s="6">
        <f t="shared" si="50"/>
        <v>0</v>
      </c>
      <c r="H200" s="6">
        <f t="shared" si="51"/>
        <v>1031</v>
      </c>
      <c r="I200" s="6">
        <f t="shared" si="48"/>
        <v>553</v>
      </c>
      <c r="J200" s="6">
        <f t="shared" si="48"/>
        <v>1584</v>
      </c>
      <c r="K200" s="7" t="s">
        <v>2179</v>
      </c>
    </row>
    <row r="201" spans="1:11" ht="17.25" customHeight="1" x14ac:dyDescent="0.2">
      <c r="A201" s="5" t="s">
        <v>1981</v>
      </c>
      <c r="B201" s="6">
        <v>1029</v>
      </c>
      <c r="C201" s="6">
        <v>1126</v>
      </c>
      <c r="D201" s="6">
        <f t="shared" si="49"/>
        <v>2155</v>
      </c>
      <c r="E201" s="6">
        <v>0</v>
      </c>
      <c r="F201" s="6">
        <v>0</v>
      </c>
      <c r="G201" s="6">
        <f t="shared" si="50"/>
        <v>0</v>
      </c>
      <c r="H201" s="6">
        <f t="shared" si="51"/>
        <v>1029</v>
      </c>
      <c r="I201" s="6">
        <f t="shared" si="48"/>
        <v>1126</v>
      </c>
      <c r="J201" s="6">
        <f t="shared" si="48"/>
        <v>2155</v>
      </c>
      <c r="K201" s="7" t="s">
        <v>2180</v>
      </c>
    </row>
    <row r="202" spans="1:11" ht="17.25" customHeight="1" x14ac:dyDescent="0.2">
      <c r="A202" s="5" t="s">
        <v>1983</v>
      </c>
      <c r="B202" s="6">
        <v>1044</v>
      </c>
      <c r="C202" s="6">
        <v>333</v>
      </c>
      <c r="D202" s="6">
        <f t="shared" si="49"/>
        <v>1377</v>
      </c>
      <c r="E202" s="6">
        <v>0</v>
      </c>
      <c r="F202" s="6">
        <v>0</v>
      </c>
      <c r="G202" s="6">
        <f t="shared" si="50"/>
        <v>0</v>
      </c>
      <c r="H202" s="6">
        <f t="shared" si="51"/>
        <v>1044</v>
      </c>
      <c r="I202" s="6">
        <f t="shared" si="48"/>
        <v>333</v>
      </c>
      <c r="J202" s="6">
        <f t="shared" si="48"/>
        <v>1377</v>
      </c>
      <c r="K202" s="7" t="s">
        <v>2181</v>
      </c>
    </row>
    <row r="203" spans="1:11" ht="17.25" customHeight="1" x14ac:dyDescent="0.2">
      <c r="A203" s="5" t="s">
        <v>1985</v>
      </c>
      <c r="B203" s="6">
        <v>2443</v>
      </c>
      <c r="C203" s="6">
        <v>1346</v>
      </c>
      <c r="D203" s="6">
        <f t="shared" si="49"/>
        <v>3789</v>
      </c>
      <c r="E203" s="6">
        <v>0</v>
      </c>
      <c r="F203" s="6">
        <v>3</v>
      </c>
      <c r="G203" s="6">
        <f>SUM(E203:F203)</f>
        <v>3</v>
      </c>
      <c r="H203" s="6">
        <f t="shared" si="51"/>
        <v>2443</v>
      </c>
      <c r="I203" s="6">
        <f t="shared" si="48"/>
        <v>1349</v>
      </c>
      <c r="J203" s="6">
        <f t="shared" si="48"/>
        <v>3792</v>
      </c>
      <c r="K203" s="7" t="s">
        <v>1986</v>
      </c>
    </row>
    <row r="204" spans="1:11" ht="17.25" customHeight="1" x14ac:dyDescent="0.2">
      <c r="A204" s="5" t="s">
        <v>2217</v>
      </c>
      <c r="B204" s="6"/>
      <c r="C204" s="6"/>
      <c r="D204" s="6"/>
      <c r="E204" s="6"/>
      <c r="F204" s="6"/>
      <c r="G204" s="6"/>
      <c r="H204" s="6"/>
      <c r="I204" s="6"/>
      <c r="J204" s="6"/>
      <c r="K204" s="7" t="s">
        <v>2000</v>
      </c>
    </row>
    <row r="205" spans="1:11" ht="17.25" customHeight="1" x14ac:dyDescent="0.2">
      <c r="A205" s="5" t="s">
        <v>2218</v>
      </c>
      <c r="B205" s="6">
        <v>72</v>
      </c>
      <c r="C205" s="6">
        <v>38</v>
      </c>
      <c r="D205" s="6">
        <f t="shared" ref="D205:D210" si="52">SUM(B205:C205)</f>
        <v>110</v>
      </c>
      <c r="E205" s="6">
        <v>0</v>
      </c>
      <c r="F205" s="6">
        <v>0</v>
      </c>
      <c r="G205" s="6">
        <f t="shared" ref="G205:G210" si="53">SUM(E205:F205)</f>
        <v>0</v>
      </c>
      <c r="H205" s="6">
        <f t="shared" ref="H205:J210" si="54">SUM(E205,B205)</f>
        <v>72</v>
      </c>
      <c r="I205" s="6">
        <f t="shared" si="54"/>
        <v>38</v>
      </c>
      <c r="J205" s="6">
        <f t="shared" si="54"/>
        <v>110</v>
      </c>
      <c r="K205" s="353" t="s">
        <v>2219</v>
      </c>
    </row>
    <row r="206" spans="1:11" ht="17.25" customHeight="1" x14ac:dyDescent="0.2">
      <c r="A206" s="5" t="s">
        <v>2220</v>
      </c>
      <c r="B206" s="6">
        <v>313</v>
      </c>
      <c r="C206" s="6">
        <v>141</v>
      </c>
      <c r="D206" s="6">
        <f t="shared" si="52"/>
        <v>454</v>
      </c>
      <c r="E206" s="6">
        <v>0</v>
      </c>
      <c r="F206" s="6">
        <v>0</v>
      </c>
      <c r="G206" s="6">
        <f t="shared" si="53"/>
        <v>0</v>
      </c>
      <c r="H206" s="6">
        <f t="shared" si="54"/>
        <v>313</v>
      </c>
      <c r="I206" s="6">
        <f t="shared" si="54"/>
        <v>141</v>
      </c>
      <c r="J206" s="6">
        <f t="shared" si="54"/>
        <v>454</v>
      </c>
      <c r="K206" s="353" t="s">
        <v>2221</v>
      </c>
    </row>
    <row r="207" spans="1:11" ht="17.25" customHeight="1" x14ac:dyDescent="0.2">
      <c r="A207" s="5" t="s">
        <v>2222</v>
      </c>
      <c r="B207" s="6">
        <v>130</v>
      </c>
      <c r="C207" s="6">
        <v>124</v>
      </c>
      <c r="D207" s="6">
        <f t="shared" si="52"/>
        <v>254</v>
      </c>
      <c r="E207" s="6">
        <v>0</v>
      </c>
      <c r="F207" s="6">
        <v>0</v>
      </c>
      <c r="G207" s="6">
        <f t="shared" si="53"/>
        <v>0</v>
      </c>
      <c r="H207" s="6">
        <f t="shared" si="54"/>
        <v>130</v>
      </c>
      <c r="I207" s="6">
        <f t="shared" si="54"/>
        <v>124</v>
      </c>
      <c r="J207" s="6">
        <f t="shared" si="54"/>
        <v>254</v>
      </c>
      <c r="K207" s="353" t="s">
        <v>2223</v>
      </c>
    </row>
    <row r="208" spans="1:11" ht="17.25" customHeight="1" x14ac:dyDescent="0.2">
      <c r="A208" s="5" t="s">
        <v>2224</v>
      </c>
      <c r="B208" s="6">
        <v>103</v>
      </c>
      <c r="C208" s="6">
        <v>5</v>
      </c>
      <c r="D208" s="6">
        <f t="shared" si="52"/>
        <v>108</v>
      </c>
      <c r="E208" s="6">
        <v>0</v>
      </c>
      <c r="F208" s="6">
        <v>0</v>
      </c>
      <c r="G208" s="6">
        <f t="shared" si="53"/>
        <v>0</v>
      </c>
      <c r="H208" s="6">
        <f t="shared" si="54"/>
        <v>103</v>
      </c>
      <c r="I208" s="6">
        <f t="shared" si="54"/>
        <v>5</v>
      </c>
      <c r="J208" s="6">
        <f t="shared" si="54"/>
        <v>108</v>
      </c>
      <c r="K208" s="7" t="s">
        <v>1996</v>
      </c>
    </row>
    <row r="209" spans="1:11" ht="18" customHeight="1" x14ac:dyDescent="0.2">
      <c r="A209" s="5" t="s">
        <v>2225</v>
      </c>
      <c r="B209" s="6">
        <v>1066</v>
      </c>
      <c r="C209" s="6">
        <v>274</v>
      </c>
      <c r="D209" s="6">
        <f t="shared" si="52"/>
        <v>1340</v>
      </c>
      <c r="E209" s="6">
        <v>0</v>
      </c>
      <c r="F209" s="6">
        <v>0</v>
      </c>
      <c r="G209" s="6">
        <f t="shared" si="53"/>
        <v>0</v>
      </c>
      <c r="H209" s="6">
        <f t="shared" si="54"/>
        <v>1066</v>
      </c>
      <c r="I209" s="6">
        <f t="shared" si="54"/>
        <v>274</v>
      </c>
      <c r="J209" s="6">
        <f t="shared" si="54"/>
        <v>1340</v>
      </c>
      <c r="K209" s="353" t="s">
        <v>2226</v>
      </c>
    </row>
    <row r="210" spans="1:11" ht="18.75" customHeight="1" x14ac:dyDescent="0.2">
      <c r="A210" s="158" t="s">
        <v>2227</v>
      </c>
      <c r="B210" s="6">
        <v>391</v>
      </c>
      <c r="C210" s="6">
        <v>420</v>
      </c>
      <c r="D210" s="6">
        <f t="shared" si="52"/>
        <v>811</v>
      </c>
      <c r="E210" s="6">
        <v>0</v>
      </c>
      <c r="F210" s="6">
        <v>0</v>
      </c>
      <c r="G210" s="6">
        <f t="shared" si="53"/>
        <v>0</v>
      </c>
      <c r="H210" s="6">
        <f t="shared" si="54"/>
        <v>391</v>
      </c>
      <c r="I210" s="6">
        <f t="shared" si="54"/>
        <v>420</v>
      </c>
      <c r="J210" s="6">
        <f t="shared" si="54"/>
        <v>811</v>
      </c>
      <c r="K210" s="7" t="s">
        <v>2000</v>
      </c>
    </row>
    <row r="211" spans="1:11" ht="17.25" customHeight="1" x14ac:dyDescent="0.2">
      <c r="A211" s="158" t="s">
        <v>2228</v>
      </c>
      <c r="B211" s="6">
        <f>SUM(B205:B210)</f>
        <v>2075</v>
      </c>
      <c r="C211" s="6">
        <f t="shared" ref="C211:J211" si="55">SUM(C205:C210)</f>
        <v>1002</v>
      </c>
      <c r="D211" s="6">
        <f t="shared" si="55"/>
        <v>3077</v>
      </c>
      <c r="E211" s="6">
        <f t="shared" si="55"/>
        <v>0</v>
      </c>
      <c r="F211" s="6">
        <f t="shared" si="55"/>
        <v>0</v>
      </c>
      <c r="G211" s="6">
        <f t="shared" si="55"/>
        <v>0</v>
      </c>
      <c r="H211" s="6">
        <f t="shared" si="55"/>
        <v>2075</v>
      </c>
      <c r="I211" s="6">
        <f t="shared" si="55"/>
        <v>1002</v>
      </c>
      <c r="J211" s="6">
        <f t="shared" si="55"/>
        <v>3077</v>
      </c>
      <c r="K211" s="7" t="s">
        <v>2229</v>
      </c>
    </row>
    <row r="212" spans="1:11" ht="17.25" customHeight="1" x14ac:dyDescent="0.2">
      <c r="A212" s="5" t="s">
        <v>2002</v>
      </c>
      <c r="B212" s="6">
        <v>585</v>
      </c>
      <c r="C212" s="6">
        <v>322</v>
      </c>
      <c r="D212" s="6">
        <f>SUM(B212:C212)</f>
        <v>907</v>
      </c>
      <c r="E212" s="6">
        <v>0</v>
      </c>
      <c r="F212" s="6">
        <v>0</v>
      </c>
      <c r="G212" s="6">
        <f>SUM(E212:F212)</f>
        <v>0</v>
      </c>
      <c r="H212" s="6">
        <f t="shared" ref="H212:J214" si="56">SUM(E212,B212)</f>
        <v>585</v>
      </c>
      <c r="I212" s="6">
        <f t="shared" si="56"/>
        <v>322</v>
      </c>
      <c r="J212" s="6">
        <f t="shared" si="56"/>
        <v>907</v>
      </c>
      <c r="K212" s="7" t="s">
        <v>2230</v>
      </c>
    </row>
    <row r="213" spans="1:11" ht="16.5" customHeight="1" x14ac:dyDescent="0.2">
      <c r="A213" s="5" t="s">
        <v>2004</v>
      </c>
      <c r="B213" s="6">
        <v>981</v>
      </c>
      <c r="C213" s="6">
        <v>802</v>
      </c>
      <c r="D213" s="6">
        <f>SUM(B213:C213)</f>
        <v>1783</v>
      </c>
      <c r="E213" s="6">
        <v>0</v>
      </c>
      <c r="F213" s="6">
        <v>0</v>
      </c>
      <c r="G213" s="6">
        <f>SUM(E213:F213)</f>
        <v>0</v>
      </c>
      <c r="H213" s="6">
        <f t="shared" si="56"/>
        <v>981</v>
      </c>
      <c r="I213" s="6">
        <f t="shared" si="56"/>
        <v>802</v>
      </c>
      <c r="J213" s="6">
        <f t="shared" si="56"/>
        <v>1783</v>
      </c>
      <c r="K213" s="7" t="s">
        <v>2231</v>
      </c>
    </row>
    <row r="214" spans="1:11" ht="29.25" customHeight="1" x14ac:dyDescent="0.2">
      <c r="A214" s="5" t="s">
        <v>2006</v>
      </c>
      <c r="B214" s="6">
        <v>1246</v>
      </c>
      <c r="C214" s="6">
        <v>934</v>
      </c>
      <c r="D214" s="6">
        <f>SUM(B214:C214)</f>
        <v>2180</v>
      </c>
      <c r="E214" s="6">
        <v>0</v>
      </c>
      <c r="F214" s="6">
        <v>0</v>
      </c>
      <c r="G214" s="6">
        <f>SUM(E214:F214)</f>
        <v>0</v>
      </c>
      <c r="H214" s="6">
        <f t="shared" si="56"/>
        <v>1246</v>
      </c>
      <c r="I214" s="6">
        <f t="shared" si="56"/>
        <v>934</v>
      </c>
      <c r="J214" s="6">
        <f t="shared" si="56"/>
        <v>2180</v>
      </c>
      <c r="K214" s="354" t="s">
        <v>2232</v>
      </c>
    </row>
    <row r="215" spans="1:11" ht="18" customHeight="1" x14ac:dyDescent="0.2">
      <c r="A215" s="5" t="s">
        <v>2233</v>
      </c>
      <c r="B215" s="6"/>
      <c r="C215" s="6"/>
      <c r="D215" s="6"/>
      <c r="E215" s="6"/>
      <c r="F215" s="6"/>
      <c r="G215" s="6"/>
      <c r="H215" s="6"/>
      <c r="I215" s="6"/>
      <c r="J215" s="6"/>
      <c r="K215" s="7" t="s">
        <v>2234</v>
      </c>
    </row>
    <row r="216" spans="1:11" ht="18" customHeight="1" x14ac:dyDescent="0.2">
      <c r="A216" s="5" t="s">
        <v>2010</v>
      </c>
      <c r="B216" s="6">
        <v>160</v>
      </c>
      <c r="C216" s="6">
        <v>173</v>
      </c>
      <c r="D216" s="6">
        <f>SUM(B216:C216)</f>
        <v>333</v>
      </c>
      <c r="E216" s="6">
        <v>1</v>
      </c>
      <c r="F216" s="6">
        <v>0</v>
      </c>
      <c r="G216" s="6">
        <f>SUM(E216:F216)</f>
        <v>1</v>
      </c>
      <c r="H216" s="6">
        <f t="shared" ref="H216:J219" si="57">SUM(E216,B216)</f>
        <v>161</v>
      </c>
      <c r="I216" s="6">
        <f t="shared" si="57"/>
        <v>173</v>
      </c>
      <c r="J216" s="6">
        <f t="shared" si="57"/>
        <v>334</v>
      </c>
      <c r="K216" s="7" t="s">
        <v>2235</v>
      </c>
    </row>
    <row r="217" spans="1:11" ht="21.75" customHeight="1" x14ac:dyDescent="0.2">
      <c r="A217" s="5" t="s">
        <v>2012</v>
      </c>
      <c r="B217" s="6">
        <v>485</v>
      </c>
      <c r="C217" s="6">
        <v>185</v>
      </c>
      <c r="D217" s="6">
        <f>SUM(B217:C217)</f>
        <v>670</v>
      </c>
      <c r="E217" s="6">
        <v>0</v>
      </c>
      <c r="F217" s="6">
        <v>0</v>
      </c>
      <c r="G217" s="6">
        <f>SUM(E217:F217)</f>
        <v>0</v>
      </c>
      <c r="H217" s="6">
        <f t="shared" si="57"/>
        <v>485</v>
      </c>
      <c r="I217" s="6">
        <f t="shared" si="57"/>
        <v>185</v>
      </c>
      <c r="J217" s="6">
        <f t="shared" si="57"/>
        <v>670</v>
      </c>
      <c r="K217" s="7" t="s">
        <v>2236</v>
      </c>
    </row>
    <row r="218" spans="1:11" ht="18" customHeight="1" x14ac:dyDescent="0.2">
      <c r="A218" s="5" t="s">
        <v>2014</v>
      </c>
      <c r="B218" s="6">
        <v>358</v>
      </c>
      <c r="C218" s="6">
        <v>128</v>
      </c>
      <c r="D218" s="6">
        <f>SUM(B218:C218)</f>
        <v>486</v>
      </c>
      <c r="E218" s="6">
        <v>0</v>
      </c>
      <c r="F218" s="6">
        <v>0</v>
      </c>
      <c r="G218" s="6">
        <f>SUM(E218:F218)</f>
        <v>0</v>
      </c>
      <c r="H218" s="6">
        <f t="shared" si="57"/>
        <v>358</v>
      </c>
      <c r="I218" s="6">
        <f t="shared" si="57"/>
        <v>128</v>
      </c>
      <c r="J218" s="6">
        <f t="shared" si="57"/>
        <v>486</v>
      </c>
      <c r="K218" s="7" t="s">
        <v>2237</v>
      </c>
    </row>
    <row r="219" spans="1:11" ht="20.25" customHeight="1" x14ac:dyDescent="0.2">
      <c r="A219" s="11" t="s">
        <v>2016</v>
      </c>
      <c r="B219" s="6">
        <v>38</v>
      </c>
      <c r="C219" s="6">
        <v>61</v>
      </c>
      <c r="D219" s="6">
        <f>SUM(B219:C219)</f>
        <v>99</v>
      </c>
      <c r="E219" s="6">
        <v>0</v>
      </c>
      <c r="F219" s="6">
        <v>0</v>
      </c>
      <c r="G219" s="6">
        <f>SUM(E219:F219)</f>
        <v>0</v>
      </c>
      <c r="H219" s="6">
        <f t="shared" si="57"/>
        <v>38</v>
      </c>
      <c r="I219" s="6">
        <f t="shared" si="57"/>
        <v>61</v>
      </c>
      <c r="J219" s="6">
        <f t="shared" si="57"/>
        <v>99</v>
      </c>
      <c r="K219" s="7" t="s">
        <v>762</v>
      </c>
    </row>
    <row r="220" spans="1:11" ht="18.75" customHeight="1" thickBot="1" x14ac:dyDescent="0.25">
      <c r="A220" s="14" t="s">
        <v>2022</v>
      </c>
      <c r="B220" s="15">
        <f>SUM(B216:B219)</f>
        <v>1041</v>
      </c>
      <c r="C220" s="15">
        <f t="shared" ref="C220:J220" si="58">SUM(C216:C219)</f>
        <v>547</v>
      </c>
      <c r="D220" s="15">
        <f t="shared" si="58"/>
        <v>1588</v>
      </c>
      <c r="E220" s="15">
        <f t="shared" si="58"/>
        <v>1</v>
      </c>
      <c r="F220" s="15">
        <f t="shared" si="58"/>
        <v>0</v>
      </c>
      <c r="G220" s="15">
        <f t="shared" si="58"/>
        <v>1</v>
      </c>
      <c r="H220" s="15">
        <f t="shared" si="58"/>
        <v>1042</v>
      </c>
      <c r="I220" s="15">
        <f t="shared" si="58"/>
        <v>547</v>
      </c>
      <c r="J220" s="15">
        <f t="shared" si="58"/>
        <v>1589</v>
      </c>
      <c r="K220" s="16" t="s">
        <v>2238</v>
      </c>
    </row>
    <row r="221" spans="1:11" ht="21.75" customHeight="1" thickTop="1" x14ac:dyDescent="0.2"/>
    <row r="222" spans="1:11" s="399" customFormat="1" ht="21.75" customHeight="1" x14ac:dyDescent="0.2"/>
    <row r="223" spans="1:11" s="385" customFormat="1" ht="21.75" customHeight="1" x14ac:dyDescent="0.2"/>
    <row r="224" spans="1:11" ht="21.75" customHeight="1" thickBot="1" x14ac:dyDescent="0.25">
      <c r="A224" s="1" t="s">
        <v>2295</v>
      </c>
      <c r="K224" s="21" t="s">
        <v>2296</v>
      </c>
    </row>
    <row r="225" spans="1:11" ht="21.75" customHeight="1" thickTop="1" x14ac:dyDescent="0.2">
      <c r="A225" s="409" t="s">
        <v>118</v>
      </c>
      <c r="B225" s="409" t="s">
        <v>2</v>
      </c>
      <c r="C225" s="409"/>
      <c r="D225" s="409"/>
      <c r="E225" s="409" t="s">
        <v>3</v>
      </c>
      <c r="F225" s="409"/>
      <c r="G225" s="409"/>
      <c r="H225" s="409" t="s">
        <v>4</v>
      </c>
      <c r="I225" s="409"/>
      <c r="J225" s="409"/>
      <c r="K225" s="409" t="s">
        <v>278</v>
      </c>
    </row>
    <row r="226" spans="1:11" ht="20.25" customHeight="1" x14ac:dyDescent="0.2">
      <c r="A226" s="410"/>
      <c r="B226" s="410" t="s">
        <v>6</v>
      </c>
      <c r="C226" s="410"/>
      <c r="D226" s="410"/>
      <c r="E226" s="410" t="s">
        <v>7</v>
      </c>
      <c r="F226" s="410"/>
      <c r="G226" s="410"/>
      <c r="H226" s="410" t="s">
        <v>8</v>
      </c>
      <c r="I226" s="410"/>
      <c r="J226" s="410"/>
      <c r="K226" s="410"/>
    </row>
    <row r="227" spans="1:11" ht="18.75" customHeight="1" x14ac:dyDescent="0.2">
      <c r="A227" s="410"/>
      <c r="B227" s="334" t="s">
        <v>9</v>
      </c>
      <c r="C227" s="334" t="s">
        <v>10</v>
      </c>
      <c r="D227" s="334" t="s">
        <v>11</v>
      </c>
      <c r="E227" s="334" t="s">
        <v>9</v>
      </c>
      <c r="F227" s="334" t="s">
        <v>10</v>
      </c>
      <c r="G227" s="334" t="s">
        <v>11</v>
      </c>
      <c r="H227" s="334" t="s">
        <v>9</v>
      </c>
      <c r="I227" s="334" t="s">
        <v>10</v>
      </c>
      <c r="J227" s="334" t="s">
        <v>11</v>
      </c>
      <c r="K227" s="410"/>
    </row>
    <row r="228" spans="1:11" ht="18" customHeight="1" thickBot="1" x14ac:dyDescent="0.3">
      <c r="A228" s="411"/>
      <c r="B228" s="4" t="s">
        <v>12</v>
      </c>
      <c r="C228" s="4" t="s">
        <v>13</v>
      </c>
      <c r="D228" s="4" t="s">
        <v>8</v>
      </c>
      <c r="E228" s="4" t="s">
        <v>12</v>
      </c>
      <c r="F228" s="4" t="s">
        <v>13</v>
      </c>
      <c r="G228" s="4" t="s">
        <v>8</v>
      </c>
      <c r="H228" s="4" t="s">
        <v>12</v>
      </c>
      <c r="I228" s="4" t="s">
        <v>13</v>
      </c>
      <c r="J228" s="4" t="s">
        <v>8</v>
      </c>
      <c r="K228" s="411"/>
    </row>
    <row r="229" spans="1:11" ht="21.75" customHeight="1" x14ac:dyDescent="0.2">
      <c r="A229" s="5" t="s">
        <v>2024</v>
      </c>
      <c r="B229" s="6">
        <v>180</v>
      </c>
      <c r="C229" s="6">
        <v>135</v>
      </c>
      <c r="D229" s="6">
        <f>SUM(B229:C229)</f>
        <v>315</v>
      </c>
      <c r="E229" s="6">
        <v>0</v>
      </c>
      <c r="F229" s="6">
        <v>0</v>
      </c>
      <c r="G229" s="6">
        <f>SUM(E229:F229)</f>
        <v>0</v>
      </c>
      <c r="H229" s="6">
        <f>SUM(E229,B229)</f>
        <v>180</v>
      </c>
      <c r="I229" s="6">
        <f>SUM(F229,C229)</f>
        <v>135</v>
      </c>
      <c r="J229" s="6">
        <f>SUM(G229,D229)</f>
        <v>315</v>
      </c>
      <c r="K229" s="7" t="s">
        <v>2241</v>
      </c>
    </row>
    <row r="230" spans="1:11" ht="21.75" customHeight="1" x14ac:dyDescent="0.2">
      <c r="A230" s="5" t="s">
        <v>2242</v>
      </c>
      <c r="B230" s="6"/>
      <c r="C230" s="6"/>
      <c r="D230" s="6"/>
      <c r="E230" s="6"/>
      <c r="F230" s="6"/>
      <c r="G230" s="6"/>
      <c r="H230" s="6"/>
      <c r="I230" s="6"/>
      <c r="J230" s="6"/>
      <c r="K230" s="7" t="s">
        <v>2243</v>
      </c>
    </row>
    <row r="231" spans="1:11" ht="21.75" customHeight="1" x14ac:dyDescent="0.2">
      <c r="A231" s="5" t="s">
        <v>2030</v>
      </c>
      <c r="B231" s="6">
        <v>292</v>
      </c>
      <c r="C231" s="6">
        <v>59</v>
      </c>
      <c r="D231" s="6">
        <f>SUM(B231:C231)</f>
        <v>351</v>
      </c>
      <c r="E231" s="6">
        <v>0</v>
      </c>
      <c r="F231" s="6">
        <v>0</v>
      </c>
      <c r="G231" s="6">
        <f>SUM(E231:F231)</f>
        <v>0</v>
      </c>
      <c r="H231" s="6">
        <f t="shared" ref="H231:J234" si="59">SUM(E231,B231)</f>
        <v>292</v>
      </c>
      <c r="I231" s="6">
        <f t="shared" si="59"/>
        <v>59</v>
      </c>
      <c r="J231" s="6">
        <f t="shared" si="59"/>
        <v>351</v>
      </c>
      <c r="K231" s="7" t="s">
        <v>1635</v>
      </c>
    </row>
    <row r="232" spans="1:11" ht="21.75" customHeight="1" x14ac:dyDescent="0.2">
      <c r="A232" s="5" t="s">
        <v>379</v>
      </c>
      <c r="B232" s="6">
        <v>991</v>
      </c>
      <c r="C232" s="6">
        <v>935</v>
      </c>
      <c r="D232" s="6">
        <f>SUM(B232:C232)</f>
        <v>1926</v>
      </c>
      <c r="E232" s="6">
        <v>0</v>
      </c>
      <c r="F232" s="6">
        <v>0</v>
      </c>
      <c r="G232" s="6">
        <f>SUM(E232:F232)</f>
        <v>0</v>
      </c>
      <c r="H232" s="6">
        <f t="shared" si="59"/>
        <v>991</v>
      </c>
      <c r="I232" s="6">
        <f t="shared" si="59"/>
        <v>935</v>
      </c>
      <c r="J232" s="6">
        <f t="shared" si="59"/>
        <v>1926</v>
      </c>
      <c r="K232" s="7" t="s">
        <v>300</v>
      </c>
    </row>
    <row r="233" spans="1:11" ht="21.75" customHeight="1" x14ac:dyDescent="0.2">
      <c r="A233" s="5" t="s">
        <v>127</v>
      </c>
      <c r="B233" s="6">
        <v>1240</v>
      </c>
      <c r="C233" s="6">
        <v>520</v>
      </c>
      <c r="D233" s="6">
        <f>SUM(B233:C233)</f>
        <v>1760</v>
      </c>
      <c r="E233" s="6">
        <v>0</v>
      </c>
      <c r="F233" s="6">
        <v>0</v>
      </c>
      <c r="G233" s="6">
        <f>SUM(E233:F233)</f>
        <v>0</v>
      </c>
      <c r="H233" s="6">
        <f t="shared" si="59"/>
        <v>1240</v>
      </c>
      <c r="I233" s="6">
        <f t="shared" si="59"/>
        <v>520</v>
      </c>
      <c r="J233" s="6">
        <f t="shared" si="59"/>
        <v>1760</v>
      </c>
      <c r="K233" s="7" t="s">
        <v>302</v>
      </c>
    </row>
    <row r="234" spans="1:11" ht="21.75" customHeight="1" x14ac:dyDescent="0.2">
      <c r="A234" s="5" t="s">
        <v>2244</v>
      </c>
      <c r="B234" s="6">
        <v>411</v>
      </c>
      <c r="C234" s="6">
        <v>209</v>
      </c>
      <c r="D234" s="6">
        <f>SUM(B234:C234)</f>
        <v>620</v>
      </c>
      <c r="E234" s="6">
        <v>0</v>
      </c>
      <c r="F234" s="6">
        <v>0</v>
      </c>
      <c r="G234" s="6">
        <f>SUM(E234:F234)</f>
        <v>0</v>
      </c>
      <c r="H234" s="6">
        <f t="shared" si="59"/>
        <v>411</v>
      </c>
      <c r="I234" s="6">
        <f t="shared" si="59"/>
        <v>209</v>
      </c>
      <c r="J234" s="6">
        <f t="shared" si="59"/>
        <v>620</v>
      </c>
      <c r="K234" s="7" t="s">
        <v>2245</v>
      </c>
    </row>
    <row r="235" spans="1:11" ht="21.75" customHeight="1" x14ac:dyDescent="0.2">
      <c r="A235" s="5" t="s">
        <v>2033</v>
      </c>
      <c r="B235" s="6">
        <f>SUM(B231:B234)</f>
        <v>2934</v>
      </c>
      <c r="C235" s="6">
        <f t="shared" ref="C235:J235" si="60">SUM(C231:C234)</f>
        <v>1723</v>
      </c>
      <c r="D235" s="6">
        <f t="shared" si="60"/>
        <v>4657</v>
      </c>
      <c r="E235" s="6">
        <f t="shared" si="60"/>
        <v>0</v>
      </c>
      <c r="F235" s="6">
        <f t="shared" si="60"/>
        <v>0</v>
      </c>
      <c r="G235" s="6">
        <f t="shared" si="60"/>
        <v>0</v>
      </c>
      <c r="H235" s="6">
        <f t="shared" si="60"/>
        <v>2934</v>
      </c>
      <c r="I235" s="6">
        <f t="shared" si="60"/>
        <v>1723</v>
      </c>
      <c r="J235" s="6">
        <f t="shared" si="60"/>
        <v>4657</v>
      </c>
      <c r="K235" s="7" t="s">
        <v>2188</v>
      </c>
    </row>
    <row r="236" spans="1:11" ht="21.75" customHeight="1" x14ac:dyDescent="0.2">
      <c r="A236" s="5" t="s">
        <v>2246</v>
      </c>
      <c r="B236" s="6">
        <v>977</v>
      </c>
      <c r="C236" s="6">
        <v>1219</v>
      </c>
      <c r="D236" s="6">
        <f t="shared" ref="D236:D253" si="61">SUM(B236:C236)</f>
        <v>2196</v>
      </c>
      <c r="E236" s="6">
        <v>0</v>
      </c>
      <c r="F236" s="6">
        <v>0</v>
      </c>
      <c r="G236" s="6">
        <f t="shared" ref="G236:G253" si="62">SUM(E236:F236)</f>
        <v>0</v>
      </c>
      <c r="H236" s="6">
        <f t="shared" ref="H236:J253" si="63">SUM(E236,B236)</f>
        <v>977</v>
      </c>
      <c r="I236" s="6">
        <f t="shared" si="63"/>
        <v>1219</v>
      </c>
      <c r="J236" s="6">
        <f t="shared" si="63"/>
        <v>2196</v>
      </c>
      <c r="K236" s="7" t="s">
        <v>2189</v>
      </c>
    </row>
    <row r="237" spans="1:11" ht="21.75" customHeight="1" x14ac:dyDescent="0.2">
      <c r="A237" s="5" t="s">
        <v>2055</v>
      </c>
      <c r="B237" s="6">
        <v>472</v>
      </c>
      <c r="C237" s="6">
        <v>168</v>
      </c>
      <c r="D237" s="6">
        <f t="shared" si="61"/>
        <v>640</v>
      </c>
      <c r="E237" s="6">
        <v>0</v>
      </c>
      <c r="F237" s="6">
        <v>0</v>
      </c>
      <c r="G237" s="6">
        <f t="shared" si="62"/>
        <v>0</v>
      </c>
      <c r="H237" s="6">
        <f t="shared" si="63"/>
        <v>472</v>
      </c>
      <c r="I237" s="6">
        <f t="shared" si="63"/>
        <v>168</v>
      </c>
      <c r="J237" s="6">
        <f t="shared" si="63"/>
        <v>640</v>
      </c>
      <c r="K237" s="7" t="s">
        <v>2190</v>
      </c>
    </row>
    <row r="238" spans="1:11" ht="21.75" customHeight="1" x14ac:dyDescent="0.2">
      <c r="A238" s="5" t="s">
        <v>2191</v>
      </c>
      <c r="B238" s="6">
        <v>202</v>
      </c>
      <c r="C238" s="6">
        <v>201</v>
      </c>
      <c r="D238" s="6">
        <f t="shared" si="61"/>
        <v>403</v>
      </c>
      <c r="E238" s="6">
        <v>0</v>
      </c>
      <c r="F238" s="6">
        <v>0</v>
      </c>
      <c r="G238" s="6">
        <f t="shared" si="62"/>
        <v>0</v>
      </c>
      <c r="H238" s="6">
        <f t="shared" si="63"/>
        <v>202</v>
      </c>
      <c r="I238" s="6">
        <f t="shared" si="63"/>
        <v>201</v>
      </c>
      <c r="J238" s="6">
        <f t="shared" si="63"/>
        <v>403</v>
      </c>
      <c r="K238" s="7" t="s">
        <v>2192</v>
      </c>
    </row>
    <row r="239" spans="1:11" ht="21.75" customHeight="1" x14ac:dyDescent="0.2">
      <c r="A239" s="5" t="s">
        <v>2193</v>
      </c>
      <c r="B239" s="6">
        <v>924</v>
      </c>
      <c r="C239" s="6">
        <v>503</v>
      </c>
      <c r="D239" s="6">
        <f t="shared" si="61"/>
        <v>1427</v>
      </c>
      <c r="E239" s="6">
        <v>0</v>
      </c>
      <c r="F239" s="6">
        <v>0</v>
      </c>
      <c r="G239" s="6">
        <f t="shared" si="62"/>
        <v>0</v>
      </c>
      <c r="H239" s="6">
        <f t="shared" si="63"/>
        <v>924</v>
      </c>
      <c r="I239" s="6">
        <f t="shared" si="63"/>
        <v>503</v>
      </c>
      <c r="J239" s="6">
        <f t="shared" si="63"/>
        <v>1427</v>
      </c>
      <c r="K239" s="7" t="s">
        <v>2194</v>
      </c>
    </row>
    <row r="240" spans="1:11" ht="21.75" customHeight="1" x14ac:dyDescent="0.2">
      <c r="A240" s="5" t="s">
        <v>2061</v>
      </c>
      <c r="B240" s="6">
        <v>351</v>
      </c>
      <c r="C240" s="6">
        <v>288</v>
      </c>
      <c r="D240" s="6">
        <f t="shared" si="61"/>
        <v>639</v>
      </c>
      <c r="E240" s="6">
        <v>0</v>
      </c>
      <c r="F240" s="6">
        <v>0</v>
      </c>
      <c r="G240" s="6">
        <f t="shared" si="62"/>
        <v>0</v>
      </c>
      <c r="H240" s="6">
        <f t="shared" si="63"/>
        <v>351</v>
      </c>
      <c r="I240" s="6">
        <f t="shared" si="63"/>
        <v>288</v>
      </c>
      <c r="J240" s="6">
        <f t="shared" si="63"/>
        <v>639</v>
      </c>
      <c r="K240" s="7" t="s">
        <v>2062</v>
      </c>
    </row>
    <row r="241" spans="1:11" ht="21.75" customHeight="1" x14ac:dyDescent="0.2">
      <c r="A241" s="5" t="s">
        <v>2063</v>
      </c>
      <c r="B241" s="6">
        <v>123</v>
      </c>
      <c r="C241" s="6">
        <v>104</v>
      </c>
      <c r="D241" s="6">
        <f t="shared" si="61"/>
        <v>227</v>
      </c>
      <c r="E241" s="6">
        <v>0</v>
      </c>
      <c r="F241" s="6">
        <v>0</v>
      </c>
      <c r="G241" s="6">
        <f t="shared" si="62"/>
        <v>0</v>
      </c>
      <c r="H241" s="6">
        <f t="shared" si="63"/>
        <v>123</v>
      </c>
      <c r="I241" s="6">
        <f t="shared" si="63"/>
        <v>104</v>
      </c>
      <c r="J241" s="6">
        <f t="shared" si="63"/>
        <v>227</v>
      </c>
      <c r="K241" s="7" t="s">
        <v>2195</v>
      </c>
    </row>
    <row r="242" spans="1:11" ht="21.75" customHeight="1" x14ac:dyDescent="0.2">
      <c r="A242" s="5" t="s">
        <v>2065</v>
      </c>
      <c r="B242" s="6">
        <v>1849</v>
      </c>
      <c r="C242" s="6">
        <v>648</v>
      </c>
      <c r="D242" s="6">
        <f t="shared" si="61"/>
        <v>2497</v>
      </c>
      <c r="E242" s="6">
        <v>0</v>
      </c>
      <c r="F242" s="6">
        <v>0</v>
      </c>
      <c r="G242" s="6">
        <f t="shared" si="62"/>
        <v>0</v>
      </c>
      <c r="H242" s="6">
        <f t="shared" si="63"/>
        <v>1849</v>
      </c>
      <c r="I242" s="6">
        <f t="shared" si="63"/>
        <v>648</v>
      </c>
      <c r="J242" s="6">
        <f t="shared" si="63"/>
        <v>2497</v>
      </c>
      <c r="K242" s="7" t="s">
        <v>2196</v>
      </c>
    </row>
    <row r="243" spans="1:11" ht="21.75" customHeight="1" x14ac:dyDescent="0.2">
      <c r="A243" s="119" t="s">
        <v>140</v>
      </c>
      <c r="B243" s="6">
        <v>0</v>
      </c>
      <c r="C243" s="6">
        <v>0</v>
      </c>
      <c r="D243" s="80">
        <f>SUM(B243:C243)</f>
        <v>0</v>
      </c>
      <c r="E243" s="80">
        <v>0</v>
      </c>
      <c r="F243" s="80">
        <v>0</v>
      </c>
      <c r="G243" s="80">
        <f t="shared" si="62"/>
        <v>0</v>
      </c>
      <c r="H243" s="80">
        <f t="shared" si="63"/>
        <v>0</v>
      </c>
      <c r="I243" s="80">
        <f t="shared" si="63"/>
        <v>0</v>
      </c>
      <c r="J243" s="80">
        <f t="shared" si="63"/>
        <v>0</v>
      </c>
      <c r="K243" s="7" t="s">
        <v>2297</v>
      </c>
    </row>
    <row r="244" spans="1:11" ht="21.75" customHeight="1" x14ac:dyDescent="0.2">
      <c r="A244" s="5" t="s">
        <v>2247</v>
      </c>
      <c r="B244" s="6">
        <v>289</v>
      </c>
      <c r="C244" s="6">
        <v>146</v>
      </c>
      <c r="D244" s="6">
        <f t="shared" si="61"/>
        <v>435</v>
      </c>
      <c r="E244" s="6">
        <v>0</v>
      </c>
      <c r="F244" s="6">
        <v>0</v>
      </c>
      <c r="G244" s="6">
        <f t="shared" si="62"/>
        <v>0</v>
      </c>
      <c r="H244" s="6">
        <f t="shared" si="63"/>
        <v>289</v>
      </c>
      <c r="I244" s="6">
        <f t="shared" si="63"/>
        <v>146</v>
      </c>
      <c r="J244" s="6">
        <f t="shared" si="63"/>
        <v>435</v>
      </c>
      <c r="K244" s="7" t="s">
        <v>2248</v>
      </c>
    </row>
    <row r="245" spans="1:11" ht="21.75" customHeight="1" x14ac:dyDescent="0.2">
      <c r="A245" s="5" t="s">
        <v>2249</v>
      </c>
      <c r="B245" s="6">
        <v>958</v>
      </c>
      <c r="C245" s="6">
        <v>849</v>
      </c>
      <c r="D245" s="6">
        <f t="shared" si="61"/>
        <v>1807</v>
      </c>
      <c r="E245" s="6">
        <v>0</v>
      </c>
      <c r="F245" s="6">
        <v>0</v>
      </c>
      <c r="G245" s="6">
        <f t="shared" si="62"/>
        <v>0</v>
      </c>
      <c r="H245" s="6">
        <f t="shared" si="63"/>
        <v>958</v>
      </c>
      <c r="I245" s="6">
        <f t="shared" si="63"/>
        <v>849</v>
      </c>
      <c r="J245" s="6">
        <f t="shared" si="63"/>
        <v>1807</v>
      </c>
      <c r="K245" s="7" t="s">
        <v>2250</v>
      </c>
    </row>
    <row r="246" spans="1:11" ht="21.75" customHeight="1" x14ac:dyDescent="0.2">
      <c r="A246" s="5" t="s">
        <v>2072</v>
      </c>
      <c r="B246" s="6">
        <v>5602</v>
      </c>
      <c r="C246" s="6">
        <v>3177</v>
      </c>
      <c r="D246" s="6">
        <f t="shared" si="61"/>
        <v>8779</v>
      </c>
      <c r="E246" s="6">
        <v>0</v>
      </c>
      <c r="F246" s="6">
        <v>0</v>
      </c>
      <c r="G246" s="6">
        <f t="shared" si="62"/>
        <v>0</v>
      </c>
      <c r="H246" s="6">
        <f t="shared" si="63"/>
        <v>5602</v>
      </c>
      <c r="I246" s="6">
        <f t="shared" si="63"/>
        <v>3177</v>
      </c>
      <c r="J246" s="6">
        <f t="shared" si="63"/>
        <v>8779</v>
      </c>
      <c r="K246" s="7" t="s">
        <v>2251</v>
      </c>
    </row>
    <row r="247" spans="1:11" ht="18" customHeight="1" x14ac:dyDescent="0.2">
      <c r="A247" s="5" t="s">
        <v>2074</v>
      </c>
      <c r="B247" s="6">
        <v>781</v>
      </c>
      <c r="C247" s="6">
        <v>851</v>
      </c>
      <c r="D247" s="6">
        <f t="shared" si="61"/>
        <v>1632</v>
      </c>
      <c r="E247" s="6">
        <v>0</v>
      </c>
      <c r="F247" s="6">
        <v>0</v>
      </c>
      <c r="G247" s="6">
        <f t="shared" si="62"/>
        <v>0</v>
      </c>
      <c r="H247" s="6">
        <f t="shared" si="63"/>
        <v>781</v>
      </c>
      <c r="I247" s="6">
        <f t="shared" si="63"/>
        <v>851</v>
      </c>
      <c r="J247" s="6">
        <f t="shared" si="63"/>
        <v>1632</v>
      </c>
      <c r="K247" s="7" t="s">
        <v>2252</v>
      </c>
    </row>
    <row r="248" spans="1:11" ht="18" customHeight="1" x14ac:dyDescent="0.2">
      <c r="A248" s="5" t="s">
        <v>2253</v>
      </c>
      <c r="B248" s="6">
        <v>679</v>
      </c>
      <c r="C248" s="6">
        <v>363</v>
      </c>
      <c r="D248" s="6">
        <f t="shared" si="61"/>
        <v>1042</v>
      </c>
      <c r="E248" s="6">
        <v>0</v>
      </c>
      <c r="F248" s="6">
        <v>1</v>
      </c>
      <c r="G248" s="6">
        <f t="shared" si="62"/>
        <v>1</v>
      </c>
      <c r="H248" s="6">
        <f t="shared" si="63"/>
        <v>679</v>
      </c>
      <c r="I248" s="6">
        <f t="shared" si="63"/>
        <v>364</v>
      </c>
      <c r="J248" s="6">
        <f t="shared" si="63"/>
        <v>1043</v>
      </c>
      <c r="K248" s="7" t="s">
        <v>2254</v>
      </c>
    </row>
    <row r="249" spans="1:11" ht="18" customHeight="1" x14ac:dyDescent="0.2">
      <c r="A249" s="5" t="s">
        <v>2078</v>
      </c>
      <c r="B249" s="6">
        <v>356</v>
      </c>
      <c r="C249" s="6">
        <v>219</v>
      </c>
      <c r="D249" s="6">
        <f t="shared" si="61"/>
        <v>575</v>
      </c>
      <c r="E249" s="6">
        <v>0</v>
      </c>
      <c r="F249" s="6">
        <v>0</v>
      </c>
      <c r="G249" s="6">
        <f t="shared" si="62"/>
        <v>0</v>
      </c>
      <c r="H249" s="6">
        <f t="shared" si="63"/>
        <v>356</v>
      </c>
      <c r="I249" s="6">
        <f t="shared" si="63"/>
        <v>219</v>
      </c>
      <c r="J249" s="6">
        <f t="shared" si="63"/>
        <v>575</v>
      </c>
      <c r="K249" s="7" t="s">
        <v>2255</v>
      </c>
    </row>
    <row r="250" spans="1:11" ht="18" customHeight="1" x14ac:dyDescent="0.2">
      <c r="A250" s="5" t="s">
        <v>2080</v>
      </c>
      <c r="B250" s="6">
        <v>546</v>
      </c>
      <c r="C250" s="6">
        <v>374</v>
      </c>
      <c r="D250" s="6">
        <f t="shared" si="61"/>
        <v>920</v>
      </c>
      <c r="E250" s="6">
        <v>0</v>
      </c>
      <c r="F250" s="6">
        <v>0</v>
      </c>
      <c r="G250" s="6">
        <f t="shared" si="62"/>
        <v>0</v>
      </c>
      <c r="H250" s="6">
        <f t="shared" si="63"/>
        <v>546</v>
      </c>
      <c r="I250" s="6">
        <f t="shared" si="63"/>
        <v>374</v>
      </c>
      <c r="J250" s="6">
        <f t="shared" si="63"/>
        <v>920</v>
      </c>
      <c r="K250" s="7" t="s">
        <v>2198</v>
      </c>
    </row>
    <row r="251" spans="1:11" ht="18" customHeight="1" x14ac:dyDescent="0.2">
      <c r="A251" s="5" t="s">
        <v>2082</v>
      </c>
      <c r="B251" s="6">
        <v>1372</v>
      </c>
      <c r="C251" s="6">
        <v>1305</v>
      </c>
      <c r="D251" s="6">
        <f t="shared" si="61"/>
        <v>2677</v>
      </c>
      <c r="E251" s="6">
        <v>0</v>
      </c>
      <c r="F251" s="6">
        <v>0</v>
      </c>
      <c r="G251" s="6">
        <f t="shared" si="62"/>
        <v>0</v>
      </c>
      <c r="H251" s="6">
        <f t="shared" si="63"/>
        <v>1372</v>
      </c>
      <c r="I251" s="6">
        <f t="shared" si="63"/>
        <v>1305</v>
      </c>
      <c r="J251" s="6">
        <f t="shared" si="63"/>
        <v>2677</v>
      </c>
      <c r="K251" s="7" t="s">
        <v>2083</v>
      </c>
    </row>
    <row r="252" spans="1:11" ht="18" customHeight="1" x14ac:dyDescent="0.2">
      <c r="A252" s="5" t="s">
        <v>2256</v>
      </c>
      <c r="B252" s="6">
        <v>132</v>
      </c>
      <c r="C252" s="6">
        <v>35</v>
      </c>
      <c r="D252" s="6">
        <f t="shared" si="61"/>
        <v>167</v>
      </c>
      <c r="E252" s="6">
        <v>0</v>
      </c>
      <c r="F252" s="6">
        <v>0</v>
      </c>
      <c r="G252" s="6">
        <f t="shared" si="62"/>
        <v>0</v>
      </c>
      <c r="H252" s="6">
        <f t="shared" si="63"/>
        <v>132</v>
      </c>
      <c r="I252" s="6">
        <f t="shared" si="63"/>
        <v>35</v>
      </c>
      <c r="J252" s="6">
        <f t="shared" si="63"/>
        <v>167</v>
      </c>
      <c r="K252" s="7" t="s">
        <v>2257</v>
      </c>
    </row>
    <row r="253" spans="1:11" ht="18" customHeight="1" thickBot="1" x14ac:dyDescent="0.25">
      <c r="A253" s="14" t="s">
        <v>2086</v>
      </c>
      <c r="B253" s="15">
        <v>352</v>
      </c>
      <c r="C253" s="15">
        <v>191</v>
      </c>
      <c r="D253" s="15">
        <f t="shared" si="61"/>
        <v>543</v>
      </c>
      <c r="E253" s="15">
        <v>0</v>
      </c>
      <c r="F253" s="15">
        <v>0</v>
      </c>
      <c r="G253" s="15">
        <f t="shared" si="62"/>
        <v>0</v>
      </c>
      <c r="H253" s="15">
        <f t="shared" si="63"/>
        <v>352</v>
      </c>
      <c r="I253" s="15">
        <f t="shared" si="63"/>
        <v>191</v>
      </c>
      <c r="J253" s="15">
        <f t="shared" si="63"/>
        <v>543</v>
      </c>
      <c r="K253" s="16" t="s">
        <v>2258</v>
      </c>
    </row>
    <row r="254" spans="1:11" ht="18" customHeight="1" thickTop="1" x14ac:dyDescent="0.2"/>
    <row r="255" spans="1:11" ht="18" customHeight="1" x14ac:dyDescent="0.2"/>
    <row r="256" spans="1:11" ht="18" customHeight="1" x14ac:dyDescent="0.2"/>
    <row r="257" spans="1:11" ht="18" customHeight="1" x14ac:dyDescent="0.2"/>
    <row r="258" spans="1:11" ht="23.25" customHeight="1" thickBot="1" x14ac:dyDescent="0.25">
      <c r="A258" s="1" t="s">
        <v>2295</v>
      </c>
      <c r="K258" s="21" t="s">
        <v>2296</v>
      </c>
    </row>
    <row r="259" spans="1:11" ht="18" customHeight="1" thickTop="1" x14ac:dyDescent="0.25">
      <c r="A259" s="409" t="s">
        <v>118</v>
      </c>
      <c r="B259" s="412" t="s">
        <v>2</v>
      </c>
      <c r="C259" s="412"/>
      <c r="D259" s="412"/>
      <c r="E259" s="412" t="s">
        <v>3</v>
      </c>
      <c r="F259" s="412"/>
      <c r="G259" s="412"/>
      <c r="H259" s="412" t="s">
        <v>4</v>
      </c>
      <c r="I259" s="412"/>
      <c r="J259" s="412"/>
      <c r="K259" s="409" t="s">
        <v>278</v>
      </c>
    </row>
    <row r="260" spans="1:11" ht="18" customHeight="1" x14ac:dyDescent="0.25">
      <c r="A260" s="410"/>
      <c r="B260" s="413" t="s">
        <v>6</v>
      </c>
      <c r="C260" s="413"/>
      <c r="D260" s="413"/>
      <c r="E260" s="413" t="s">
        <v>7</v>
      </c>
      <c r="F260" s="413"/>
      <c r="G260" s="413"/>
      <c r="H260" s="413" t="s">
        <v>8</v>
      </c>
      <c r="I260" s="413"/>
      <c r="J260" s="413"/>
      <c r="K260" s="410"/>
    </row>
    <row r="261" spans="1:11" ht="18" customHeight="1" x14ac:dyDescent="0.25">
      <c r="A261" s="410"/>
      <c r="B261" s="336" t="s">
        <v>9</v>
      </c>
      <c r="C261" s="336" t="s">
        <v>10</v>
      </c>
      <c r="D261" s="336" t="s">
        <v>11</v>
      </c>
      <c r="E261" s="336" t="s">
        <v>9</v>
      </c>
      <c r="F261" s="336" t="s">
        <v>10</v>
      </c>
      <c r="G261" s="336" t="s">
        <v>11</v>
      </c>
      <c r="H261" s="336" t="s">
        <v>9</v>
      </c>
      <c r="I261" s="336" t="s">
        <v>10</v>
      </c>
      <c r="J261" s="336" t="s">
        <v>11</v>
      </c>
      <c r="K261" s="410"/>
    </row>
    <row r="262" spans="1:11" ht="18" customHeight="1" thickBot="1" x14ac:dyDescent="0.3">
      <c r="A262" s="411"/>
      <c r="B262" s="4" t="s">
        <v>12</v>
      </c>
      <c r="C262" s="4" t="s">
        <v>13</v>
      </c>
      <c r="D262" s="4" t="s">
        <v>8</v>
      </c>
      <c r="E262" s="4" t="s">
        <v>12</v>
      </c>
      <c r="F262" s="4" t="s">
        <v>13</v>
      </c>
      <c r="G262" s="4" t="s">
        <v>8</v>
      </c>
      <c r="H262" s="4" t="s">
        <v>12</v>
      </c>
      <c r="I262" s="4" t="s">
        <v>13</v>
      </c>
      <c r="J262" s="4" t="s">
        <v>8</v>
      </c>
      <c r="K262" s="411"/>
    </row>
    <row r="263" spans="1:11" ht="18" customHeight="1" x14ac:dyDescent="0.2">
      <c r="A263" s="5" t="s">
        <v>2259</v>
      </c>
      <c r="B263" s="6">
        <v>303</v>
      </c>
      <c r="C263" s="6">
        <v>165</v>
      </c>
      <c r="D263" s="6">
        <f t="shared" ref="D263:D271" si="64">SUM(B263:C263)</f>
        <v>468</v>
      </c>
      <c r="E263" s="6">
        <v>0</v>
      </c>
      <c r="F263" s="6">
        <v>0</v>
      </c>
      <c r="G263" s="6">
        <f t="shared" ref="G263:G271" si="65">SUM(E263:F263)</f>
        <v>0</v>
      </c>
      <c r="H263" s="6">
        <f t="shared" ref="H263:J271" si="66">SUM(E263,B263)</f>
        <v>303</v>
      </c>
      <c r="I263" s="6">
        <f t="shared" si="66"/>
        <v>165</v>
      </c>
      <c r="J263" s="6">
        <f t="shared" si="66"/>
        <v>468</v>
      </c>
      <c r="K263" s="7" t="s">
        <v>2260</v>
      </c>
    </row>
    <row r="264" spans="1:11" ht="18" customHeight="1" x14ac:dyDescent="0.2">
      <c r="A264" s="5" t="s">
        <v>2090</v>
      </c>
      <c r="B264" s="6">
        <v>1071</v>
      </c>
      <c r="C264" s="6">
        <v>700</v>
      </c>
      <c r="D264" s="6">
        <f t="shared" si="64"/>
        <v>1771</v>
      </c>
      <c r="E264" s="6">
        <v>0</v>
      </c>
      <c r="F264" s="6">
        <v>0</v>
      </c>
      <c r="G264" s="6">
        <f t="shared" si="65"/>
        <v>0</v>
      </c>
      <c r="H264" s="6">
        <f t="shared" si="66"/>
        <v>1071</v>
      </c>
      <c r="I264" s="6">
        <f t="shared" si="66"/>
        <v>700</v>
      </c>
      <c r="J264" s="6">
        <f t="shared" si="66"/>
        <v>1771</v>
      </c>
      <c r="K264" s="7" t="s">
        <v>2261</v>
      </c>
    </row>
    <row r="265" spans="1:11" ht="18" customHeight="1" x14ac:dyDescent="0.2">
      <c r="A265" s="5" t="s">
        <v>2092</v>
      </c>
      <c r="B265" s="6">
        <v>148</v>
      </c>
      <c r="C265" s="6">
        <v>98</v>
      </c>
      <c r="D265" s="6">
        <f t="shared" si="64"/>
        <v>246</v>
      </c>
      <c r="E265" s="6">
        <v>0</v>
      </c>
      <c r="F265" s="6">
        <v>1</v>
      </c>
      <c r="G265" s="6">
        <f t="shared" si="65"/>
        <v>1</v>
      </c>
      <c r="H265" s="6">
        <f t="shared" si="66"/>
        <v>148</v>
      </c>
      <c r="I265" s="6">
        <f t="shared" si="66"/>
        <v>99</v>
      </c>
      <c r="J265" s="6">
        <f t="shared" si="66"/>
        <v>247</v>
      </c>
      <c r="K265" s="7" t="s">
        <v>2093</v>
      </c>
    </row>
    <row r="266" spans="1:11" ht="18" customHeight="1" x14ac:dyDescent="0.2">
      <c r="A266" s="5" t="s">
        <v>2094</v>
      </c>
      <c r="B266" s="6">
        <v>78</v>
      </c>
      <c r="C266" s="6">
        <v>24</v>
      </c>
      <c r="D266" s="6">
        <f t="shared" si="64"/>
        <v>102</v>
      </c>
      <c r="E266" s="6">
        <v>0</v>
      </c>
      <c r="F266" s="6">
        <v>0</v>
      </c>
      <c r="G266" s="6">
        <f t="shared" si="65"/>
        <v>0</v>
      </c>
      <c r="H266" s="6">
        <f t="shared" si="66"/>
        <v>78</v>
      </c>
      <c r="I266" s="6">
        <f t="shared" si="66"/>
        <v>24</v>
      </c>
      <c r="J266" s="6">
        <f t="shared" si="66"/>
        <v>102</v>
      </c>
      <c r="K266" s="7" t="s">
        <v>2095</v>
      </c>
    </row>
    <row r="267" spans="1:11" ht="17.25" customHeight="1" x14ac:dyDescent="0.2">
      <c r="A267" s="5" t="s">
        <v>2096</v>
      </c>
      <c r="B267" s="6">
        <v>885</v>
      </c>
      <c r="C267" s="6">
        <v>1099</v>
      </c>
      <c r="D267" s="6">
        <f t="shared" si="64"/>
        <v>1984</v>
      </c>
      <c r="E267" s="6">
        <v>0</v>
      </c>
      <c r="F267" s="6">
        <v>0</v>
      </c>
      <c r="G267" s="6">
        <f t="shared" si="65"/>
        <v>0</v>
      </c>
      <c r="H267" s="6">
        <f t="shared" si="66"/>
        <v>885</v>
      </c>
      <c r="I267" s="6">
        <f t="shared" si="66"/>
        <v>1099</v>
      </c>
      <c r="J267" s="6">
        <f t="shared" si="66"/>
        <v>1984</v>
      </c>
      <c r="K267" s="7" t="s">
        <v>2097</v>
      </c>
    </row>
    <row r="268" spans="1:11" ht="21" customHeight="1" x14ac:dyDescent="0.2">
      <c r="A268" s="5" t="s">
        <v>2098</v>
      </c>
      <c r="B268" s="6">
        <v>347</v>
      </c>
      <c r="C268" s="6">
        <v>110</v>
      </c>
      <c r="D268" s="6">
        <f t="shared" si="64"/>
        <v>457</v>
      </c>
      <c r="E268" s="6">
        <v>0</v>
      </c>
      <c r="F268" s="6">
        <v>0</v>
      </c>
      <c r="G268" s="6">
        <f t="shared" si="65"/>
        <v>0</v>
      </c>
      <c r="H268" s="6">
        <f t="shared" si="66"/>
        <v>347</v>
      </c>
      <c r="I268" s="6">
        <f t="shared" si="66"/>
        <v>110</v>
      </c>
      <c r="J268" s="6">
        <f t="shared" si="66"/>
        <v>457</v>
      </c>
      <c r="K268" s="7" t="s">
        <v>2099</v>
      </c>
    </row>
    <row r="269" spans="1:11" ht="21" customHeight="1" x14ac:dyDescent="0.2">
      <c r="A269" s="5" t="s">
        <v>2100</v>
      </c>
      <c r="B269" s="6">
        <v>717</v>
      </c>
      <c r="C269" s="6">
        <v>467</v>
      </c>
      <c r="D269" s="6">
        <f t="shared" si="64"/>
        <v>1184</v>
      </c>
      <c r="E269" s="6">
        <v>0</v>
      </c>
      <c r="F269" s="6">
        <v>0</v>
      </c>
      <c r="G269" s="6">
        <f t="shared" si="65"/>
        <v>0</v>
      </c>
      <c r="H269" s="6">
        <f t="shared" si="66"/>
        <v>717</v>
      </c>
      <c r="I269" s="6">
        <f t="shared" si="66"/>
        <v>467</v>
      </c>
      <c r="J269" s="6">
        <f t="shared" si="66"/>
        <v>1184</v>
      </c>
      <c r="K269" s="7" t="s">
        <v>2101</v>
      </c>
    </row>
    <row r="270" spans="1:11" ht="21" customHeight="1" x14ac:dyDescent="0.2">
      <c r="A270" s="5" t="s">
        <v>142</v>
      </c>
      <c r="B270" s="68">
        <v>0</v>
      </c>
      <c r="C270" s="68">
        <v>0</v>
      </c>
      <c r="D270" s="6">
        <f t="shared" si="64"/>
        <v>0</v>
      </c>
      <c r="E270" s="6">
        <v>0</v>
      </c>
      <c r="F270" s="6">
        <v>0</v>
      </c>
      <c r="G270" s="6">
        <f t="shared" si="65"/>
        <v>0</v>
      </c>
      <c r="H270" s="6">
        <f t="shared" si="66"/>
        <v>0</v>
      </c>
      <c r="I270" s="6">
        <f t="shared" si="66"/>
        <v>0</v>
      </c>
      <c r="J270" s="6">
        <f t="shared" si="66"/>
        <v>0</v>
      </c>
      <c r="K270" s="7" t="s">
        <v>2102</v>
      </c>
    </row>
    <row r="271" spans="1:11" ht="21" customHeight="1" x14ac:dyDescent="0.2">
      <c r="A271" s="5" t="s">
        <v>2103</v>
      </c>
      <c r="B271" s="6">
        <v>213</v>
      </c>
      <c r="C271" s="6">
        <v>130</v>
      </c>
      <c r="D271" s="6">
        <f t="shared" si="64"/>
        <v>343</v>
      </c>
      <c r="E271" s="6">
        <v>0</v>
      </c>
      <c r="F271" s="6">
        <v>0</v>
      </c>
      <c r="G271" s="6">
        <f t="shared" si="65"/>
        <v>0</v>
      </c>
      <c r="H271" s="6">
        <f t="shared" si="66"/>
        <v>213</v>
      </c>
      <c r="I271" s="6">
        <f t="shared" si="66"/>
        <v>130</v>
      </c>
      <c r="J271" s="6">
        <f t="shared" si="66"/>
        <v>343</v>
      </c>
      <c r="K271" s="7" t="s">
        <v>2104</v>
      </c>
    </row>
    <row r="272" spans="1:11" ht="30.75" customHeight="1" x14ac:dyDescent="0.2">
      <c r="A272" s="5" t="s">
        <v>130</v>
      </c>
      <c r="B272" s="6"/>
      <c r="C272" s="6"/>
      <c r="D272" s="6"/>
      <c r="E272" s="6"/>
      <c r="F272" s="6"/>
      <c r="G272" s="6"/>
      <c r="H272" s="6"/>
      <c r="I272" s="6"/>
      <c r="J272" s="6"/>
      <c r="K272" s="18" t="s">
        <v>2106</v>
      </c>
    </row>
    <row r="273" spans="1:11" ht="20.25" customHeight="1" x14ac:dyDescent="0.2">
      <c r="A273" s="5" t="s">
        <v>131</v>
      </c>
      <c r="B273" s="6">
        <v>75</v>
      </c>
      <c r="C273" s="6">
        <v>85</v>
      </c>
      <c r="D273" s="6">
        <f>SUM(B273:C273)</f>
        <v>160</v>
      </c>
      <c r="E273" s="6">
        <v>0</v>
      </c>
      <c r="F273" s="6">
        <v>0</v>
      </c>
      <c r="G273" s="6">
        <f>SUM(E273:F273)</f>
        <v>0</v>
      </c>
      <c r="H273" s="6">
        <f t="shared" ref="H273:J275" si="67">SUM(E273,B273)</f>
        <v>75</v>
      </c>
      <c r="I273" s="6">
        <f t="shared" si="67"/>
        <v>85</v>
      </c>
      <c r="J273" s="6">
        <f t="shared" si="67"/>
        <v>160</v>
      </c>
      <c r="K273" s="7" t="s">
        <v>282</v>
      </c>
    </row>
    <row r="274" spans="1:11" ht="18.75" customHeight="1" x14ac:dyDescent="0.2">
      <c r="A274" s="5" t="s">
        <v>283</v>
      </c>
      <c r="B274" s="6">
        <v>41</v>
      </c>
      <c r="C274" s="6">
        <v>79</v>
      </c>
      <c r="D274" s="6">
        <f>SUM(B274:C274)</f>
        <v>120</v>
      </c>
      <c r="E274" s="6">
        <v>0</v>
      </c>
      <c r="F274" s="6">
        <v>0</v>
      </c>
      <c r="G274" s="6">
        <f>SUM(E274:F274)</f>
        <v>0</v>
      </c>
      <c r="H274" s="6">
        <f t="shared" si="67"/>
        <v>41</v>
      </c>
      <c r="I274" s="6">
        <f t="shared" si="67"/>
        <v>79</v>
      </c>
      <c r="J274" s="6">
        <f t="shared" si="67"/>
        <v>120</v>
      </c>
      <c r="K274" s="7" t="s">
        <v>762</v>
      </c>
    </row>
    <row r="275" spans="1:11" ht="21.75" customHeight="1" x14ac:dyDescent="0.2">
      <c r="A275" s="5" t="s">
        <v>132</v>
      </c>
      <c r="B275" s="6">
        <v>12</v>
      </c>
      <c r="C275" s="6">
        <v>1</v>
      </c>
      <c r="D275" s="6">
        <f>SUM(B275:C275)</f>
        <v>13</v>
      </c>
      <c r="E275" s="6">
        <v>0</v>
      </c>
      <c r="F275" s="6">
        <v>0</v>
      </c>
      <c r="G275" s="6">
        <f>SUM(E275:F275)</f>
        <v>0</v>
      </c>
      <c r="H275" s="6">
        <f t="shared" si="67"/>
        <v>12</v>
      </c>
      <c r="I275" s="6">
        <f t="shared" si="67"/>
        <v>1</v>
      </c>
      <c r="J275" s="6">
        <f t="shared" si="67"/>
        <v>13</v>
      </c>
      <c r="K275" s="7" t="s">
        <v>349</v>
      </c>
    </row>
    <row r="276" spans="1:11" ht="27" customHeight="1" x14ac:dyDescent="0.2">
      <c r="A276" s="17" t="s">
        <v>133</v>
      </c>
      <c r="B276" s="6">
        <f t="shared" ref="B276:G276" si="68">SUM(B273:B275)</f>
        <v>128</v>
      </c>
      <c r="C276" s="6">
        <f t="shared" si="68"/>
        <v>165</v>
      </c>
      <c r="D276" s="6">
        <f t="shared" si="68"/>
        <v>293</v>
      </c>
      <c r="E276" s="6">
        <f t="shared" si="68"/>
        <v>0</v>
      </c>
      <c r="F276" s="6">
        <f t="shared" si="68"/>
        <v>0</v>
      </c>
      <c r="G276" s="6">
        <f t="shared" si="68"/>
        <v>0</v>
      </c>
      <c r="H276" s="6">
        <f>SUM(E276,B276)</f>
        <v>128</v>
      </c>
      <c r="I276" s="6">
        <f>SUM(F276,C276)</f>
        <v>165</v>
      </c>
      <c r="J276" s="6">
        <f>SUM(H276:I276)</f>
        <v>293</v>
      </c>
      <c r="K276" s="18" t="s">
        <v>2262</v>
      </c>
    </row>
    <row r="277" spans="1:11" ht="21.75" customHeight="1" x14ac:dyDescent="0.2">
      <c r="A277" s="17" t="s">
        <v>2263</v>
      </c>
      <c r="B277" s="6">
        <v>13</v>
      </c>
      <c r="C277" s="6">
        <v>23</v>
      </c>
      <c r="D277" s="6">
        <f>SUM(B277:C277)</f>
        <v>36</v>
      </c>
      <c r="E277" s="6">
        <v>0</v>
      </c>
      <c r="F277" s="6">
        <v>0</v>
      </c>
      <c r="G277" s="6">
        <f>SUM(E277:F277)</f>
        <v>0</v>
      </c>
      <c r="H277" s="6">
        <f t="shared" ref="H277:J278" si="69">SUM(E277,B277)</f>
        <v>13</v>
      </c>
      <c r="I277" s="6">
        <f t="shared" si="69"/>
        <v>23</v>
      </c>
      <c r="J277" s="6">
        <f t="shared" si="69"/>
        <v>36</v>
      </c>
      <c r="K277" s="7" t="s">
        <v>2264</v>
      </c>
    </row>
    <row r="278" spans="1:11" ht="18" customHeight="1" x14ac:dyDescent="0.2">
      <c r="A278" s="17" t="s">
        <v>2265</v>
      </c>
      <c r="B278" s="6">
        <v>108</v>
      </c>
      <c r="C278" s="6">
        <v>59</v>
      </c>
      <c r="D278" s="6">
        <f>SUM(B278:C278)</f>
        <v>167</v>
      </c>
      <c r="E278" s="6">
        <v>0</v>
      </c>
      <c r="F278" s="6">
        <v>0</v>
      </c>
      <c r="G278" s="6">
        <f>SUM(E278:F278)</f>
        <v>0</v>
      </c>
      <c r="H278" s="6">
        <f t="shared" si="69"/>
        <v>108</v>
      </c>
      <c r="I278" s="6">
        <f t="shared" si="69"/>
        <v>59</v>
      </c>
      <c r="J278" s="6">
        <f t="shared" si="69"/>
        <v>167</v>
      </c>
      <c r="K278" s="7" t="s">
        <v>2266</v>
      </c>
    </row>
    <row r="279" spans="1:11" ht="18" customHeight="1" x14ac:dyDescent="0.2">
      <c r="A279" s="17" t="s">
        <v>2267</v>
      </c>
      <c r="B279" s="6"/>
      <c r="C279" s="6"/>
      <c r="D279" s="6"/>
      <c r="E279" s="6"/>
      <c r="F279" s="6"/>
      <c r="G279" s="6"/>
      <c r="H279" s="6"/>
      <c r="I279" s="6"/>
      <c r="J279" s="6"/>
      <c r="K279" s="354" t="s">
        <v>2268</v>
      </c>
    </row>
    <row r="280" spans="1:11" ht="18" customHeight="1" x14ac:dyDescent="0.2">
      <c r="A280" s="17" t="s">
        <v>131</v>
      </c>
      <c r="B280" s="6">
        <v>102</v>
      </c>
      <c r="C280" s="6">
        <v>177</v>
      </c>
      <c r="D280" s="6">
        <f>SUM(B280:C280)</f>
        <v>279</v>
      </c>
      <c r="E280" s="6">
        <v>0</v>
      </c>
      <c r="F280" s="6">
        <v>0</v>
      </c>
      <c r="G280" s="6">
        <f>SUM(E280:F280)</f>
        <v>0</v>
      </c>
      <c r="H280" s="6">
        <f t="shared" ref="H280:J283" si="70">SUM(E280,B280)</f>
        <v>102</v>
      </c>
      <c r="I280" s="6">
        <f t="shared" si="70"/>
        <v>177</v>
      </c>
      <c r="J280" s="6">
        <f t="shared" si="70"/>
        <v>279</v>
      </c>
      <c r="K280" s="7" t="s">
        <v>761</v>
      </c>
    </row>
    <row r="281" spans="1:11" ht="18" customHeight="1" x14ac:dyDescent="0.2">
      <c r="A281" s="17" t="s">
        <v>283</v>
      </c>
      <c r="B281" s="6">
        <v>125</v>
      </c>
      <c r="C281" s="6">
        <v>200</v>
      </c>
      <c r="D281" s="6">
        <f>SUM(B281:C281)</f>
        <v>325</v>
      </c>
      <c r="E281" s="6">
        <v>0</v>
      </c>
      <c r="F281" s="6">
        <v>0</v>
      </c>
      <c r="G281" s="6">
        <f>SUM(E281:F281)</f>
        <v>0</v>
      </c>
      <c r="H281" s="6">
        <f t="shared" si="70"/>
        <v>125</v>
      </c>
      <c r="I281" s="6">
        <f t="shared" si="70"/>
        <v>200</v>
      </c>
      <c r="J281" s="6">
        <f t="shared" si="70"/>
        <v>325</v>
      </c>
      <c r="K281" s="7" t="s">
        <v>282</v>
      </c>
    </row>
    <row r="282" spans="1:11" ht="18" customHeight="1" x14ac:dyDescent="0.2">
      <c r="A282" s="17" t="s">
        <v>285</v>
      </c>
      <c r="B282" s="6">
        <v>36</v>
      </c>
      <c r="C282" s="6">
        <v>21</v>
      </c>
      <c r="D282" s="6">
        <f>SUM(B282:C282)</f>
        <v>57</v>
      </c>
      <c r="E282" s="6">
        <v>0</v>
      </c>
      <c r="F282" s="6">
        <v>0</v>
      </c>
      <c r="G282" s="6">
        <f>SUM(E282:F282)</f>
        <v>0</v>
      </c>
      <c r="H282" s="6">
        <f t="shared" si="70"/>
        <v>36</v>
      </c>
      <c r="I282" s="6">
        <f t="shared" si="70"/>
        <v>21</v>
      </c>
      <c r="J282" s="6">
        <f t="shared" si="70"/>
        <v>57</v>
      </c>
      <c r="K282" s="7" t="s">
        <v>762</v>
      </c>
    </row>
    <row r="283" spans="1:11" ht="18" customHeight="1" x14ac:dyDescent="0.2">
      <c r="A283" s="17" t="s">
        <v>301</v>
      </c>
      <c r="B283" s="6">
        <v>8</v>
      </c>
      <c r="C283" s="6">
        <v>10</v>
      </c>
      <c r="D283" s="6">
        <f>SUM(B283:C283)</f>
        <v>18</v>
      </c>
      <c r="E283" s="6">
        <v>0</v>
      </c>
      <c r="F283" s="6">
        <v>0</v>
      </c>
      <c r="G283" s="6">
        <f>SUM(E283:F283)</f>
        <v>0</v>
      </c>
      <c r="H283" s="6">
        <f t="shared" si="70"/>
        <v>8</v>
      </c>
      <c r="I283" s="6">
        <f t="shared" si="70"/>
        <v>10</v>
      </c>
      <c r="J283" s="6">
        <f t="shared" si="70"/>
        <v>18</v>
      </c>
      <c r="K283" s="354" t="s">
        <v>302</v>
      </c>
    </row>
    <row r="284" spans="1:11" ht="18" customHeight="1" x14ac:dyDescent="0.2">
      <c r="A284" s="17" t="s">
        <v>2269</v>
      </c>
      <c r="B284" s="6">
        <f>SUM(B280:B283)</f>
        <v>271</v>
      </c>
      <c r="C284" s="6">
        <f t="shared" ref="C284:J284" si="71">SUM(C280:C283)</f>
        <v>408</v>
      </c>
      <c r="D284" s="6">
        <f t="shared" si="71"/>
        <v>679</v>
      </c>
      <c r="E284" s="6">
        <f t="shared" si="71"/>
        <v>0</v>
      </c>
      <c r="F284" s="6">
        <f t="shared" si="71"/>
        <v>0</v>
      </c>
      <c r="G284" s="6">
        <f t="shared" si="71"/>
        <v>0</v>
      </c>
      <c r="H284" s="6">
        <f t="shared" si="71"/>
        <v>271</v>
      </c>
      <c r="I284" s="6">
        <f t="shared" si="71"/>
        <v>408</v>
      </c>
      <c r="J284" s="6">
        <f t="shared" si="71"/>
        <v>679</v>
      </c>
      <c r="K284" s="354" t="s">
        <v>2270</v>
      </c>
    </row>
    <row r="285" spans="1:11" ht="21.75" customHeight="1" x14ac:dyDescent="0.2">
      <c r="A285" s="17" t="s">
        <v>2271</v>
      </c>
      <c r="B285" s="6"/>
      <c r="C285" s="6"/>
      <c r="D285" s="6"/>
      <c r="E285" s="6"/>
      <c r="F285" s="6"/>
      <c r="G285" s="6"/>
      <c r="H285" s="6"/>
      <c r="I285" s="6"/>
      <c r="J285" s="6"/>
      <c r="K285" s="354" t="s">
        <v>2272</v>
      </c>
    </row>
    <row r="286" spans="1:11" ht="21.75" customHeight="1" x14ac:dyDescent="0.2">
      <c r="A286" s="17" t="s">
        <v>283</v>
      </c>
      <c r="B286" s="6">
        <v>64</v>
      </c>
      <c r="C286" s="6">
        <v>110</v>
      </c>
      <c r="D286" s="6">
        <f>SUM(B286:C286)</f>
        <v>174</v>
      </c>
      <c r="E286" s="6">
        <v>0</v>
      </c>
      <c r="F286" s="6">
        <v>0</v>
      </c>
      <c r="G286" s="6">
        <f>SUM(E286:F286)</f>
        <v>0</v>
      </c>
      <c r="H286" s="6">
        <f t="shared" ref="H286:J289" si="72">SUM(E286,B286)</f>
        <v>64</v>
      </c>
      <c r="I286" s="6">
        <f t="shared" si="72"/>
        <v>110</v>
      </c>
      <c r="J286" s="6">
        <f t="shared" si="72"/>
        <v>174</v>
      </c>
      <c r="K286" s="7" t="s">
        <v>762</v>
      </c>
    </row>
    <row r="287" spans="1:11" ht="21.75" customHeight="1" x14ac:dyDescent="0.2">
      <c r="A287" s="17" t="s">
        <v>136</v>
      </c>
      <c r="B287" s="6">
        <v>45</v>
      </c>
      <c r="C287" s="6">
        <v>43</v>
      </c>
      <c r="D287" s="6">
        <f>SUM(B287:C287)</f>
        <v>88</v>
      </c>
      <c r="E287" s="6">
        <v>0</v>
      </c>
      <c r="F287" s="6">
        <v>0</v>
      </c>
      <c r="G287" s="6">
        <f>SUM(E287:F287)</f>
        <v>0</v>
      </c>
      <c r="H287" s="6">
        <f t="shared" si="72"/>
        <v>45</v>
      </c>
      <c r="I287" s="6">
        <f t="shared" si="72"/>
        <v>43</v>
      </c>
      <c r="J287" s="6">
        <f t="shared" si="72"/>
        <v>88</v>
      </c>
      <c r="K287" s="354" t="s">
        <v>2273</v>
      </c>
    </row>
    <row r="288" spans="1:11" ht="21.75" customHeight="1" x14ac:dyDescent="0.2">
      <c r="A288" s="17" t="s">
        <v>301</v>
      </c>
      <c r="B288" s="6">
        <v>19</v>
      </c>
      <c r="C288" s="6">
        <v>15</v>
      </c>
      <c r="D288" s="6">
        <f>SUM(B288:C288)</f>
        <v>34</v>
      </c>
      <c r="E288" s="6">
        <v>0</v>
      </c>
      <c r="F288" s="6">
        <v>0</v>
      </c>
      <c r="G288" s="6">
        <f>SUM(E288:F288)</f>
        <v>0</v>
      </c>
      <c r="H288" s="6">
        <f t="shared" si="72"/>
        <v>19</v>
      </c>
      <c r="I288" s="6">
        <f t="shared" si="72"/>
        <v>15</v>
      </c>
      <c r="J288" s="6">
        <f t="shared" si="72"/>
        <v>34</v>
      </c>
      <c r="K288" s="354" t="s">
        <v>2274</v>
      </c>
    </row>
    <row r="289" spans="1:11" ht="21.75" customHeight="1" x14ac:dyDescent="0.2">
      <c r="A289" s="17" t="s">
        <v>2275</v>
      </c>
      <c r="B289" s="6">
        <v>45</v>
      </c>
      <c r="C289" s="6">
        <v>26</v>
      </c>
      <c r="D289" s="6">
        <f>SUM(B289:C289)</f>
        <v>71</v>
      </c>
      <c r="E289" s="6">
        <v>0</v>
      </c>
      <c r="F289" s="6">
        <v>0</v>
      </c>
      <c r="G289" s="6">
        <f>SUM(E289:F289)</f>
        <v>0</v>
      </c>
      <c r="H289" s="6">
        <f t="shared" si="72"/>
        <v>45</v>
      </c>
      <c r="I289" s="6">
        <f t="shared" si="72"/>
        <v>26</v>
      </c>
      <c r="J289" s="6">
        <f t="shared" si="72"/>
        <v>71</v>
      </c>
      <c r="K289" s="354" t="s">
        <v>2276</v>
      </c>
    </row>
    <row r="290" spans="1:11" ht="21.75" customHeight="1" x14ac:dyDescent="0.2">
      <c r="A290" s="17" t="s">
        <v>2277</v>
      </c>
      <c r="B290" s="6">
        <f>SUM(B286:B289)</f>
        <v>173</v>
      </c>
      <c r="C290" s="6">
        <f t="shared" ref="C290:J290" si="73">SUM(C286:C289)</f>
        <v>194</v>
      </c>
      <c r="D290" s="6">
        <f t="shared" si="73"/>
        <v>367</v>
      </c>
      <c r="E290" s="6">
        <f t="shared" si="73"/>
        <v>0</v>
      </c>
      <c r="F290" s="6">
        <f t="shared" si="73"/>
        <v>0</v>
      </c>
      <c r="G290" s="6">
        <f t="shared" si="73"/>
        <v>0</v>
      </c>
      <c r="H290" s="6">
        <f t="shared" si="73"/>
        <v>173</v>
      </c>
      <c r="I290" s="6">
        <f t="shared" si="73"/>
        <v>194</v>
      </c>
      <c r="J290" s="6">
        <f t="shared" si="73"/>
        <v>367</v>
      </c>
      <c r="K290" s="354" t="s">
        <v>2278</v>
      </c>
    </row>
    <row r="291" spans="1:11" ht="21.75" customHeight="1" thickBot="1" x14ac:dyDescent="0.25">
      <c r="A291" s="14" t="s">
        <v>38</v>
      </c>
      <c r="B291" s="15">
        <f t="shared" ref="B291:J291" si="74">SUM(B290,B284,B278,B277,B276,B263:B271,B239:B253,B235:B238,B229,B220,B212:B214,B211,B195:B203,B193:B194)</f>
        <v>44679</v>
      </c>
      <c r="C291" s="15">
        <f t="shared" si="74"/>
        <v>30419</v>
      </c>
      <c r="D291" s="15">
        <f t="shared" si="74"/>
        <v>75098</v>
      </c>
      <c r="E291" s="15">
        <f t="shared" si="74"/>
        <v>7</v>
      </c>
      <c r="F291" s="15">
        <f t="shared" si="74"/>
        <v>15</v>
      </c>
      <c r="G291" s="15">
        <f t="shared" si="74"/>
        <v>22</v>
      </c>
      <c r="H291" s="15">
        <f t="shared" si="74"/>
        <v>44686</v>
      </c>
      <c r="I291" s="15">
        <f t="shared" si="74"/>
        <v>30434</v>
      </c>
      <c r="J291" s="15">
        <f t="shared" si="74"/>
        <v>75120</v>
      </c>
      <c r="K291" s="16" t="s">
        <v>39</v>
      </c>
    </row>
    <row r="292" spans="1:11" ht="21.75" customHeight="1" thickTop="1" x14ac:dyDescent="0.2">
      <c r="A292" s="25"/>
      <c r="B292" s="334"/>
      <c r="C292" s="334"/>
      <c r="D292" s="334"/>
      <c r="E292" s="334"/>
      <c r="F292" s="334"/>
      <c r="G292" s="334"/>
      <c r="H292" s="334"/>
      <c r="I292" s="334"/>
      <c r="J292" s="334"/>
      <c r="K292" s="341"/>
    </row>
    <row r="293" spans="1:11" s="399" customFormat="1" ht="21.75" customHeight="1" x14ac:dyDescent="0.2">
      <c r="A293" s="25"/>
      <c r="B293" s="398"/>
      <c r="C293" s="398"/>
      <c r="D293" s="398"/>
      <c r="E293" s="398"/>
      <c r="F293" s="398"/>
      <c r="G293" s="398"/>
      <c r="H293" s="398"/>
      <c r="I293" s="398"/>
      <c r="J293" s="398"/>
      <c r="K293" s="400"/>
    </row>
    <row r="294" spans="1:11" ht="21.75" customHeight="1" thickBot="1" x14ac:dyDescent="0.25">
      <c r="A294" s="1" t="s">
        <v>2295</v>
      </c>
      <c r="K294" s="21" t="s">
        <v>2296</v>
      </c>
    </row>
    <row r="295" spans="1:11" ht="15.75" customHeight="1" thickTop="1" x14ac:dyDescent="0.25">
      <c r="A295" s="409" t="s">
        <v>118</v>
      </c>
      <c r="B295" s="412" t="s">
        <v>2</v>
      </c>
      <c r="C295" s="412"/>
      <c r="D295" s="412"/>
      <c r="E295" s="412" t="s">
        <v>3</v>
      </c>
      <c r="F295" s="412"/>
      <c r="G295" s="412"/>
      <c r="H295" s="412" t="s">
        <v>4</v>
      </c>
      <c r="I295" s="412"/>
      <c r="J295" s="412"/>
      <c r="K295" s="409" t="s">
        <v>278</v>
      </c>
    </row>
    <row r="296" spans="1:11" ht="15.75" customHeight="1" x14ac:dyDescent="0.25">
      <c r="A296" s="410"/>
      <c r="B296" s="413" t="s">
        <v>6</v>
      </c>
      <c r="C296" s="413"/>
      <c r="D296" s="413"/>
      <c r="E296" s="413" t="s">
        <v>7</v>
      </c>
      <c r="F296" s="413"/>
      <c r="G296" s="413"/>
      <c r="H296" s="413" t="s">
        <v>8</v>
      </c>
      <c r="I296" s="413"/>
      <c r="J296" s="413"/>
      <c r="K296" s="410"/>
    </row>
    <row r="297" spans="1:11" ht="18" customHeight="1" x14ac:dyDescent="0.25">
      <c r="A297" s="410"/>
      <c r="B297" s="336" t="s">
        <v>9</v>
      </c>
      <c r="C297" s="336" t="s">
        <v>10</v>
      </c>
      <c r="D297" s="336" t="s">
        <v>11</v>
      </c>
      <c r="E297" s="336" t="s">
        <v>9</v>
      </c>
      <c r="F297" s="336" t="s">
        <v>10</v>
      </c>
      <c r="G297" s="336" t="s">
        <v>11</v>
      </c>
      <c r="H297" s="336" t="s">
        <v>9</v>
      </c>
      <c r="I297" s="336" t="s">
        <v>10</v>
      </c>
      <c r="J297" s="336" t="s">
        <v>11</v>
      </c>
      <c r="K297" s="410"/>
    </row>
    <row r="298" spans="1:11" ht="15.75" customHeight="1" thickBot="1" x14ac:dyDescent="0.3">
      <c r="A298" s="411"/>
      <c r="B298" s="4" t="s">
        <v>12</v>
      </c>
      <c r="C298" s="4" t="s">
        <v>13</v>
      </c>
      <c r="D298" s="4" t="s">
        <v>8</v>
      </c>
      <c r="E298" s="4" t="s">
        <v>12</v>
      </c>
      <c r="F298" s="4" t="s">
        <v>13</v>
      </c>
      <c r="G298" s="4" t="s">
        <v>8</v>
      </c>
      <c r="H298" s="4" t="s">
        <v>12</v>
      </c>
      <c r="I298" s="4" t="s">
        <v>13</v>
      </c>
      <c r="J298" s="4" t="s">
        <v>8</v>
      </c>
      <c r="K298" s="411"/>
    </row>
    <row r="299" spans="1:11" ht="17.25" customHeight="1" x14ac:dyDescent="0.2">
      <c r="A299" s="5" t="s">
        <v>62</v>
      </c>
      <c r="B299" s="6"/>
      <c r="C299" s="6"/>
      <c r="D299" s="6"/>
      <c r="E299" s="6"/>
      <c r="F299" s="6"/>
      <c r="G299" s="6"/>
      <c r="H299" s="6"/>
      <c r="I299" s="6"/>
      <c r="J299" s="6"/>
      <c r="K299" s="7" t="s">
        <v>41</v>
      </c>
    </row>
    <row r="300" spans="1:11" ht="21.75" customHeight="1" x14ac:dyDescent="0.2">
      <c r="A300" s="5" t="s">
        <v>1967</v>
      </c>
      <c r="B300" s="6">
        <v>533</v>
      </c>
      <c r="C300" s="6">
        <v>228</v>
      </c>
      <c r="D300" s="6">
        <f t="shared" ref="D300:D309" si="75">SUM(B300:C300)</f>
        <v>761</v>
      </c>
      <c r="E300" s="6">
        <v>0</v>
      </c>
      <c r="F300" s="6">
        <v>0</v>
      </c>
      <c r="G300" s="6">
        <f t="shared" ref="G300:G309" si="76">SUM(E300:F300)</f>
        <v>0</v>
      </c>
      <c r="H300" s="6">
        <f t="shared" ref="H300:J309" si="77">SUM(E300,B300)</f>
        <v>533</v>
      </c>
      <c r="I300" s="6">
        <f t="shared" si="77"/>
        <v>228</v>
      </c>
      <c r="J300" s="6">
        <f t="shared" si="77"/>
        <v>761</v>
      </c>
      <c r="K300" s="7" t="s">
        <v>1968</v>
      </c>
    </row>
    <row r="301" spans="1:11" ht="21.75" customHeight="1" x14ac:dyDescent="0.2">
      <c r="A301" s="5" t="s">
        <v>1969</v>
      </c>
      <c r="B301" s="6">
        <v>914</v>
      </c>
      <c r="C301" s="6">
        <v>389</v>
      </c>
      <c r="D301" s="6">
        <f t="shared" si="75"/>
        <v>1303</v>
      </c>
      <c r="E301" s="6">
        <v>1</v>
      </c>
      <c r="F301" s="6">
        <v>0</v>
      </c>
      <c r="G301" s="6">
        <f t="shared" si="76"/>
        <v>1</v>
      </c>
      <c r="H301" s="6">
        <f t="shared" si="77"/>
        <v>915</v>
      </c>
      <c r="I301" s="6">
        <f t="shared" si="77"/>
        <v>389</v>
      </c>
      <c r="J301" s="6">
        <f t="shared" si="77"/>
        <v>1304</v>
      </c>
      <c r="K301" s="7" t="s">
        <v>1970</v>
      </c>
    </row>
    <row r="302" spans="1:11" ht="21.75" customHeight="1" x14ac:dyDescent="0.2">
      <c r="A302" s="5" t="s">
        <v>1971</v>
      </c>
      <c r="B302" s="6">
        <v>1013</v>
      </c>
      <c r="C302" s="6">
        <v>435</v>
      </c>
      <c r="D302" s="6">
        <f t="shared" si="75"/>
        <v>1448</v>
      </c>
      <c r="E302" s="6">
        <v>0</v>
      </c>
      <c r="F302" s="6">
        <v>0</v>
      </c>
      <c r="G302" s="6">
        <f t="shared" si="76"/>
        <v>0</v>
      </c>
      <c r="H302" s="6">
        <f t="shared" si="77"/>
        <v>1013</v>
      </c>
      <c r="I302" s="6">
        <f t="shared" si="77"/>
        <v>435</v>
      </c>
      <c r="J302" s="6">
        <f t="shared" si="77"/>
        <v>1448</v>
      </c>
      <c r="K302" s="7" t="s">
        <v>2279</v>
      </c>
    </row>
    <row r="303" spans="1:11" ht="21.75" customHeight="1" x14ac:dyDescent="0.2">
      <c r="A303" s="5" t="s">
        <v>1973</v>
      </c>
      <c r="B303" s="6">
        <v>499</v>
      </c>
      <c r="C303" s="6">
        <v>321</v>
      </c>
      <c r="D303" s="6">
        <f t="shared" si="75"/>
        <v>820</v>
      </c>
      <c r="E303" s="6">
        <v>1</v>
      </c>
      <c r="F303" s="6">
        <v>0</v>
      </c>
      <c r="G303" s="6">
        <f t="shared" si="76"/>
        <v>1</v>
      </c>
      <c r="H303" s="6">
        <f t="shared" si="77"/>
        <v>500</v>
      </c>
      <c r="I303" s="6">
        <f t="shared" si="77"/>
        <v>321</v>
      </c>
      <c r="J303" s="6">
        <f t="shared" si="77"/>
        <v>821</v>
      </c>
      <c r="K303" s="7" t="s">
        <v>1974</v>
      </c>
    </row>
    <row r="304" spans="1:11" ht="21.75" customHeight="1" x14ac:dyDescent="0.2">
      <c r="A304" s="5" t="s">
        <v>1975</v>
      </c>
      <c r="B304" s="6">
        <v>0</v>
      </c>
      <c r="C304" s="6">
        <v>0</v>
      </c>
      <c r="D304" s="6">
        <f>SUM(B304:C304)</f>
        <v>0</v>
      </c>
      <c r="E304" s="6">
        <v>0</v>
      </c>
      <c r="F304" s="6">
        <v>0</v>
      </c>
      <c r="G304" s="6">
        <f>SUM(E304:F304)</f>
        <v>0</v>
      </c>
      <c r="H304" s="6">
        <f t="shared" si="77"/>
        <v>0</v>
      </c>
      <c r="I304" s="6">
        <f t="shared" si="77"/>
        <v>0</v>
      </c>
      <c r="J304" s="6">
        <f t="shared" si="77"/>
        <v>0</v>
      </c>
      <c r="K304" s="7" t="s">
        <v>1976</v>
      </c>
    </row>
    <row r="305" spans="1:11" ht="21.75" customHeight="1" x14ac:dyDescent="0.2">
      <c r="A305" s="5" t="s">
        <v>2280</v>
      </c>
      <c r="B305" s="6">
        <v>260</v>
      </c>
      <c r="C305" s="6">
        <v>32</v>
      </c>
      <c r="D305" s="6">
        <f t="shared" si="75"/>
        <v>292</v>
      </c>
      <c r="E305" s="6">
        <v>0</v>
      </c>
      <c r="F305" s="6">
        <v>0</v>
      </c>
      <c r="G305" s="6">
        <f t="shared" si="76"/>
        <v>0</v>
      </c>
      <c r="H305" s="6">
        <f t="shared" si="77"/>
        <v>260</v>
      </c>
      <c r="I305" s="6">
        <f t="shared" si="77"/>
        <v>32</v>
      </c>
      <c r="J305" s="6">
        <f t="shared" si="77"/>
        <v>292</v>
      </c>
      <c r="K305" s="7" t="s">
        <v>2216</v>
      </c>
    </row>
    <row r="306" spans="1:11" ht="21.75" customHeight="1" x14ac:dyDescent="0.2">
      <c r="A306" s="5" t="s">
        <v>1979</v>
      </c>
      <c r="B306" s="6">
        <v>740</v>
      </c>
      <c r="C306" s="6">
        <v>284</v>
      </c>
      <c r="D306" s="6">
        <f t="shared" si="75"/>
        <v>1024</v>
      </c>
      <c r="E306" s="6">
        <v>0</v>
      </c>
      <c r="F306" s="6">
        <v>0</v>
      </c>
      <c r="G306" s="6">
        <f t="shared" si="76"/>
        <v>0</v>
      </c>
      <c r="H306" s="6">
        <f t="shared" si="77"/>
        <v>740</v>
      </c>
      <c r="I306" s="6">
        <f t="shared" si="77"/>
        <v>284</v>
      </c>
      <c r="J306" s="6">
        <f t="shared" si="77"/>
        <v>1024</v>
      </c>
      <c r="K306" s="7" t="s">
        <v>1980</v>
      </c>
    </row>
    <row r="307" spans="1:11" ht="21.75" customHeight="1" x14ac:dyDescent="0.2">
      <c r="A307" s="5" t="s">
        <v>1981</v>
      </c>
      <c r="B307" s="6">
        <v>187</v>
      </c>
      <c r="C307" s="6">
        <v>29</v>
      </c>
      <c r="D307" s="6">
        <f t="shared" si="75"/>
        <v>216</v>
      </c>
      <c r="E307" s="6">
        <v>0</v>
      </c>
      <c r="F307" s="6">
        <v>0</v>
      </c>
      <c r="G307" s="6">
        <f t="shared" si="76"/>
        <v>0</v>
      </c>
      <c r="H307" s="6">
        <f t="shared" si="77"/>
        <v>187</v>
      </c>
      <c r="I307" s="6">
        <f t="shared" si="77"/>
        <v>29</v>
      </c>
      <c r="J307" s="6">
        <f t="shared" si="77"/>
        <v>216</v>
      </c>
      <c r="K307" s="7" t="s">
        <v>1982</v>
      </c>
    </row>
    <row r="308" spans="1:11" ht="20.25" customHeight="1" x14ac:dyDescent="0.2">
      <c r="A308" s="5" t="s">
        <v>1983</v>
      </c>
      <c r="B308" s="6">
        <v>669</v>
      </c>
      <c r="C308" s="6">
        <v>96</v>
      </c>
      <c r="D308" s="6">
        <f t="shared" si="75"/>
        <v>765</v>
      </c>
      <c r="E308" s="6">
        <v>0</v>
      </c>
      <c r="F308" s="6">
        <v>0</v>
      </c>
      <c r="G308" s="6">
        <f t="shared" si="76"/>
        <v>0</v>
      </c>
      <c r="H308" s="6">
        <f t="shared" si="77"/>
        <v>669</v>
      </c>
      <c r="I308" s="6">
        <f t="shared" si="77"/>
        <v>96</v>
      </c>
      <c r="J308" s="6">
        <f t="shared" si="77"/>
        <v>765</v>
      </c>
      <c r="K308" s="7" t="s">
        <v>1984</v>
      </c>
    </row>
    <row r="309" spans="1:11" ht="21.75" customHeight="1" x14ac:dyDescent="0.2">
      <c r="A309" s="5" t="s">
        <v>1985</v>
      </c>
      <c r="B309" s="6">
        <v>1112</v>
      </c>
      <c r="C309" s="6">
        <v>363</v>
      </c>
      <c r="D309" s="6">
        <f t="shared" si="75"/>
        <v>1475</v>
      </c>
      <c r="E309" s="6">
        <v>1</v>
      </c>
      <c r="F309" s="6">
        <v>0</v>
      </c>
      <c r="G309" s="6">
        <f t="shared" si="76"/>
        <v>1</v>
      </c>
      <c r="H309" s="6">
        <f t="shared" si="77"/>
        <v>1113</v>
      </c>
      <c r="I309" s="6">
        <f t="shared" si="77"/>
        <v>363</v>
      </c>
      <c r="J309" s="6">
        <f t="shared" si="77"/>
        <v>1476</v>
      </c>
      <c r="K309" s="7" t="s">
        <v>2281</v>
      </c>
    </row>
    <row r="310" spans="1:11" ht="21.75" customHeight="1" x14ac:dyDescent="0.2">
      <c r="A310" s="5" t="s">
        <v>2217</v>
      </c>
      <c r="B310" s="6"/>
      <c r="C310" s="6"/>
      <c r="D310" s="6"/>
      <c r="E310" s="6"/>
      <c r="F310" s="6"/>
      <c r="G310" s="6"/>
      <c r="H310" s="6"/>
      <c r="I310" s="6"/>
      <c r="J310" s="6"/>
      <c r="K310" s="7" t="s">
        <v>2282</v>
      </c>
    </row>
    <row r="311" spans="1:11" ht="21.75" customHeight="1" x14ac:dyDescent="0.2">
      <c r="A311" s="5" t="s">
        <v>2220</v>
      </c>
      <c r="B311" s="6">
        <v>339</v>
      </c>
      <c r="C311" s="6">
        <v>27</v>
      </c>
      <c r="D311" s="6">
        <f>SUM(B311:C311)</f>
        <v>366</v>
      </c>
      <c r="E311" s="6">
        <v>0</v>
      </c>
      <c r="F311" s="6">
        <v>0</v>
      </c>
      <c r="G311" s="6">
        <f>SUM(E311:F311)</f>
        <v>0</v>
      </c>
      <c r="H311" s="6">
        <f t="shared" ref="H311:J315" si="78">SUM(E311,B311)</f>
        <v>339</v>
      </c>
      <c r="I311" s="6">
        <f t="shared" si="78"/>
        <v>27</v>
      </c>
      <c r="J311" s="6">
        <f t="shared" si="78"/>
        <v>366</v>
      </c>
      <c r="K311" s="353" t="s">
        <v>2221</v>
      </c>
    </row>
    <row r="312" spans="1:11" ht="18.75" customHeight="1" x14ac:dyDescent="0.2">
      <c r="A312" s="5" t="s">
        <v>2222</v>
      </c>
      <c r="B312" s="6">
        <v>72</v>
      </c>
      <c r="C312" s="6">
        <v>48</v>
      </c>
      <c r="D312" s="6">
        <f>SUM(B312:C312)</f>
        <v>120</v>
      </c>
      <c r="E312" s="6">
        <v>0</v>
      </c>
      <c r="F312" s="6">
        <v>0</v>
      </c>
      <c r="G312" s="6">
        <f>SUM(E312:F312)</f>
        <v>0</v>
      </c>
      <c r="H312" s="6">
        <f t="shared" si="78"/>
        <v>72</v>
      </c>
      <c r="I312" s="6">
        <f t="shared" si="78"/>
        <v>48</v>
      </c>
      <c r="J312" s="6">
        <f t="shared" si="78"/>
        <v>120</v>
      </c>
      <c r="K312" s="353" t="s">
        <v>2223</v>
      </c>
    </row>
    <row r="313" spans="1:11" ht="18" customHeight="1" x14ac:dyDescent="0.2">
      <c r="A313" s="5" t="s">
        <v>2224</v>
      </c>
      <c r="B313" s="6">
        <v>23</v>
      </c>
      <c r="C313" s="6">
        <v>5</v>
      </c>
      <c r="D313" s="6">
        <f>SUM(B313:C313)</f>
        <v>28</v>
      </c>
      <c r="E313" s="6">
        <v>0</v>
      </c>
      <c r="F313" s="6">
        <v>0</v>
      </c>
      <c r="G313" s="6">
        <f>SUM(E313:F313)</f>
        <v>0</v>
      </c>
      <c r="H313" s="6">
        <f t="shared" si="78"/>
        <v>23</v>
      </c>
      <c r="I313" s="6">
        <f t="shared" si="78"/>
        <v>5</v>
      </c>
      <c r="J313" s="6">
        <f t="shared" si="78"/>
        <v>28</v>
      </c>
      <c r="K313" s="7" t="s">
        <v>1996</v>
      </c>
    </row>
    <row r="314" spans="1:11" ht="19.5" customHeight="1" x14ac:dyDescent="0.2">
      <c r="A314" s="5" t="s">
        <v>2225</v>
      </c>
      <c r="B314" s="6">
        <v>415</v>
      </c>
      <c r="C314" s="6">
        <v>57</v>
      </c>
      <c r="D314" s="6">
        <f>SUM(B314:C314)</f>
        <v>472</v>
      </c>
      <c r="E314" s="6">
        <v>0</v>
      </c>
      <c r="F314" s="6">
        <v>0</v>
      </c>
      <c r="G314" s="6">
        <f>SUM(E314:F314)</f>
        <v>0</v>
      </c>
      <c r="H314" s="6">
        <f t="shared" si="78"/>
        <v>415</v>
      </c>
      <c r="I314" s="6">
        <f t="shared" si="78"/>
        <v>57</v>
      </c>
      <c r="J314" s="6">
        <f t="shared" si="78"/>
        <v>472</v>
      </c>
      <c r="K314" s="353" t="s">
        <v>2226</v>
      </c>
    </row>
    <row r="315" spans="1:11" ht="18.75" customHeight="1" x14ac:dyDescent="0.2">
      <c r="A315" s="5" t="s">
        <v>2227</v>
      </c>
      <c r="B315" s="6">
        <v>548</v>
      </c>
      <c r="C315" s="6">
        <v>249</v>
      </c>
      <c r="D315" s="6">
        <f>SUM(B315:C315)</f>
        <v>797</v>
      </c>
      <c r="E315" s="6">
        <v>0</v>
      </c>
      <c r="F315" s="6">
        <v>0</v>
      </c>
      <c r="G315" s="6">
        <f>SUM(E315:F315)</f>
        <v>0</v>
      </c>
      <c r="H315" s="6">
        <f t="shared" si="78"/>
        <v>548</v>
      </c>
      <c r="I315" s="6">
        <f t="shared" si="78"/>
        <v>249</v>
      </c>
      <c r="J315" s="6">
        <f t="shared" si="78"/>
        <v>797</v>
      </c>
      <c r="K315" s="7" t="s">
        <v>2000</v>
      </c>
    </row>
    <row r="316" spans="1:11" ht="18.75" customHeight="1" x14ac:dyDescent="0.2">
      <c r="A316" s="5" t="s">
        <v>2228</v>
      </c>
      <c r="B316" s="6">
        <f>SUM(B311:B315)</f>
        <v>1397</v>
      </c>
      <c r="C316" s="6">
        <f>SUM(C311:C315)</f>
        <v>386</v>
      </c>
      <c r="D316" s="6">
        <f>SUM(D311:D315)</f>
        <v>1783</v>
      </c>
      <c r="E316" s="6">
        <v>0</v>
      </c>
      <c r="F316" s="6">
        <v>0</v>
      </c>
      <c r="G316" s="6">
        <v>0</v>
      </c>
      <c r="H316" s="6">
        <f>SUM(H311:H315)</f>
        <v>1397</v>
      </c>
      <c r="I316" s="6">
        <f>SUM(I311:I315)</f>
        <v>386</v>
      </c>
      <c r="J316" s="6">
        <f>SUM(J311:J315)</f>
        <v>1783</v>
      </c>
      <c r="K316" s="7" t="s">
        <v>2229</v>
      </c>
    </row>
    <row r="317" spans="1:11" ht="21.75" customHeight="1" x14ac:dyDescent="0.2">
      <c r="A317" s="5" t="s">
        <v>2002</v>
      </c>
      <c r="B317" s="6">
        <v>2255</v>
      </c>
      <c r="C317" s="6">
        <v>679</v>
      </c>
      <c r="D317" s="6">
        <f>SUM(B317:C317)</f>
        <v>2934</v>
      </c>
      <c r="E317" s="6">
        <v>0</v>
      </c>
      <c r="F317" s="6">
        <v>0</v>
      </c>
      <c r="G317" s="6">
        <f>SUM(E317:F317)</f>
        <v>0</v>
      </c>
      <c r="H317" s="6">
        <f t="shared" ref="H317:J319" si="79">SUM(E317,B317)</f>
        <v>2255</v>
      </c>
      <c r="I317" s="6">
        <f t="shared" si="79"/>
        <v>679</v>
      </c>
      <c r="J317" s="6">
        <f t="shared" si="79"/>
        <v>2934</v>
      </c>
      <c r="K317" s="7" t="s">
        <v>2003</v>
      </c>
    </row>
    <row r="318" spans="1:11" ht="18.75" customHeight="1" x14ac:dyDescent="0.2">
      <c r="A318" s="5" t="s">
        <v>2004</v>
      </c>
      <c r="B318" s="6">
        <v>564</v>
      </c>
      <c r="C318" s="6">
        <v>262</v>
      </c>
      <c r="D318" s="6">
        <f>SUM(B318:C318)</f>
        <v>826</v>
      </c>
      <c r="E318" s="6">
        <v>0</v>
      </c>
      <c r="F318" s="6">
        <v>0</v>
      </c>
      <c r="G318" s="6">
        <f>SUM(E318:F318)</f>
        <v>0</v>
      </c>
      <c r="H318" s="6">
        <f t="shared" si="79"/>
        <v>564</v>
      </c>
      <c r="I318" s="6">
        <f t="shared" si="79"/>
        <v>262</v>
      </c>
      <c r="J318" s="6">
        <f t="shared" si="79"/>
        <v>826</v>
      </c>
      <c r="K318" s="7" t="s">
        <v>2005</v>
      </c>
    </row>
    <row r="319" spans="1:11" ht="21.75" customHeight="1" x14ac:dyDescent="0.2">
      <c r="A319" s="5" t="s">
        <v>2006</v>
      </c>
      <c r="B319" s="6">
        <v>603</v>
      </c>
      <c r="C319" s="6">
        <v>233</v>
      </c>
      <c r="D319" s="6">
        <f>SUM(B319:C319)</f>
        <v>836</v>
      </c>
      <c r="E319" s="6">
        <v>0</v>
      </c>
      <c r="F319" s="6">
        <v>0</v>
      </c>
      <c r="G319" s="6">
        <f>SUM(E319:F319)</f>
        <v>0</v>
      </c>
      <c r="H319" s="6">
        <f t="shared" si="79"/>
        <v>603</v>
      </c>
      <c r="I319" s="6">
        <f t="shared" si="79"/>
        <v>233</v>
      </c>
      <c r="J319" s="6">
        <f t="shared" si="79"/>
        <v>836</v>
      </c>
      <c r="K319" s="354" t="s">
        <v>2298</v>
      </c>
    </row>
    <row r="320" spans="1:11" ht="18.75" customHeight="1" x14ac:dyDescent="0.2">
      <c r="A320" s="5" t="s">
        <v>2233</v>
      </c>
      <c r="B320" s="6"/>
      <c r="C320" s="6"/>
      <c r="D320" s="6"/>
      <c r="E320" s="6"/>
      <c r="F320" s="6"/>
      <c r="G320" s="6"/>
      <c r="H320" s="6"/>
      <c r="I320" s="6"/>
      <c r="J320" s="6"/>
      <c r="K320" s="7" t="s">
        <v>2283</v>
      </c>
    </row>
    <row r="321" spans="1:11" ht="17.25" customHeight="1" x14ac:dyDescent="0.2">
      <c r="A321" s="5" t="s">
        <v>2284</v>
      </c>
      <c r="B321" s="6">
        <v>77</v>
      </c>
      <c r="C321" s="6">
        <v>33</v>
      </c>
      <c r="D321" s="6">
        <f>SUM(B321:C321)</f>
        <v>110</v>
      </c>
      <c r="E321" s="6">
        <v>0</v>
      </c>
      <c r="F321" s="6">
        <v>1</v>
      </c>
      <c r="G321" s="6">
        <f>SUM(E321:F321)</f>
        <v>1</v>
      </c>
      <c r="H321" s="6">
        <f t="shared" ref="H321:J322" si="80">SUM(E321,B321)</f>
        <v>77</v>
      </c>
      <c r="I321" s="6">
        <f t="shared" si="80"/>
        <v>34</v>
      </c>
      <c r="J321" s="6">
        <f t="shared" si="80"/>
        <v>111</v>
      </c>
      <c r="K321" s="7" t="s">
        <v>2011</v>
      </c>
    </row>
    <row r="322" spans="1:11" ht="17.25" customHeight="1" x14ac:dyDescent="0.2">
      <c r="A322" s="5" t="s">
        <v>2014</v>
      </c>
      <c r="B322" s="6">
        <v>177</v>
      </c>
      <c r="C322" s="6">
        <v>42</v>
      </c>
      <c r="D322" s="6">
        <f>SUM(B322:C322)</f>
        <v>219</v>
      </c>
      <c r="E322" s="6">
        <v>0</v>
      </c>
      <c r="F322" s="6">
        <v>0</v>
      </c>
      <c r="G322" s="6">
        <f>SUM(E322:F322)</f>
        <v>0</v>
      </c>
      <c r="H322" s="6">
        <f t="shared" si="80"/>
        <v>177</v>
      </c>
      <c r="I322" s="6">
        <f t="shared" si="80"/>
        <v>42</v>
      </c>
      <c r="J322" s="6">
        <f t="shared" si="80"/>
        <v>219</v>
      </c>
      <c r="K322" s="7" t="s">
        <v>2015</v>
      </c>
    </row>
    <row r="323" spans="1:11" ht="18.75" customHeight="1" x14ac:dyDescent="0.2">
      <c r="A323" s="5" t="s">
        <v>2022</v>
      </c>
      <c r="B323" s="6">
        <f>SUM(B321:B322)</f>
        <v>254</v>
      </c>
      <c r="C323" s="6">
        <f t="shared" ref="C323:J323" si="81">SUM(C321:C322)</f>
        <v>75</v>
      </c>
      <c r="D323" s="6">
        <f t="shared" si="81"/>
        <v>329</v>
      </c>
      <c r="E323" s="6">
        <f t="shared" si="81"/>
        <v>0</v>
      </c>
      <c r="F323" s="6">
        <f t="shared" si="81"/>
        <v>1</v>
      </c>
      <c r="G323" s="6">
        <f t="shared" si="81"/>
        <v>1</v>
      </c>
      <c r="H323" s="6">
        <f t="shared" si="81"/>
        <v>254</v>
      </c>
      <c r="I323" s="6">
        <f t="shared" si="81"/>
        <v>76</v>
      </c>
      <c r="J323" s="6">
        <f t="shared" si="81"/>
        <v>330</v>
      </c>
      <c r="K323" s="7" t="s">
        <v>2238</v>
      </c>
    </row>
    <row r="324" spans="1:11" ht="18.75" customHeight="1" x14ac:dyDescent="0.2">
      <c r="A324" s="5" t="s">
        <v>2024</v>
      </c>
      <c r="B324" s="6">
        <v>126</v>
      </c>
      <c r="C324" s="6">
        <v>55</v>
      </c>
      <c r="D324" s="6">
        <f>SUM(B324:C324)</f>
        <v>181</v>
      </c>
      <c r="E324" s="6">
        <v>2</v>
      </c>
      <c r="F324" s="6">
        <v>0</v>
      </c>
      <c r="G324" s="6">
        <f>SUM(E324:F324)</f>
        <v>2</v>
      </c>
      <c r="H324" s="6">
        <f>SUM(E324,B324)</f>
        <v>128</v>
      </c>
      <c r="I324" s="6">
        <f>SUM(F324,C324)</f>
        <v>55</v>
      </c>
      <c r="J324" s="6">
        <f>SUM(G324,D324)</f>
        <v>183</v>
      </c>
      <c r="K324" s="7" t="s">
        <v>2286</v>
      </c>
    </row>
    <row r="325" spans="1:11" ht="18.75" customHeight="1" x14ac:dyDescent="0.2">
      <c r="A325" s="5" t="s">
        <v>2299</v>
      </c>
      <c r="B325" s="6"/>
      <c r="C325" s="6"/>
      <c r="D325" s="6"/>
      <c r="E325" s="6"/>
      <c r="F325" s="6"/>
      <c r="G325" s="6"/>
      <c r="H325" s="6"/>
      <c r="I325" s="6"/>
      <c r="J325" s="6"/>
      <c r="K325" s="7" t="s">
        <v>2201</v>
      </c>
    </row>
    <row r="326" spans="1:11" ht="18.75" customHeight="1" x14ac:dyDescent="0.2">
      <c r="A326" s="5" t="s">
        <v>2030</v>
      </c>
      <c r="B326" s="6">
        <v>84</v>
      </c>
      <c r="C326" s="6">
        <v>9</v>
      </c>
      <c r="D326" s="6">
        <f>SUM(B326:C326)</f>
        <v>93</v>
      </c>
      <c r="E326" s="6">
        <v>0</v>
      </c>
      <c r="F326" s="6">
        <v>0</v>
      </c>
      <c r="G326" s="6">
        <f>SUM(E326:F326)</f>
        <v>0</v>
      </c>
      <c r="H326" s="6">
        <f t="shared" ref="H326:J328" si="82">SUM(E326,B326)</f>
        <v>84</v>
      </c>
      <c r="I326" s="6">
        <f t="shared" si="82"/>
        <v>9</v>
      </c>
      <c r="J326" s="6">
        <f t="shared" si="82"/>
        <v>93</v>
      </c>
      <c r="K326" s="7" t="s">
        <v>1635</v>
      </c>
    </row>
    <row r="327" spans="1:11" ht="18" customHeight="1" x14ac:dyDescent="0.2">
      <c r="A327" s="5" t="s">
        <v>379</v>
      </c>
      <c r="B327" s="6">
        <v>532</v>
      </c>
      <c r="C327" s="6">
        <v>311</v>
      </c>
      <c r="D327" s="6">
        <f>SUM(B327:C327)</f>
        <v>843</v>
      </c>
      <c r="E327" s="6">
        <v>0</v>
      </c>
      <c r="F327" s="6">
        <v>0</v>
      </c>
      <c r="G327" s="6">
        <f>SUM(E327:F327)</f>
        <v>0</v>
      </c>
      <c r="H327" s="6">
        <f t="shared" si="82"/>
        <v>532</v>
      </c>
      <c r="I327" s="6">
        <f t="shared" si="82"/>
        <v>311</v>
      </c>
      <c r="J327" s="6">
        <f t="shared" si="82"/>
        <v>843</v>
      </c>
      <c r="K327" s="7" t="s">
        <v>300</v>
      </c>
    </row>
    <row r="328" spans="1:11" ht="18.75" customHeight="1" x14ac:dyDescent="0.2">
      <c r="A328" s="5" t="s">
        <v>127</v>
      </c>
      <c r="B328" s="6">
        <v>788</v>
      </c>
      <c r="C328" s="6">
        <v>246</v>
      </c>
      <c r="D328" s="6">
        <f>SUM(B328:C328)</f>
        <v>1034</v>
      </c>
      <c r="E328" s="6">
        <v>0</v>
      </c>
      <c r="F328" s="6">
        <v>0</v>
      </c>
      <c r="G328" s="6">
        <f>SUM(E328:F328)</f>
        <v>0</v>
      </c>
      <c r="H328" s="6">
        <f t="shared" si="82"/>
        <v>788</v>
      </c>
      <c r="I328" s="6">
        <f t="shared" si="82"/>
        <v>246</v>
      </c>
      <c r="J328" s="6">
        <f t="shared" si="82"/>
        <v>1034</v>
      </c>
      <c r="K328" s="7" t="s">
        <v>302</v>
      </c>
    </row>
    <row r="329" spans="1:11" ht="18.75" customHeight="1" thickBot="1" x14ac:dyDescent="0.25">
      <c r="A329" s="14" t="s">
        <v>2033</v>
      </c>
      <c r="B329" s="15">
        <f>SUM(B326:B328)</f>
        <v>1404</v>
      </c>
      <c r="C329" s="15">
        <f t="shared" ref="C329:J329" si="83">SUM(C326:C328)</f>
        <v>566</v>
      </c>
      <c r="D329" s="15">
        <f t="shared" si="83"/>
        <v>1970</v>
      </c>
      <c r="E329" s="15">
        <f t="shared" si="83"/>
        <v>0</v>
      </c>
      <c r="F329" s="15">
        <f t="shared" si="83"/>
        <v>0</v>
      </c>
      <c r="G329" s="15">
        <f t="shared" si="83"/>
        <v>0</v>
      </c>
      <c r="H329" s="15">
        <f t="shared" si="83"/>
        <v>1404</v>
      </c>
      <c r="I329" s="15">
        <f t="shared" si="83"/>
        <v>566</v>
      </c>
      <c r="J329" s="15">
        <f t="shared" si="83"/>
        <v>1970</v>
      </c>
      <c r="K329" s="16" t="s">
        <v>2188</v>
      </c>
    </row>
    <row r="330" spans="1:11" ht="18.75" customHeight="1" thickTop="1" x14ac:dyDescent="0.2">
      <c r="A330" s="25"/>
      <c r="B330" s="334"/>
      <c r="C330" s="334"/>
      <c r="D330" s="334"/>
      <c r="E330" s="334"/>
      <c r="F330" s="334"/>
      <c r="G330" s="334"/>
      <c r="H330" s="334"/>
      <c r="I330" s="334"/>
      <c r="J330" s="334"/>
      <c r="K330" s="341"/>
    </row>
    <row r="331" spans="1:11" s="399" customFormat="1" ht="18.75" customHeight="1" x14ac:dyDescent="0.2">
      <c r="A331" s="25"/>
      <c r="B331" s="398"/>
      <c r="C331" s="398"/>
      <c r="D331" s="398"/>
      <c r="E331" s="398"/>
      <c r="F331" s="398"/>
      <c r="G331" s="398"/>
      <c r="H331" s="398"/>
      <c r="I331" s="398"/>
      <c r="J331" s="398"/>
      <c r="K331" s="400"/>
    </row>
    <row r="332" spans="1:11" ht="18.75" customHeight="1" thickBot="1" x14ac:dyDescent="0.25">
      <c r="A332" s="1" t="s">
        <v>2295</v>
      </c>
      <c r="K332" s="21" t="s">
        <v>2296</v>
      </c>
    </row>
    <row r="333" spans="1:11" ht="18.75" customHeight="1" thickTop="1" x14ac:dyDescent="0.25">
      <c r="A333" s="409" t="s">
        <v>118</v>
      </c>
      <c r="B333" s="412" t="s">
        <v>2</v>
      </c>
      <c r="C333" s="412"/>
      <c r="D333" s="412"/>
      <c r="E333" s="412" t="s">
        <v>3</v>
      </c>
      <c r="F333" s="412"/>
      <c r="G333" s="412"/>
      <c r="H333" s="412" t="s">
        <v>4</v>
      </c>
      <c r="I333" s="412"/>
      <c r="J333" s="412"/>
      <c r="K333" s="409" t="s">
        <v>278</v>
      </c>
    </row>
    <row r="334" spans="1:11" ht="18.75" customHeight="1" x14ac:dyDescent="0.25">
      <c r="A334" s="410"/>
      <c r="B334" s="413" t="s">
        <v>6</v>
      </c>
      <c r="C334" s="413"/>
      <c r="D334" s="413"/>
      <c r="E334" s="413" t="s">
        <v>7</v>
      </c>
      <c r="F334" s="413"/>
      <c r="G334" s="413"/>
      <c r="H334" s="413" t="s">
        <v>8</v>
      </c>
      <c r="I334" s="413"/>
      <c r="J334" s="413"/>
      <c r="K334" s="410"/>
    </row>
    <row r="335" spans="1:11" ht="18.75" customHeight="1" x14ac:dyDescent="0.25">
      <c r="A335" s="410"/>
      <c r="B335" s="336" t="s">
        <v>9</v>
      </c>
      <c r="C335" s="336" t="s">
        <v>10</v>
      </c>
      <c r="D335" s="336" t="s">
        <v>11</v>
      </c>
      <c r="E335" s="336" t="s">
        <v>9</v>
      </c>
      <c r="F335" s="336" t="s">
        <v>10</v>
      </c>
      <c r="G335" s="336" t="s">
        <v>11</v>
      </c>
      <c r="H335" s="336" t="s">
        <v>9</v>
      </c>
      <c r="I335" s="336" t="s">
        <v>10</v>
      </c>
      <c r="J335" s="336" t="s">
        <v>11</v>
      </c>
      <c r="K335" s="410"/>
    </row>
    <row r="336" spans="1:11" ht="18.75" customHeight="1" thickBot="1" x14ac:dyDescent="0.3">
      <c r="A336" s="411"/>
      <c r="B336" s="4" t="s">
        <v>12</v>
      </c>
      <c r="C336" s="4" t="s">
        <v>13</v>
      </c>
      <c r="D336" s="4" t="s">
        <v>8</v>
      </c>
      <c r="E336" s="4" t="s">
        <v>12</v>
      </c>
      <c r="F336" s="4" t="s">
        <v>13</v>
      </c>
      <c r="G336" s="4" t="s">
        <v>8</v>
      </c>
      <c r="H336" s="4" t="s">
        <v>12</v>
      </c>
      <c r="I336" s="4" t="s">
        <v>13</v>
      </c>
      <c r="J336" s="4" t="s">
        <v>8</v>
      </c>
      <c r="K336" s="411"/>
    </row>
    <row r="337" spans="1:11" ht="18.75" customHeight="1" x14ac:dyDescent="0.2">
      <c r="A337" s="5" t="s">
        <v>2246</v>
      </c>
      <c r="B337" s="6">
        <v>326</v>
      </c>
      <c r="C337" s="6">
        <v>138</v>
      </c>
      <c r="D337" s="6">
        <f t="shared" ref="D337:D366" si="84">SUM(B337:C337)</f>
        <v>464</v>
      </c>
      <c r="E337" s="6">
        <v>0</v>
      </c>
      <c r="F337" s="6">
        <v>0</v>
      </c>
      <c r="G337" s="6">
        <f t="shared" ref="G337:G366" si="85">SUM(E337:F337)</f>
        <v>0</v>
      </c>
      <c r="H337" s="6">
        <f t="shared" ref="H337:J352" si="86">SUM(E337,B337)</f>
        <v>326</v>
      </c>
      <c r="I337" s="6">
        <f t="shared" si="86"/>
        <v>138</v>
      </c>
      <c r="J337" s="6">
        <f t="shared" si="86"/>
        <v>464</v>
      </c>
      <c r="K337" s="7" t="s">
        <v>2054</v>
      </c>
    </row>
    <row r="338" spans="1:11" ht="18.75" customHeight="1" x14ac:dyDescent="0.2">
      <c r="A338" s="5" t="s">
        <v>2055</v>
      </c>
      <c r="B338" s="6">
        <v>235</v>
      </c>
      <c r="C338" s="6">
        <v>25</v>
      </c>
      <c r="D338" s="6">
        <f t="shared" si="84"/>
        <v>260</v>
      </c>
      <c r="E338" s="6">
        <v>0</v>
      </c>
      <c r="F338" s="6">
        <v>0</v>
      </c>
      <c r="G338" s="6">
        <f t="shared" si="85"/>
        <v>0</v>
      </c>
      <c r="H338" s="6">
        <f t="shared" si="86"/>
        <v>235</v>
      </c>
      <c r="I338" s="6">
        <f t="shared" si="86"/>
        <v>25</v>
      </c>
      <c r="J338" s="6">
        <f t="shared" si="86"/>
        <v>260</v>
      </c>
      <c r="K338" s="7" t="s">
        <v>2056</v>
      </c>
    </row>
    <row r="339" spans="1:11" ht="18.75" customHeight="1" x14ac:dyDescent="0.2">
      <c r="A339" s="5" t="s">
        <v>2191</v>
      </c>
      <c r="B339" s="6">
        <v>126</v>
      </c>
      <c r="C339" s="6">
        <v>60</v>
      </c>
      <c r="D339" s="6">
        <f t="shared" si="84"/>
        <v>186</v>
      </c>
      <c r="E339" s="6">
        <v>0</v>
      </c>
      <c r="F339" s="6">
        <v>0</v>
      </c>
      <c r="G339" s="6">
        <f t="shared" si="85"/>
        <v>0</v>
      </c>
      <c r="H339" s="6">
        <f t="shared" si="86"/>
        <v>126</v>
      </c>
      <c r="I339" s="6">
        <f t="shared" si="86"/>
        <v>60</v>
      </c>
      <c r="J339" s="6">
        <f t="shared" si="86"/>
        <v>186</v>
      </c>
      <c r="K339" s="7" t="s">
        <v>2058</v>
      </c>
    </row>
    <row r="340" spans="1:11" ht="18.75" customHeight="1" x14ac:dyDescent="0.2">
      <c r="A340" s="5" t="s">
        <v>2193</v>
      </c>
      <c r="B340" s="6">
        <v>1392</v>
      </c>
      <c r="C340" s="6">
        <v>401</v>
      </c>
      <c r="D340" s="6">
        <f t="shared" si="84"/>
        <v>1793</v>
      </c>
      <c r="E340" s="6">
        <v>0</v>
      </c>
      <c r="F340" s="6">
        <v>0</v>
      </c>
      <c r="G340" s="6">
        <f t="shared" si="85"/>
        <v>0</v>
      </c>
      <c r="H340" s="6">
        <f t="shared" si="86"/>
        <v>1392</v>
      </c>
      <c r="I340" s="6">
        <f t="shared" si="86"/>
        <v>401</v>
      </c>
      <c r="J340" s="6">
        <f t="shared" si="86"/>
        <v>1793</v>
      </c>
      <c r="K340" s="7" t="s">
        <v>2060</v>
      </c>
    </row>
    <row r="341" spans="1:11" ht="18.75" customHeight="1" x14ac:dyDescent="0.2">
      <c r="A341" s="5" t="s">
        <v>2061</v>
      </c>
      <c r="B341" s="6">
        <v>37</v>
      </c>
      <c r="C341" s="6">
        <v>2</v>
      </c>
      <c r="D341" s="6">
        <f t="shared" si="84"/>
        <v>39</v>
      </c>
      <c r="E341" s="6">
        <v>0</v>
      </c>
      <c r="F341" s="6">
        <v>0</v>
      </c>
      <c r="G341" s="6">
        <f t="shared" si="85"/>
        <v>0</v>
      </c>
      <c r="H341" s="6">
        <f t="shared" si="86"/>
        <v>37</v>
      </c>
      <c r="I341" s="6">
        <f t="shared" si="86"/>
        <v>2</v>
      </c>
      <c r="J341" s="6">
        <f t="shared" si="86"/>
        <v>39</v>
      </c>
      <c r="K341" s="7" t="s">
        <v>2062</v>
      </c>
    </row>
    <row r="342" spans="1:11" ht="17.25" customHeight="1" x14ac:dyDescent="0.2">
      <c r="A342" s="5" t="s">
        <v>2063</v>
      </c>
      <c r="B342" s="6">
        <v>309</v>
      </c>
      <c r="C342" s="6">
        <v>122</v>
      </c>
      <c r="D342" s="6">
        <f t="shared" si="84"/>
        <v>431</v>
      </c>
      <c r="E342" s="6">
        <v>0</v>
      </c>
      <c r="F342" s="6">
        <v>0</v>
      </c>
      <c r="G342" s="6">
        <f t="shared" si="85"/>
        <v>0</v>
      </c>
      <c r="H342" s="6">
        <f t="shared" si="86"/>
        <v>309</v>
      </c>
      <c r="I342" s="6">
        <f t="shared" si="86"/>
        <v>122</v>
      </c>
      <c r="J342" s="6">
        <f t="shared" si="86"/>
        <v>431</v>
      </c>
      <c r="K342" s="7" t="s">
        <v>2064</v>
      </c>
    </row>
    <row r="343" spans="1:11" ht="15.75" x14ac:dyDescent="0.2">
      <c r="A343" s="11" t="s">
        <v>2065</v>
      </c>
      <c r="B343" s="6">
        <v>1468</v>
      </c>
      <c r="C343" s="6">
        <v>346</v>
      </c>
      <c r="D343" s="6">
        <f t="shared" si="84"/>
        <v>1814</v>
      </c>
      <c r="E343" s="6">
        <v>0</v>
      </c>
      <c r="F343" s="6">
        <v>0</v>
      </c>
      <c r="G343" s="6">
        <f t="shared" si="85"/>
        <v>0</v>
      </c>
      <c r="H343" s="6">
        <f t="shared" si="86"/>
        <v>1468</v>
      </c>
      <c r="I343" s="6">
        <f t="shared" si="86"/>
        <v>346</v>
      </c>
      <c r="J343" s="6">
        <f t="shared" si="86"/>
        <v>1814</v>
      </c>
      <c r="K343" s="13" t="s">
        <v>2196</v>
      </c>
    </row>
    <row r="344" spans="1:11" ht="15.75" x14ac:dyDescent="0.2">
      <c r="A344" s="5" t="s">
        <v>2197</v>
      </c>
      <c r="B344" s="6">
        <v>684</v>
      </c>
      <c r="C344" s="6">
        <v>264</v>
      </c>
      <c r="D344" s="6">
        <f t="shared" si="84"/>
        <v>948</v>
      </c>
      <c r="E344" s="6">
        <v>0</v>
      </c>
      <c r="F344" s="6">
        <v>0</v>
      </c>
      <c r="G344" s="6">
        <f t="shared" si="85"/>
        <v>0</v>
      </c>
      <c r="H344" s="6">
        <f t="shared" si="86"/>
        <v>684</v>
      </c>
      <c r="I344" s="6">
        <f t="shared" si="86"/>
        <v>264</v>
      </c>
      <c r="J344" s="6">
        <f t="shared" si="86"/>
        <v>948</v>
      </c>
      <c r="K344" s="7" t="s">
        <v>2288</v>
      </c>
    </row>
    <row r="345" spans="1:11" ht="15.75" x14ac:dyDescent="0.2">
      <c r="A345" s="5" t="s">
        <v>2068</v>
      </c>
      <c r="B345" s="6">
        <v>500</v>
      </c>
      <c r="C345" s="6">
        <v>145</v>
      </c>
      <c r="D345" s="6">
        <f t="shared" si="84"/>
        <v>645</v>
      </c>
      <c r="E345" s="6">
        <v>0</v>
      </c>
      <c r="F345" s="6">
        <v>0</v>
      </c>
      <c r="G345" s="6">
        <f t="shared" si="85"/>
        <v>0</v>
      </c>
      <c r="H345" s="6">
        <f t="shared" si="86"/>
        <v>500</v>
      </c>
      <c r="I345" s="6">
        <f t="shared" si="86"/>
        <v>145</v>
      </c>
      <c r="J345" s="6">
        <f t="shared" si="86"/>
        <v>645</v>
      </c>
      <c r="K345" s="7" t="s">
        <v>2289</v>
      </c>
    </row>
    <row r="346" spans="1:11" ht="15.75" x14ac:dyDescent="0.2">
      <c r="A346" s="11" t="s">
        <v>2249</v>
      </c>
      <c r="B346" s="6">
        <v>1019</v>
      </c>
      <c r="C346" s="6">
        <v>423</v>
      </c>
      <c r="D346" s="6">
        <f t="shared" si="84"/>
        <v>1442</v>
      </c>
      <c r="E346" s="6">
        <v>0</v>
      </c>
      <c r="F346" s="6">
        <v>0</v>
      </c>
      <c r="G346" s="6">
        <f t="shared" si="85"/>
        <v>0</v>
      </c>
      <c r="H346" s="6">
        <f t="shared" si="86"/>
        <v>1019</v>
      </c>
      <c r="I346" s="6">
        <f t="shared" si="86"/>
        <v>423</v>
      </c>
      <c r="J346" s="6">
        <f t="shared" si="86"/>
        <v>1442</v>
      </c>
      <c r="K346" s="7" t="s">
        <v>2250</v>
      </c>
    </row>
    <row r="347" spans="1:11" ht="15.75" x14ac:dyDescent="0.2">
      <c r="A347" s="5" t="s">
        <v>2072</v>
      </c>
      <c r="B347" s="6">
        <v>2188</v>
      </c>
      <c r="C347" s="6">
        <v>705</v>
      </c>
      <c r="D347" s="6">
        <f t="shared" si="84"/>
        <v>2893</v>
      </c>
      <c r="E347" s="6">
        <v>0</v>
      </c>
      <c r="F347" s="6">
        <v>0</v>
      </c>
      <c r="G347" s="6">
        <f t="shared" si="85"/>
        <v>0</v>
      </c>
      <c r="H347" s="6">
        <f t="shared" si="86"/>
        <v>2188</v>
      </c>
      <c r="I347" s="6">
        <f t="shared" si="86"/>
        <v>705</v>
      </c>
      <c r="J347" s="6">
        <f t="shared" si="86"/>
        <v>2893</v>
      </c>
      <c r="K347" s="7" t="s">
        <v>2073</v>
      </c>
    </row>
    <row r="348" spans="1:11" ht="15.75" x14ac:dyDescent="0.2">
      <c r="A348" s="5" t="s">
        <v>2074</v>
      </c>
      <c r="B348" s="6">
        <v>190</v>
      </c>
      <c r="C348" s="6">
        <v>112</v>
      </c>
      <c r="D348" s="6">
        <f t="shared" si="84"/>
        <v>302</v>
      </c>
      <c r="E348" s="6">
        <v>0</v>
      </c>
      <c r="F348" s="6">
        <v>0</v>
      </c>
      <c r="G348" s="6">
        <f t="shared" si="85"/>
        <v>0</v>
      </c>
      <c r="H348" s="6">
        <f t="shared" si="86"/>
        <v>190</v>
      </c>
      <c r="I348" s="6">
        <f t="shared" si="86"/>
        <v>112</v>
      </c>
      <c r="J348" s="6">
        <f t="shared" si="86"/>
        <v>302</v>
      </c>
      <c r="K348" s="7" t="s">
        <v>2075</v>
      </c>
    </row>
    <row r="349" spans="1:11" ht="15.75" x14ac:dyDescent="0.2">
      <c r="A349" s="5" t="s">
        <v>2253</v>
      </c>
      <c r="B349" s="6">
        <v>723</v>
      </c>
      <c r="C349" s="6">
        <v>103</v>
      </c>
      <c r="D349" s="6">
        <f t="shared" si="84"/>
        <v>826</v>
      </c>
      <c r="E349" s="6">
        <v>0</v>
      </c>
      <c r="F349" s="6">
        <v>0</v>
      </c>
      <c r="G349" s="6">
        <f t="shared" si="85"/>
        <v>0</v>
      </c>
      <c r="H349" s="6">
        <f t="shared" si="86"/>
        <v>723</v>
      </c>
      <c r="I349" s="6">
        <f t="shared" si="86"/>
        <v>103</v>
      </c>
      <c r="J349" s="6">
        <f t="shared" si="86"/>
        <v>826</v>
      </c>
      <c r="K349" s="7" t="s">
        <v>2254</v>
      </c>
    </row>
    <row r="350" spans="1:11" ht="15.75" x14ac:dyDescent="0.2">
      <c r="A350" s="5" t="s">
        <v>2078</v>
      </c>
      <c r="B350" s="6">
        <v>309</v>
      </c>
      <c r="C350" s="6">
        <v>146</v>
      </c>
      <c r="D350" s="6">
        <f t="shared" si="84"/>
        <v>455</v>
      </c>
      <c r="E350" s="6">
        <v>0</v>
      </c>
      <c r="F350" s="6">
        <v>0</v>
      </c>
      <c r="G350" s="6">
        <f t="shared" si="85"/>
        <v>0</v>
      </c>
      <c r="H350" s="6">
        <f t="shared" si="86"/>
        <v>309</v>
      </c>
      <c r="I350" s="6">
        <f t="shared" si="86"/>
        <v>146</v>
      </c>
      <c r="J350" s="6">
        <f t="shared" si="86"/>
        <v>455</v>
      </c>
      <c r="K350" s="7" t="s">
        <v>2079</v>
      </c>
    </row>
    <row r="351" spans="1:11" ht="15.75" x14ac:dyDescent="0.2">
      <c r="A351" s="5" t="s">
        <v>2080</v>
      </c>
      <c r="B351" s="6">
        <v>441</v>
      </c>
      <c r="C351" s="6">
        <v>236</v>
      </c>
      <c r="D351" s="6">
        <f t="shared" si="84"/>
        <v>677</v>
      </c>
      <c r="E351" s="6">
        <v>1</v>
      </c>
      <c r="F351" s="6">
        <v>0</v>
      </c>
      <c r="G351" s="6">
        <f t="shared" si="85"/>
        <v>1</v>
      </c>
      <c r="H351" s="6">
        <f t="shared" si="86"/>
        <v>442</v>
      </c>
      <c r="I351" s="6">
        <f t="shared" si="86"/>
        <v>236</v>
      </c>
      <c r="J351" s="6">
        <f t="shared" si="86"/>
        <v>678</v>
      </c>
      <c r="K351" s="7" t="s">
        <v>2081</v>
      </c>
    </row>
    <row r="352" spans="1:11" ht="15.75" x14ac:dyDescent="0.2">
      <c r="A352" s="5" t="s">
        <v>2082</v>
      </c>
      <c r="B352" s="6">
        <v>1178</v>
      </c>
      <c r="C352" s="6">
        <v>250</v>
      </c>
      <c r="D352" s="6">
        <f t="shared" si="84"/>
        <v>1428</v>
      </c>
      <c r="E352" s="6">
        <v>0</v>
      </c>
      <c r="F352" s="6">
        <v>0</v>
      </c>
      <c r="G352" s="6">
        <f t="shared" si="85"/>
        <v>0</v>
      </c>
      <c r="H352" s="6">
        <f t="shared" si="86"/>
        <v>1178</v>
      </c>
      <c r="I352" s="6">
        <f t="shared" si="86"/>
        <v>250</v>
      </c>
      <c r="J352" s="6">
        <f t="shared" si="86"/>
        <v>1428</v>
      </c>
      <c r="K352" s="7" t="s">
        <v>2083</v>
      </c>
    </row>
    <row r="353" spans="1:11" ht="15.75" x14ac:dyDescent="0.2">
      <c r="A353" s="25" t="s">
        <v>2290</v>
      </c>
      <c r="B353" s="6">
        <v>433</v>
      </c>
      <c r="C353" s="6">
        <v>22</v>
      </c>
      <c r="D353" s="6">
        <f t="shared" si="84"/>
        <v>455</v>
      </c>
      <c r="E353" s="6">
        <v>0</v>
      </c>
      <c r="F353" s="6">
        <v>0</v>
      </c>
      <c r="G353" s="6">
        <f t="shared" si="85"/>
        <v>0</v>
      </c>
      <c r="H353" s="6">
        <f t="shared" ref="H353:J366" si="87">SUM(E353,B353)</f>
        <v>433</v>
      </c>
      <c r="I353" s="6">
        <f t="shared" si="87"/>
        <v>22</v>
      </c>
      <c r="J353" s="6">
        <f t="shared" si="87"/>
        <v>455</v>
      </c>
      <c r="K353" s="7" t="s">
        <v>2257</v>
      </c>
    </row>
    <row r="354" spans="1:11" ht="15.75" x14ac:dyDescent="0.2">
      <c r="A354" s="5" t="s">
        <v>2086</v>
      </c>
      <c r="B354" s="6">
        <v>74</v>
      </c>
      <c r="C354" s="6">
        <v>40</v>
      </c>
      <c r="D354" s="6">
        <f t="shared" si="84"/>
        <v>114</v>
      </c>
      <c r="E354" s="6">
        <v>0</v>
      </c>
      <c r="F354" s="6">
        <v>0</v>
      </c>
      <c r="G354" s="6">
        <f t="shared" si="85"/>
        <v>0</v>
      </c>
      <c r="H354" s="6">
        <f t="shared" si="87"/>
        <v>74</v>
      </c>
      <c r="I354" s="6">
        <f t="shared" si="87"/>
        <v>40</v>
      </c>
      <c r="J354" s="6">
        <f t="shared" si="87"/>
        <v>114</v>
      </c>
      <c r="K354" s="7" t="s">
        <v>2087</v>
      </c>
    </row>
    <row r="355" spans="1:11" ht="15.75" x14ac:dyDescent="0.2">
      <c r="A355" s="158" t="s">
        <v>2259</v>
      </c>
      <c r="B355" s="6">
        <v>629</v>
      </c>
      <c r="C355" s="6">
        <v>72</v>
      </c>
      <c r="D355" s="6">
        <f t="shared" si="84"/>
        <v>701</v>
      </c>
      <c r="E355" s="6">
        <v>0</v>
      </c>
      <c r="F355" s="6">
        <v>0</v>
      </c>
      <c r="G355" s="6">
        <f t="shared" si="85"/>
        <v>0</v>
      </c>
      <c r="H355" s="6">
        <f t="shared" si="87"/>
        <v>629</v>
      </c>
      <c r="I355" s="6">
        <f t="shared" si="87"/>
        <v>72</v>
      </c>
      <c r="J355" s="6">
        <f t="shared" si="87"/>
        <v>701</v>
      </c>
      <c r="K355" s="7" t="s">
        <v>2260</v>
      </c>
    </row>
    <row r="356" spans="1:11" ht="15.75" x14ac:dyDescent="0.2">
      <c r="A356" s="5" t="s">
        <v>2090</v>
      </c>
      <c r="B356" s="6">
        <v>280</v>
      </c>
      <c r="C356" s="6">
        <v>158</v>
      </c>
      <c r="D356" s="6">
        <f t="shared" si="84"/>
        <v>438</v>
      </c>
      <c r="E356" s="6">
        <v>0</v>
      </c>
      <c r="F356" s="6">
        <v>0</v>
      </c>
      <c r="G356" s="6">
        <f t="shared" si="85"/>
        <v>0</v>
      </c>
      <c r="H356" s="6">
        <f t="shared" si="87"/>
        <v>280</v>
      </c>
      <c r="I356" s="6">
        <f t="shared" si="87"/>
        <v>158</v>
      </c>
      <c r="J356" s="6">
        <f t="shared" si="87"/>
        <v>438</v>
      </c>
      <c r="K356" s="7" t="s">
        <v>2091</v>
      </c>
    </row>
    <row r="357" spans="1:11" ht="15.75" x14ac:dyDescent="0.2">
      <c r="A357" s="158" t="s">
        <v>2291</v>
      </c>
      <c r="B357" s="6">
        <v>138</v>
      </c>
      <c r="C357" s="6">
        <v>72</v>
      </c>
      <c r="D357" s="6">
        <f t="shared" si="84"/>
        <v>210</v>
      </c>
      <c r="E357" s="6">
        <v>0</v>
      </c>
      <c r="F357" s="6">
        <v>0</v>
      </c>
      <c r="G357" s="6">
        <f t="shared" si="85"/>
        <v>0</v>
      </c>
      <c r="H357" s="6">
        <f t="shared" si="87"/>
        <v>138</v>
      </c>
      <c r="I357" s="6">
        <f t="shared" si="87"/>
        <v>72</v>
      </c>
      <c r="J357" s="6">
        <f t="shared" si="87"/>
        <v>210</v>
      </c>
      <c r="K357" s="7" t="s">
        <v>2093</v>
      </c>
    </row>
    <row r="358" spans="1:11" ht="15.75" x14ac:dyDescent="0.2">
      <c r="A358" s="5" t="s">
        <v>2094</v>
      </c>
      <c r="B358" s="6">
        <v>82</v>
      </c>
      <c r="C358" s="6">
        <v>9</v>
      </c>
      <c r="D358" s="6">
        <f t="shared" si="84"/>
        <v>91</v>
      </c>
      <c r="E358" s="6">
        <v>0</v>
      </c>
      <c r="F358" s="6">
        <v>0</v>
      </c>
      <c r="G358" s="6">
        <f t="shared" si="85"/>
        <v>0</v>
      </c>
      <c r="H358" s="6">
        <f t="shared" si="87"/>
        <v>82</v>
      </c>
      <c r="I358" s="6">
        <f t="shared" si="87"/>
        <v>9</v>
      </c>
      <c r="J358" s="6">
        <f t="shared" si="87"/>
        <v>91</v>
      </c>
      <c r="K358" s="7" t="s">
        <v>2095</v>
      </c>
    </row>
    <row r="359" spans="1:11" ht="15.75" x14ac:dyDescent="0.2">
      <c r="A359" s="5" t="s">
        <v>2096</v>
      </c>
      <c r="B359" s="6">
        <v>0</v>
      </c>
      <c r="C359" s="6">
        <v>0</v>
      </c>
      <c r="D359" s="6">
        <f t="shared" si="84"/>
        <v>0</v>
      </c>
      <c r="E359" s="6">
        <v>0</v>
      </c>
      <c r="F359" s="6">
        <v>0</v>
      </c>
      <c r="G359" s="6">
        <f t="shared" si="85"/>
        <v>0</v>
      </c>
      <c r="H359" s="6">
        <f t="shared" si="87"/>
        <v>0</v>
      </c>
      <c r="I359" s="6">
        <f t="shared" si="87"/>
        <v>0</v>
      </c>
      <c r="J359" s="6">
        <f t="shared" si="87"/>
        <v>0</v>
      </c>
      <c r="K359" s="7" t="s">
        <v>2097</v>
      </c>
    </row>
    <row r="360" spans="1:11" ht="15.75" x14ac:dyDescent="0.2">
      <c r="A360" s="5" t="s">
        <v>2098</v>
      </c>
      <c r="B360" s="6">
        <v>258</v>
      </c>
      <c r="C360" s="6">
        <v>101</v>
      </c>
      <c r="D360" s="6">
        <f t="shared" si="84"/>
        <v>359</v>
      </c>
      <c r="E360" s="6">
        <v>0</v>
      </c>
      <c r="F360" s="6">
        <v>0</v>
      </c>
      <c r="G360" s="6">
        <f t="shared" si="85"/>
        <v>0</v>
      </c>
      <c r="H360" s="6">
        <f t="shared" si="87"/>
        <v>258</v>
      </c>
      <c r="I360" s="6">
        <f t="shared" si="87"/>
        <v>101</v>
      </c>
      <c r="J360" s="6">
        <f t="shared" si="87"/>
        <v>359</v>
      </c>
      <c r="K360" s="7" t="s">
        <v>2099</v>
      </c>
    </row>
    <row r="361" spans="1:11" ht="15.75" x14ac:dyDescent="0.2">
      <c r="A361" s="5" t="s">
        <v>2100</v>
      </c>
      <c r="B361" s="6">
        <v>817</v>
      </c>
      <c r="C361" s="6">
        <v>351</v>
      </c>
      <c r="D361" s="6">
        <f t="shared" si="84"/>
        <v>1168</v>
      </c>
      <c r="E361" s="6">
        <v>1</v>
      </c>
      <c r="F361" s="6">
        <v>2</v>
      </c>
      <c r="G361" s="6">
        <f t="shared" si="85"/>
        <v>3</v>
      </c>
      <c r="H361" s="6">
        <f t="shared" si="87"/>
        <v>818</v>
      </c>
      <c r="I361" s="6">
        <f t="shared" si="87"/>
        <v>353</v>
      </c>
      <c r="J361" s="6">
        <f t="shared" si="87"/>
        <v>1171</v>
      </c>
      <c r="K361" s="7" t="s">
        <v>2101</v>
      </c>
    </row>
    <row r="362" spans="1:11" ht="15.75" x14ac:dyDescent="0.2">
      <c r="A362" s="5" t="s">
        <v>142</v>
      </c>
      <c r="B362" s="6">
        <v>120</v>
      </c>
      <c r="C362" s="6">
        <v>29</v>
      </c>
      <c r="D362" s="6">
        <f t="shared" si="84"/>
        <v>149</v>
      </c>
      <c r="E362" s="6">
        <v>0</v>
      </c>
      <c r="F362" s="6">
        <v>0</v>
      </c>
      <c r="G362" s="6">
        <f t="shared" si="85"/>
        <v>0</v>
      </c>
      <c r="H362" s="6">
        <f t="shared" si="87"/>
        <v>120</v>
      </c>
      <c r="I362" s="6">
        <f t="shared" si="87"/>
        <v>29</v>
      </c>
      <c r="J362" s="6">
        <f t="shared" si="87"/>
        <v>149</v>
      </c>
      <c r="K362" s="7" t="s">
        <v>2102</v>
      </c>
    </row>
    <row r="363" spans="1:11" ht="15.75" x14ac:dyDescent="0.2">
      <c r="A363" s="5" t="s">
        <v>2103</v>
      </c>
      <c r="B363" s="6">
        <v>163</v>
      </c>
      <c r="C363" s="6">
        <v>85</v>
      </c>
      <c r="D363" s="6">
        <f t="shared" si="84"/>
        <v>248</v>
      </c>
      <c r="E363" s="6">
        <v>0</v>
      </c>
      <c r="F363" s="6">
        <v>0</v>
      </c>
      <c r="G363" s="6">
        <f t="shared" si="85"/>
        <v>0</v>
      </c>
      <c r="H363" s="6">
        <f t="shared" si="87"/>
        <v>163</v>
      </c>
      <c r="I363" s="6">
        <f t="shared" si="87"/>
        <v>85</v>
      </c>
      <c r="J363" s="6">
        <f t="shared" si="87"/>
        <v>248</v>
      </c>
      <c r="K363" s="7" t="s">
        <v>2104</v>
      </c>
    </row>
    <row r="364" spans="1:11" ht="15.75" x14ac:dyDescent="0.2">
      <c r="A364" s="5" t="s">
        <v>2263</v>
      </c>
      <c r="B364" s="6">
        <v>18</v>
      </c>
      <c r="C364" s="6">
        <v>8</v>
      </c>
      <c r="D364" s="6">
        <f t="shared" si="84"/>
        <v>26</v>
      </c>
      <c r="E364" s="6">
        <v>0</v>
      </c>
      <c r="F364" s="6">
        <v>0</v>
      </c>
      <c r="G364" s="6">
        <f t="shared" si="85"/>
        <v>0</v>
      </c>
      <c r="H364" s="6">
        <f t="shared" si="87"/>
        <v>18</v>
      </c>
      <c r="I364" s="6">
        <f t="shared" si="87"/>
        <v>8</v>
      </c>
      <c r="J364" s="6">
        <f t="shared" si="87"/>
        <v>26</v>
      </c>
      <c r="K364" s="7" t="s">
        <v>2264</v>
      </c>
    </row>
    <row r="365" spans="1:11" ht="15.75" x14ac:dyDescent="0.2">
      <c r="A365" s="5" t="s">
        <v>2265</v>
      </c>
      <c r="B365" s="6">
        <v>105</v>
      </c>
      <c r="C365" s="6">
        <v>26</v>
      </c>
      <c r="D365" s="6">
        <f t="shared" si="84"/>
        <v>131</v>
      </c>
      <c r="E365" s="6">
        <v>0</v>
      </c>
      <c r="F365" s="6">
        <v>0</v>
      </c>
      <c r="G365" s="6">
        <f t="shared" si="85"/>
        <v>0</v>
      </c>
      <c r="H365" s="6">
        <f t="shared" si="87"/>
        <v>105</v>
      </c>
      <c r="I365" s="6">
        <f t="shared" si="87"/>
        <v>26</v>
      </c>
      <c r="J365" s="6">
        <f t="shared" si="87"/>
        <v>131</v>
      </c>
      <c r="K365" s="7" t="s">
        <v>2266</v>
      </c>
    </row>
    <row r="366" spans="1:11" ht="15.75" x14ac:dyDescent="0.2">
      <c r="A366" s="5" t="s">
        <v>144</v>
      </c>
      <c r="B366" s="6">
        <v>9</v>
      </c>
      <c r="C366" s="6">
        <v>5</v>
      </c>
      <c r="D366" s="6">
        <f t="shared" si="84"/>
        <v>14</v>
      </c>
      <c r="E366" s="6">
        <v>0</v>
      </c>
      <c r="F366" s="6">
        <v>0</v>
      </c>
      <c r="G366" s="6">
        <f t="shared" si="85"/>
        <v>0</v>
      </c>
      <c r="H366" s="6">
        <f t="shared" si="87"/>
        <v>9</v>
      </c>
      <c r="I366" s="6">
        <f t="shared" si="87"/>
        <v>5</v>
      </c>
      <c r="J366" s="6">
        <f t="shared" si="87"/>
        <v>14</v>
      </c>
      <c r="K366" s="7" t="s">
        <v>2292</v>
      </c>
    </row>
    <row r="367" spans="1:11" ht="16.5" thickBot="1" x14ac:dyDescent="0.25">
      <c r="A367" s="5" t="s">
        <v>397</v>
      </c>
      <c r="B367" s="6">
        <f t="shared" ref="B367:J367" si="88">SUM(B337:B366,B329,B324,B323,B319,B318,B317,B316,B309,B308,B307,B306,B305,B303,B300:B302)</f>
        <v>26781</v>
      </c>
      <c r="C367" s="6">
        <f t="shared" si="88"/>
        <v>8889</v>
      </c>
      <c r="D367" s="6">
        <f t="shared" si="88"/>
        <v>35670</v>
      </c>
      <c r="E367" s="6">
        <f t="shared" si="88"/>
        <v>7</v>
      </c>
      <c r="F367" s="6">
        <f t="shared" si="88"/>
        <v>3</v>
      </c>
      <c r="G367" s="6">
        <f t="shared" si="88"/>
        <v>10</v>
      </c>
      <c r="H367" s="6">
        <f t="shared" si="88"/>
        <v>26788</v>
      </c>
      <c r="I367" s="6">
        <f t="shared" si="88"/>
        <v>8892</v>
      </c>
      <c r="J367" s="6">
        <f t="shared" si="88"/>
        <v>35680</v>
      </c>
      <c r="K367" s="7" t="s">
        <v>46</v>
      </c>
    </row>
    <row r="368" spans="1:11" ht="16.5" thickBot="1" x14ac:dyDescent="0.25">
      <c r="A368" s="8" t="s">
        <v>634</v>
      </c>
      <c r="B368" s="9">
        <f t="shared" ref="B368:J368" si="89">SUM(B367,B291)</f>
        <v>71460</v>
      </c>
      <c r="C368" s="9">
        <f t="shared" si="89"/>
        <v>39308</v>
      </c>
      <c r="D368" s="9">
        <f t="shared" si="89"/>
        <v>110768</v>
      </c>
      <c r="E368" s="9">
        <f t="shared" si="89"/>
        <v>14</v>
      </c>
      <c r="F368" s="9">
        <f t="shared" si="89"/>
        <v>18</v>
      </c>
      <c r="G368" s="9">
        <f t="shared" si="89"/>
        <v>32</v>
      </c>
      <c r="H368" s="9">
        <f t="shared" si="89"/>
        <v>71474</v>
      </c>
      <c r="I368" s="9">
        <f t="shared" si="89"/>
        <v>39326</v>
      </c>
      <c r="J368" s="9">
        <f t="shared" si="89"/>
        <v>110800</v>
      </c>
      <c r="K368" s="340" t="s">
        <v>8</v>
      </c>
    </row>
    <row r="369" ht="15" thickTop="1" x14ac:dyDescent="0.2"/>
  </sheetData>
  <mergeCells count="84">
    <mergeCell ref="A1:K1"/>
    <mergeCell ref="A2:K2"/>
    <mergeCell ref="A4:A7"/>
    <mergeCell ref="B4:D4"/>
    <mergeCell ref="E4:G4"/>
    <mergeCell ref="H4:J4"/>
    <mergeCell ref="K4:K7"/>
    <mergeCell ref="B5:D5"/>
    <mergeCell ref="E5:G5"/>
    <mergeCell ref="H5:J5"/>
    <mergeCell ref="A41:A44"/>
    <mergeCell ref="B41:D41"/>
    <mergeCell ref="E41:G41"/>
    <mergeCell ref="H41:J41"/>
    <mergeCell ref="K41:K44"/>
    <mergeCell ref="B42:D42"/>
    <mergeCell ref="E42:G42"/>
    <mergeCell ref="H42:J42"/>
    <mergeCell ref="A72:A75"/>
    <mergeCell ref="B72:D72"/>
    <mergeCell ref="E72:G72"/>
    <mergeCell ref="H72:J72"/>
    <mergeCell ref="K72:K75"/>
    <mergeCell ref="B73:D73"/>
    <mergeCell ref="E73:G73"/>
    <mergeCell ref="H73:J73"/>
    <mergeCell ref="A109:A112"/>
    <mergeCell ref="B109:D109"/>
    <mergeCell ref="E109:G109"/>
    <mergeCell ref="H109:J109"/>
    <mergeCell ref="K109:K112"/>
    <mergeCell ref="B110:D110"/>
    <mergeCell ref="E110:G110"/>
    <mergeCell ref="H110:J110"/>
    <mergeCell ref="A146:A149"/>
    <mergeCell ref="B146:D146"/>
    <mergeCell ref="E146:G146"/>
    <mergeCell ref="H146:J146"/>
    <mergeCell ref="K146:K149"/>
    <mergeCell ref="B147:D147"/>
    <mergeCell ref="E147:G147"/>
    <mergeCell ref="H147:J147"/>
    <mergeCell ref="A185:K185"/>
    <mergeCell ref="A186:K186"/>
    <mergeCell ref="A188:A191"/>
    <mergeCell ref="B188:D188"/>
    <mergeCell ref="E188:G188"/>
    <mergeCell ref="H188:J188"/>
    <mergeCell ref="K188:K191"/>
    <mergeCell ref="B189:D189"/>
    <mergeCell ref="E189:G189"/>
    <mergeCell ref="H189:J189"/>
    <mergeCell ref="A225:A228"/>
    <mergeCell ref="B225:D225"/>
    <mergeCell ref="E225:G225"/>
    <mergeCell ref="H225:J225"/>
    <mergeCell ref="K225:K228"/>
    <mergeCell ref="B226:D226"/>
    <mergeCell ref="E226:G226"/>
    <mergeCell ref="H226:J226"/>
    <mergeCell ref="A259:A262"/>
    <mergeCell ref="B259:D259"/>
    <mergeCell ref="E259:G259"/>
    <mergeCell ref="H259:J259"/>
    <mergeCell ref="K259:K262"/>
    <mergeCell ref="B260:D260"/>
    <mergeCell ref="E260:G260"/>
    <mergeCell ref="H260:J260"/>
    <mergeCell ref="A295:A298"/>
    <mergeCell ref="B295:D295"/>
    <mergeCell ref="E295:G295"/>
    <mergeCell ref="H295:J295"/>
    <mergeCell ref="K295:K298"/>
    <mergeCell ref="B296:D296"/>
    <mergeCell ref="E296:G296"/>
    <mergeCell ref="H296:J296"/>
    <mergeCell ref="A333:A336"/>
    <mergeCell ref="B333:D333"/>
    <mergeCell ref="E333:G333"/>
    <mergeCell ref="H333:J333"/>
    <mergeCell ref="K333:K336"/>
    <mergeCell ref="B334:D334"/>
    <mergeCell ref="E334:G334"/>
    <mergeCell ref="H334:J334"/>
  </mergeCells>
  <printOptions horizontalCentered="1"/>
  <pageMargins left="0.39370078740157483" right="0.39370078740157483" top="0.78740157480314965" bottom="0.39370078740157483" header="0.78740157480314965" footer="0.39370078740157483"/>
  <pageSetup paperSize="9" scale="71" orientation="landscape" r:id="rId1"/>
  <rowBreaks count="5" manualBreakCount="5">
    <brk id="106" max="10" man="1"/>
    <brk id="143" max="10" man="1"/>
    <brk id="182" max="10" man="1"/>
    <brk id="256" max="10" man="1"/>
    <brk id="292" max="10"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K161"/>
  <sheetViews>
    <sheetView rightToLeft="1" view="pageBreakPreview" topLeftCell="A79" zoomScale="85" zoomScaleSheetLayoutView="85" workbookViewId="0">
      <selection activeCell="A87" activeCellId="1" sqref="A72:A85 A87:A88"/>
    </sheetView>
  </sheetViews>
  <sheetFormatPr defaultRowHeight="14.25" x14ac:dyDescent="0.2"/>
  <cols>
    <col min="1" max="1" width="25.875" style="76" customWidth="1"/>
    <col min="2" max="2" width="7.875" style="76" customWidth="1"/>
    <col min="3" max="3" width="8.375" style="76" customWidth="1"/>
    <col min="4" max="4" width="8.625" style="76" customWidth="1"/>
    <col min="5" max="5" width="7.875" style="76" customWidth="1"/>
    <col min="6" max="6" width="8.375" style="76" customWidth="1"/>
    <col min="7" max="8" width="7.875" style="76" customWidth="1"/>
    <col min="9" max="9" width="8.625" style="76" customWidth="1"/>
    <col min="10" max="10" width="9" style="76" customWidth="1"/>
    <col min="11" max="11" width="37.375" style="76" customWidth="1"/>
    <col min="12" max="16384" width="9" style="76"/>
  </cols>
  <sheetData>
    <row r="1" spans="1:11" ht="32.25" customHeight="1" x14ac:dyDescent="0.2">
      <c r="A1" s="423" t="s">
        <v>961</v>
      </c>
      <c r="B1" s="423"/>
      <c r="C1" s="423"/>
      <c r="D1" s="423"/>
      <c r="E1" s="423"/>
      <c r="F1" s="423"/>
      <c r="G1" s="423"/>
      <c r="H1" s="423"/>
      <c r="I1" s="423"/>
      <c r="J1" s="423"/>
      <c r="K1" s="423"/>
    </row>
    <row r="2" spans="1:11" ht="36.75" customHeight="1" x14ac:dyDescent="0.25">
      <c r="A2" s="416" t="s">
        <v>962</v>
      </c>
      <c r="B2" s="416"/>
      <c r="C2" s="416"/>
      <c r="D2" s="416"/>
      <c r="E2" s="416"/>
      <c r="F2" s="416"/>
      <c r="G2" s="416"/>
      <c r="H2" s="416"/>
      <c r="I2" s="416"/>
      <c r="J2" s="416"/>
      <c r="K2" s="416"/>
    </row>
    <row r="3" spans="1:11" ht="18" customHeight="1" thickBot="1" x14ac:dyDescent="0.3">
      <c r="A3" s="29" t="s">
        <v>963</v>
      </c>
      <c r="B3" s="29"/>
      <c r="C3" s="29"/>
      <c r="D3" s="29"/>
      <c r="E3" s="29"/>
      <c r="F3" s="29"/>
      <c r="G3" s="29"/>
      <c r="H3" s="29"/>
      <c r="I3" s="29"/>
      <c r="J3" s="29"/>
      <c r="K3" s="34" t="s">
        <v>964</v>
      </c>
    </row>
    <row r="4" spans="1:11" ht="16.5" thickTop="1" x14ac:dyDescent="0.25">
      <c r="A4" s="409" t="s">
        <v>965</v>
      </c>
      <c r="B4" s="412" t="s">
        <v>2</v>
      </c>
      <c r="C4" s="412"/>
      <c r="D4" s="412"/>
      <c r="E4" s="412" t="s">
        <v>3</v>
      </c>
      <c r="F4" s="412"/>
      <c r="G4" s="412"/>
      <c r="H4" s="412" t="s">
        <v>4</v>
      </c>
      <c r="I4" s="412"/>
      <c r="J4" s="412"/>
      <c r="K4" s="409" t="s">
        <v>966</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21.75" customHeight="1" thickBot="1" x14ac:dyDescent="0.3">
      <c r="A7" s="411"/>
      <c r="B7" s="4" t="s">
        <v>12</v>
      </c>
      <c r="C7" s="4" t="s">
        <v>13</v>
      </c>
      <c r="D7" s="4" t="s">
        <v>8</v>
      </c>
      <c r="E7" s="4" t="s">
        <v>12</v>
      </c>
      <c r="F7" s="4" t="s">
        <v>13</v>
      </c>
      <c r="G7" s="4" t="s">
        <v>8</v>
      </c>
      <c r="H7" s="4" t="s">
        <v>12</v>
      </c>
      <c r="I7" s="4" t="s">
        <v>13</v>
      </c>
      <c r="J7" s="4" t="s">
        <v>8</v>
      </c>
      <c r="K7" s="411"/>
    </row>
    <row r="8" spans="1:11" ht="21" customHeight="1" x14ac:dyDescent="0.2">
      <c r="A8" s="11" t="s">
        <v>14</v>
      </c>
      <c r="B8" s="6"/>
      <c r="C8" s="6"/>
      <c r="D8" s="6"/>
      <c r="E8" s="6"/>
      <c r="F8" s="6"/>
      <c r="G8" s="6"/>
      <c r="H8" s="6"/>
      <c r="I8" s="6"/>
      <c r="J8" s="6"/>
      <c r="K8" s="7" t="s">
        <v>69</v>
      </c>
    </row>
    <row r="9" spans="1:11" ht="21" customHeight="1" x14ac:dyDescent="0.2">
      <c r="A9" s="108" t="s">
        <v>967</v>
      </c>
      <c r="B9" s="6">
        <v>125</v>
      </c>
      <c r="C9" s="6">
        <v>50</v>
      </c>
      <c r="D9" s="6">
        <f t="shared" ref="D9:D25" si="0">SUM(B9:C9)</f>
        <v>175</v>
      </c>
      <c r="E9" s="6">
        <v>0</v>
      </c>
      <c r="F9" s="6">
        <v>0</v>
      </c>
      <c r="G9" s="6">
        <f>SUM(E9:F9)</f>
        <v>0</v>
      </c>
      <c r="H9" s="6">
        <f t="shared" ref="H9:I25" si="1">SUM(B9,E9)</f>
        <v>125</v>
      </c>
      <c r="I9" s="6">
        <f t="shared" si="1"/>
        <v>50</v>
      </c>
      <c r="J9" s="6">
        <f>SUM(H9:I9)</f>
        <v>175</v>
      </c>
      <c r="K9" s="7" t="s">
        <v>968</v>
      </c>
    </row>
    <row r="10" spans="1:11" ht="21" customHeight="1" x14ac:dyDescent="0.2">
      <c r="A10" s="108" t="s">
        <v>969</v>
      </c>
      <c r="B10" s="6">
        <v>72</v>
      </c>
      <c r="C10" s="6">
        <v>24</v>
      </c>
      <c r="D10" s="6">
        <f t="shared" si="0"/>
        <v>96</v>
      </c>
      <c r="E10" s="6">
        <v>0</v>
      </c>
      <c r="F10" s="6">
        <v>0</v>
      </c>
      <c r="G10" s="6">
        <f t="shared" ref="G10:G26" si="2">SUM(E10:F10)</f>
        <v>0</v>
      </c>
      <c r="H10" s="6">
        <f t="shared" si="1"/>
        <v>72</v>
      </c>
      <c r="I10" s="6">
        <f t="shared" si="1"/>
        <v>24</v>
      </c>
      <c r="J10" s="6">
        <f t="shared" ref="J10:J26" si="3">SUM(H10:I10)</f>
        <v>96</v>
      </c>
      <c r="K10" s="7" t="s">
        <v>970</v>
      </c>
    </row>
    <row r="11" spans="1:11" ht="21" customHeight="1" x14ac:dyDescent="0.2">
      <c r="A11" s="108" t="s">
        <v>971</v>
      </c>
      <c r="B11" s="6">
        <v>127</v>
      </c>
      <c r="C11" s="6">
        <v>56</v>
      </c>
      <c r="D11" s="6">
        <f t="shared" si="0"/>
        <v>183</v>
      </c>
      <c r="E11" s="6">
        <v>1</v>
      </c>
      <c r="F11" s="6">
        <v>0</v>
      </c>
      <c r="G11" s="6">
        <f t="shared" si="2"/>
        <v>1</v>
      </c>
      <c r="H11" s="6">
        <f t="shared" si="1"/>
        <v>128</v>
      </c>
      <c r="I11" s="6">
        <f t="shared" si="1"/>
        <v>56</v>
      </c>
      <c r="J11" s="6">
        <f t="shared" si="3"/>
        <v>184</v>
      </c>
      <c r="K11" s="7" t="s">
        <v>972</v>
      </c>
    </row>
    <row r="12" spans="1:11" ht="21" customHeight="1" x14ac:dyDescent="0.2">
      <c r="A12" s="108" t="s">
        <v>973</v>
      </c>
      <c r="B12" s="6">
        <v>128</v>
      </c>
      <c r="C12" s="6">
        <v>104</v>
      </c>
      <c r="D12" s="6">
        <f t="shared" si="0"/>
        <v>232</v>
      </c>
      <c r="E12" s="6">
        <v>0</v>
      </c>
      <c r="F12" s="6">
        <v>0</v>
      </c>
      <c r="G12" s="6">
        <f t="shared" si="2"/>
        <v>0</v>
      </c>
      <c r="H12" s="6">
        <f t="shared" si="1"/>
        <v>128</v>
      </c>
      <c r="I12" s="6">
        <f t="shared" si="1"/>
        <v>104</v>
      </c>
      <c r="J12" s="6">
        <f t="shared" si="3"/>
        <v>232</v>
      </c>
      <c r="K12" s="7" t="s">
        <v>970</v>
      </c>
    </row>
    <row r="13" spans="1:11" ht="21" customHeight="1" x14ac:dyDescent="0.2">
      <c r="A13" s="108" t="s">
        <v>974</v>
      </c>
      <c r="B13" s="6">
        <v>34</v>
      </c>
      <c r="C13" s="6">
        <v>30</v>
      </c>
      <c r="D13" s="6">
        <f t="shared" si="0"/>
        <v>64</v>
      </c>
      <c r="E13" s="6">
        <v>0</v>
      </c>
      <c r="F13" s="6">
        <v>1</v>
      </c>
      <c r="G13" s="6">
        <f t="shared" si="2"/>
        <v>1</v>
      </c>
      <c r="H13" s="6">
        <f t="shared" si="1"/>
        <v>34</v>
      </c>
      <c r="I13" s="6">
        <f t="shared" si="1"/>
        <v>31</v>
      </c>
      <c r="J13" s="6">
        <f t="shared" si="3"/>
        <v>65</v>
      </c>
      <c r="K13" s="7" t="s">
        <v>975</v>
      </c>
    </row>
    <row r="14" spans="1:11" ht="21" customHeight="1" x14ac:dyDescent="0.2">
      <c r="A14" s="108" t="s">
        <v>976</v>
      </c>
      <c r="B14" s="6">
        <v>63</v>
      </c>
      <c r="C14" s="6">
        <v>66</v>
      </c>
      <c r="D14" s="6">
        <f t="shared" si="0"/>
        <v>129</v>
      </c>
      <c r="E14" s="6">
        <v>0</v>
      </c>
      <c r="F14" s="6">
        <v>0</v>
      </c>
      <c r="G14" s="6">
        <f t="shared" si="2"/>
        <v>0</v>
      </c>
      <c r="H14" s="6">
        <f t="shared" si="1"/>
        <v>63</v>
      </c>
      <c r="I14" s="6">
        <f t="shared" si="1"/>
        <v>66</v>
      </c>
      <c r="J14" s="6">
        <f t="shared" si="3"/>
        <v>129</v>
      </c>
      <c r="K14" s="7" t="s">
        <v>977</v>
      </c>
    </row>
    <row r="15" spans="1:11" ht="21" customHeight="1" x14ac:dyDescent="0.2">
      <c r="A15" s="108" t="s">
        <v>978</v>
      </c>
      <c r="B15" s="6">
        <v>49</v>
      </c>
      <c r="C15" s="6">
        <v>54</v>
      </c>
      <c r="D15" s="6">
        <f t="shared" si="0"/>
        <v>103</v>
      </c>
      <c r="E15" s="6">
        <v>0</v>
      </c>
      <c r="F15" s="6">
        <v>1</v>
      </c>
      <c r="G15" s="6">
        <f t="shared" si="2"/>
        <v>1</v>
      </c>
      <c r="H15" s="6">
        <f t="shared" si="1"/>
        <v>49</v>
      </c>
      <c r="I15" s="6">
        <f t="shared" si="1"/>
        <v>55</v>
      </c>
      <c r="J15" s="6">
        <f t="shared" si="3"/>
        <v>104</v>
      </c>
      <c r="K15" s="7" t="s">
        <v>979</v>
      </c>
    </row>
    <row r="16" spans="1:11" ht="21" customHeight="1" x14ac:dyDescent="0.2">
      <c r="A16" s="108" t="s">
        <v>980</v>
      </c>
      <c r="B16" s="6">
        <v>39</v>
      </c>
      <c r="C16" s="6">
        <v>37</v>
      </c>
      <c r="D16" s="6">
        <f t="shared" si="0"/>
        <v>76</v>
      </c>
      <c r="E16" s="6">
        <v>0</v>
      </c>
      <c r="F16" s="6">
        <v>0</v>
      </c>
      <c r="G16" s="6">
        <f t="shared" si="2"/>
        <v>0</v>
      </c>
      <c r="H16" s="6">
        <f t="shared" si="1"/>
        <v>39</v>
      </c>
      <c r="I16" s="6">
        <f t="shared" si="1"/>
        <v>37</v>
      </c>
      <c r="J16" s="6">
        <f t="shared" si="3"/>
        <v>76</v>
      </c>
      <c r="K16" s="7" t="s">
        <v>981</v>
      </c>
    </row>
    <row r="17" spans="1:11" ht="21" customHeight="1" x14ac:dyDescent="0.2">
      <c r="A17" s="108" t="s">
        <v>982</v>
      </c>
      <c r="B17" s="6">
        <v>27</v>
      </c>
      <c r="C17" s="6">
        <v>37</v>
      </c>
      <c r="D17" s="6">
        <f t="shared" si="0"/>
        <v>64</v>
      </c>
      <c r="E17" s="6">
        <v>0</v>
      </c>
      <c r="F17" s="6">
        <v>0</v>
      </c>
      <c r="G17" s="6">
        <f t="shared" si="2"/>
        <v>0</v>
      </c>
      <c r="H17" s="6">
        <f t="shared" si="1"/>
        <v>27</v>
      </c>
      <c r="I17" s="6">
        <f t="shared" si="1"/>
        <v>37</v>
      </c>
      <c r="J17" s="6">
        <f t="shared" si="3"/>
        <v>64</v>
      </c>
      <c r="K17" s="7" t="s">
        <v>983</v>
      </c>
    </row>
    <row r="18" spans="1:11" ht="21" customHeight="1" x14ac:dyDescent="0.2">
      <c r="A18" s="108" t="s">
        <v>984</v>
      </c>
      <c r="B18" s="6">
        <v>52</v>
      </c>
      <c r="C18" s="6">
        <v>75</v>
      </c>
      <c r="D18" s="6">
        <f t="shared" si="0"/>
        <v>127</v>
      </c>
      <c r="E18" s="6">
        <v>0</v>
      </c>
      <c r="F18" s="6">
        <v>0</v>
      </c>
      <c r="G18" s="6">
        <f t="shared" si="2"/>
        <v>0</v>
      </c>
      <c r="H18" s="6">
        <f t="shared" si="1"/>
        <v>52</v>
      </c>
      <c r="I18" s="6">
        <f t="shared" si="1"/>
        <v>75</v>
      </c>
      <c r="J18" s="6">
        <f t="shared" si="3"/>
        <v>127</v>
      </c>
      <c r="K18" s="7" t="s">
        <v>985</v>
      </c>
    </row>
    <row r="19" spans="1:11" ht="21" customHeight="1" x14ac:dyDescent="0.2">
      <c r="A19" s="109" t="s">
        <v>986</v>
      </c>
      <c r="B19" s="6">
        <v>26</v>
      </c>
      <c r="C19" s="6">
        <v>40</v>
      </c>
      <c r="D19" s="6">
        <f t="shared" si="0"/>
        <v>66</v>
      </c>
      <c r="E19" s="6">
        <v>0</v>
      </c>
      <c r="F19" s="6">
        <v>1</v>
      </c>
      <c r="G19" s="6">
        <f t="shared" si="2"/>
        <v>1</v>
      </c>
      <c r="H19" s="6">
        <f t="shared" si="1"/>
        <v>26</v>
      </c>
      <c r="I19" s="6">
        <f t="shared" si="1"/>
        <v>41</v>
      </c>
      <c r="J19" s="6">
        <f t="shared" si="3"/>
        <v>67</v>
      </c>
      <c r="K19" s="7" t="s">
        <v>987</v>
      </c>
    </row>
    <row r="20" spans="1:11" ht="21" customHeight="1" x14ac:dyDescent="0.2">
      <c r="A20" s="108" t="s">
        <v>988</v>
      </c>
      <c r="B20" s="6">
        <v>40</v>
      </c>
      <c r="C20" s="6">
        <v>8</v>
      </c>
      <c r="D20" s="6">
        <f t="shared" si="0"/>
        <v>48</v>
      </c>
      <c r="E20" s="6">
        <v>0</v>
      </c>
      <c r="F20" s="6">
        <v>0</v>
      </c>
      <c r="G20" s="6">
        <f t="shared" si="2"/>
        <v>0</v>
      </c>
      <c r="H20" s="6">
        <f t="shared" si="1"/>
        <v>40</v>
      </c>
      <c r="I20" s="6">
        <f t="shared" si="1"/>
        <v>8</v>
      </c>
      <c r="J20" s="6">
        <f t="shared" si="3"/>
        <v>48</v>
      </c>
      <c r="K20" s="7" t="s">
        <v>989</v>
      </c>
    </row>
    <row r="21" spans="1:11" ht="21" customHeight="1" x14ac:dyDescent="0.2">
      <c r="A21" s="108" t="s">
        <v>990</v>
      </c>
      <c r="B21" s="6">
        <v>27</v>
      </c>
      <c r="C21" s="6">
        <v>46</v>
      </c>
      <c r="D21" s="6">
        <f t="shared" si="0"/>
        <v>73</v>
      </c>
      <c r="E21" s="6">
        <v>0</v>
      </c>
      <c r="F21" s="6">
        <v>0</v>
      </c>
      <c r="G21" s="6">
        <f t="shared" si="2"/>
        <v>0</v>
      </c>
      <c r="H21" s="6">
        <f t="shared" si="1"/>
        <v>27</v>
      </c>
      <c r="I21" s="6">
        <f t="shared" si="1"/>
        <v>46</v>
      </c>
      <c r="J21" s="6">
        <f t="shared" si="3"/>
        <v>73</v>
      </c>
      <c r="K21" s="7" t="s">
        <v>991</v>
      </c>
    </row>
    <row r="22" spans="1:11" ht="21" customHeight="1" x14ac:dyDescent="0.2">
      <c r="A22" s="108" t="s">
        <v>992</v>
      </c>
      <c r="B22" s="6">
        <v>47</v>
      </c>
      <c r="C22" s="6">
        <v>36</v>
      </c>
      <c r="D22" s="6">
        <f t="shared" si="0"/>
        <v>83</v>
      </c>
      <c r="E22" s="6">
        <v>0</v>
      </c>
      <c r="F22" s="6">
        <v>0</v>
      </c>
      <c r="G22" s="6">
        <f t="shared" si="2"/>
        <v>0</v>
      </c>
      <c r="H22" s="6">
        <f t="shared" si="1"/>
        <v>47</v>
      </c>
      <c r="I22" s="6">
        <f t="shared" si="1"/>
        <v>36</v>
      </c>
      <c r="J22" s="6">
        <f t="shared" si="3"/>
        <v>83</v>
      </c>
      <c r="K22" s="7" t="s">
        <v>993</v>
      </c>
    </row>
    <row r="23" spans="1:11" ht="21" customHeight="1" x14ac:dyDescent="0.2">
      <c r="A23" s="5" t="s">
        <v>994</v>
      </c>
      <c r="B23" s="6">
        <f>SUM(B9:B22)</f>
        <v>856</v>
      </c>
      <c r="C23" s="6">
        <f>SUM(C9:C22)</f>
        <v>663</v>
      </c>
      <c r="D23" s="6">
        <f t="shared" si="0"/>
        <v>1519</v>
      </c>
      <c r="E23" s="6">
        <f>SUM(E9:E22)</f>
        <v>1</v>
      </c>
      <c r="F23" s="6">
        <f>SUM(F9:F22)</f>
        <v>3</v>
      </c>
      <c r="G23" s="6">
        <f>SUM(G9:G22)</f>
        <v>4</v>
      </c>
      <c r="H23" s="6">
        <f t="shared" si="1"/>
        <v>857</v>
      </c>
      <c r="I23" s="6">
        <f t="shared" si="1"/>
        <v>666</v>
      </c>
      <c r="J23" s="6">
        <f t="shared" si="3"/>
        <v>1523</v>
      </c>
      <c r="K23" s="7" t="s">
        <v>995</v>
      </c>
    </row>
    <row r="24" spans="1:11" ht="21" customHeight="1" x14ac:dyDescent="0.2">
      <c r="A24" s="108" t="s">
        <v>996</v>
      </c>
      <c r="B24" s="6">
        <v>53</v>
      </c>
      <c r="C24" s="6">
        <v>119</v>
      </c>
      <c r="D24" s="6">
        <f t="shared" si="0"/>
        <v>172</v>
      </c>
      <c r="E24" s="6">
        <v>0</v>
      </c>
      <c r="F24" s="6">
        <v>0</v>
      </c>
      <c r="G24" s="6">
        <v>0</v>
      </c>
      <c r="H24" s="6">
        <f t="shared" si="1"/>
        <v>53</v>
      </c>
      <c r="I24" s="6">
        <f t="shared" si="1"/>
        <v>119</v>
      </c>
      <c r="J24" s="6">
        <f t="shared" si="3"/>
        <v>172</v>
      </c>
      <c r="K24" s="7" t="s">
        <v>997</v>
      </c>
    </row>
    <row r="25" spans="1:11" ht="32.25" customHeight="1" x14ac:dyDescent="0.2">
      <c r="A25" s="5" t="s">
        <v>998</v>
      </c>
      <c r="B25" s="6">
        <v>100</v>
      </c>
      <c r="C25" s="6">
        <v>113</v>
      </c>
      <c r="D25" s="6">
        <f t="shared" si="0"/>
        <v>213</v>
      </c>
      <c r="E25" s="6">
        <v>0</v>
      </c>
      <c r="F25" s="6">
        <v>1</v>
      </c>
      <c r="G25" s="6">
        <f t="shared" si="2"/>
        <v>1</v>
      </c>
      <c r="H25" s="6">
        <f t="shared" si="1"/>
        <v>100</v>
      </c>
      <c r="I25" s="6">
        <f t="shared" si="1"/>
        <v>114</v>
      </c>
      <c r="J25" s="6">
        <f t="shared" si="3"/>
        <v>214</v>
      </c>
      <c r="K25" s="18" t="s">
        <v>999</v>
      </c>
    </row>
    <row r="26" spans="1:11" ht="22.5" customHeight="1" x14ac:dyDescent="0.2">
      <c r="A26" s="5" t="s">
        <v>1000</v>
      </c>
      <c r="B26" s="12">
        <f>SUM(B24:B25)</f>
        <v>153</v>
      </c>
      <c r="C26" s="12">
        <f>SUM(C24:C25)</f>
        <v>232</v>
      </c>
      <c r="D26" s="12">
        <f>SUM(B26:C26)</f>
        <v>385</v>
      </c>
      <c r="E26" s="12">
        <f>SUM(E24:E25)</f>
        <v>0</v>
      </c>
      <c r="F26" s="12">
        <f>SUM(F24:F25)</f>
        <v>1</v>
      </c>
      <c r="G26" s="12">
        <f t="shared" si="2"/>
        <v>1</v>
      </c>
      <c r="H26" s="12">
        <f>SUM(B26,E26)</f>
        <v>153</v>
      </c>
      <c r="I26" s="12">
        <f>SUM(C26,F26)</f>
        <v>233</v>
      </c>
      <c r="J26" s="12">
        <f t="shared" si="3"/>
        <v>386</v>
      </c>
      <c r="K26" s="13" t="s">
        <v>1001</v>
      </c>
    </row>
    <row r="27" spans="1:11" ht="22.5" customHeight="1" thickBot="1" x14ac:dyDescent="0.25">
      <c r="A27" s="14" t="s">
        <v>38</v>
      </c>
      <c r="B27" s="15">
        <f>SUM(B26,B23)</f>
        <v>1009</v>
      </c>
      <c r="C27" s="15">
        <f>SUM(C26,C23)</f>
        <v>895</v>
      </c>
      <c r="D27" s="15">
        <f>SUM(B27:C27)</f>
        <v>1904</v>
      </c>
      <c r="E27" s="15">
        <f>SUM(E26,E23)</f>
        <v>1</v>
      </c>
      <c r="F27" s="15">
        <v>4</v>
      </c>
      <c r="G27" s="15">
        <f>SUM(E27:F27)</f>
        <v>5</v>
      </c>
      <c r="H27" s="15">
        <f>SUM(H26,H23)</f>
        <v>1010</v>
      </c>
      <c r="I27" s="15">
        <f>SUM(I26,I23)</f>
        <v>899</v>
      </c>
      <c r="J27" s="15">
        <f>SUM(H27:I27)</f>
        <v>1909</v>
      </c>
      <c r="K27" s="16" t="s">
        <v>305</v>
      </c>
    </row>
    <row r="28" spans="1:11" ht="12" customHeight="1" thickTop="1" x14ac:dyDescent="0.2"/>
    <row r="29" spans="1:11" ht="12" customHeight="1" x14ac:dyDescent="0.2"/>
    <row r="30" spans="1:11" ht="12" customHeight="1" x14ac:dyDescent="0.2"/>
    <row r="31" spans="1:11" ht="12" customHeight="1" x14ac:dyDescent="0.2"/>
    <row r="32" spans="1:11" ht="12" customHeight="1" x14ac:dyDescent="0.2"/>
    <row r="33" spans="1:11" ht="12" customHeight="1" x14ac:dyDescent="0.2"/>
    <row r="34" spans="1:11" ht="12" customHeight="1" x14ac:dyDescent="0.2"/>
    <row r="35" spans="1:11" ht="12" customHeight="1" x14ac:dyDescent="0.2"/>
    <row r="36" spans="1:11" ht="21" customHeight="1" thickBot="1" x14ac:dyDescent="0.3">
      <c r="A36" s="29" t="s">
        <v>1002</v>
      </c>
      <c r="B36" s="29"/>
      <c r="C36" s="29"/>
      <c r="D36" s="29"/>
      <c r="E36" s="29"/>
      <c r="F36" s="29"/>
      <c r="G36" s="29"/>
      <c r="H36" s="29"/>
      <c r="I36" s="29"/>
      <c r="J36" s="29"/>
      <c r="K36" s="35" t="s">
        <v>1003</v>
      </c>
    </row>
    <row r="37" spans="1:11" ht="16.5" thickTop="1" x14ac:dyDescent="0.25">
      <c r="A37" s="409" t="s">
        <v>965</v>
      </c>
      <c r="B37" s="412" t="s">
        <v>2</v>
      </c>
      <c r="C37" s="412"/>
      <c r="D37" s="412"/>
      <c r="E37" s="412" t="s">
        <v>3</v>
      </c>
      <c r="F37" s="412"/>
      <c r="G37" s="412"/>
      <c r="H37" s="412" t="s">
        <v>4</v>
      </c>
      <c r="I37" s="412"/>
      <c r="J37" s="412"/>
      <c r="K37" s="409" t="s">
        <v>966</v>
      </c>
    </row>
    <row r="38" spans="1:11" ht="20.25" customHeight="1" x14ac:dyDescent="0.25">
      <c r="A38" s="410"/>
      <c r="B38" s="413" t="s">
        <v>6</v>
      </c>
      <c r="C38" s="413"/>
      <c r="D38" s="413"/>
      <c r="E38" s="413" t="s">
        <v>7</v>
      </c>
      <c r="F38" s="413"/>
      <c r="G38" s="413"/>
      <c r="H38" s="413" t="s">
        <v>8</v>
      </c>
      <c r="I38" s="413"/>
      <c r="J38" s="413"/>
      <c r="K38" s="410"/>
    </row>
    <row r="39" spans="1:11" ht="21.75" customHeight="1" x14ac:dyDescent="0.25">
      <c r="A39" s="410"/>
      <c r="B39" s="75" t="s">
        <v>52</v>
      </c>
      <c r="C39" s="75" t="s">
        <v>10</v>
      </c>
      <c r="D39" s="75" t="s">
        <v>11</v>
      </c>
      <c r="E39" s="75" t="s">
        <v>52</v>
      </c>
      <c r="F39" s="75" t="s">
        <v>10</v>
      </c>
      <c r="G39" s="75" t="s">
        <v>11</v>
      </c>
      <c r="H39" s="75" t="s">
        <v>52</v>
      </c>
      <c r="I39" s="75" t="s">
        <v>10</v>
      </c>
      <c r="J39" s="75" t="s">
        <v>11</v>
      </c>
      <c r="K39" s="410"/>
    </row>
    <row r="40" spans="1:11" ht="21.75" customHeight="1" thickBot="1" x14ac:dyDescent="0.3">
      <c r="A40" s="411"/>
      <c r="B40" s="4" t="s">
        <v>12</v>
      </c>
      <c r="C40" s="4" t="s">
        <v>13</v>
      </c>
      <c r="D40" s="4" t="s">
        <v>8</v>
      </c>
      <c r="E40" s="4" t="s">
        <v>12</v>
      </c>
      <c r="F40" s="4" t="s">
        <v>13</v>
      </c>
      <c r="G40" s="4" t="s">
        <v>8</v>
      </c>
      <c r="H40" s="4" t="s">
        <v>12</v>
      </c>
      <c r="I40" s="4" t="s">
        <v>13</v>
      </c>
      <c r="J40" s="4" t="s">
        <v>8</v>
      </c>
      <c r="K40" s="411"/>
    </row>
    <row r="41" spans="1:11" ht="23.25" customHeight="1" x14ac:dyDescent="0.2">
      <c r="A41" s="11" t="s">
        <v>62</v>
      </c>
      <c r="B41" s="6"/>
      <c r="C41" s="6"/>
      <c r="D41" s="6"/>
      <c r="E41" s="6"/>
      <c r="F41" s="6"/>
      <c r="G41" s="6"/>
      <c r="H41" s="6"/>
      <c r="I41" s="6"/>
      <c r="J41" s="6"/>
      <c r="K41" s="7" t="s">
        <v>306</v>
      </c>
    </row>
    <row r="42" spans="1:11" ht="23.25" customHeight="1" x14ac:dyDescent="0.2">
      <c r="A42" s="108" t="s">
        <v>967</v>
      </c>
      <c r="B42" s="6">
        <v>54</v>
      </c>
      <c r="C42" s="6">
        <v>3</v>
      </c>
      <c r="D42" s="6">
        <f>SUM(B42:C42)</f>
        <v>57</v>
      </c>
      <c r="E42" s="6">
        <v>0</v>
      </c>
      <c r="F42" s="6">
        <v>0</v>
      </c>
      <c r="G42" s="6">
        <f>SUM(E42:F42)</f>
        <v>0</v>
      </c>
      <c r="H42" s="6">
        <f>SUM(B42,E42)</f>
        <v>54</v>
      </c>
      <c r="I42" s="6">
        <f>SUM(C42,F42)</f>
        <v>3</v>
      </c>
      <c r="J42" s="6">
        <f>SUM(H42:I42)</f>
        <v>57</v>
      </c>
      <c r="K42" s="7" t="s">
        <v>968</v>
      </c>
    </row>
    <row r="43" spans="1:11" ht="23.25" customHeight="1" x14ac:dyDescent="0.2">
      <c r="A43" s="108" t="s">
        <v>969</v>
      </c>
      <c r="B43" s="6">
        <v>49</v>
      </c>
      <c r="C43" s="6">
        <v>9</v>
      </c>
      <c r="D43" s="6">
        <f t="shared" ref="D43:D58" si="4">SUM(B43:C43)</f>
        <v>58</v>
      </c>
      <c r="E43" s="6">
        <v>0</v>
      </c>
      <c r="F43" s="6">
        <v>0</v>
      </c>
      <c r="G43" s="6">
        <f t="shared" ref="G43:G57" si="5">SUM(E43:F43)</f>
        <v>0</v>
      </c>
      <c r="H43" s="6">
        <f t="shared" ref="H43:I58" si="6">SUM(B43,E43)</f>
        <v>49</v>
      </c>
      <c r="I43" s="6">
        <f t="shared" si="6"/>
        <v>9</v>
      </c>
      <c r="J43" s="6">
        <f t="shared" ref="J43:J57" si="7">SUM(H43:I43)</f>
        <v>58</v>
      </c>
      <c r="K43" s="7" t="s">
        <v>970</v>
      </c>
    </row>
    <row r="44" spans="1:11" ht="23.25" customHeight="1" x14ac:dyDescent="0.2">
      <c r="A44" s="108" t="s">
        <v>971</v>
      </c>
      <c r="B44" s="6">
        <v>100</v>
      </c>
      <c r="C44" s="6">
        <v>28</v>
      </c>
      <c r="D44" s="6">
        <f t="shared" si="4"/>
        <v>128</v>
      </c>
      <c r="E44" s="6">
        <v>0</v>
      </c>
      <c r="F44" s="6">
        <v>0</v>
      </c>
      <c r="G44" s="6">
        <f t="shared" si="5"/>
        <v>0</v>
      </c>
      <c r="H44" s="6">
        <f t="shared" si="6"/>
        <v>100</v>
      </c>
      <c r="I44" s="6">
        <f t="shared" si="6"/>
        <v>28</v>
      </c>
      <c r="J44" s="6">
        <f t="shared" si="7"/>
        <v>128</v>
      </c>
      <c r="K44" s="7" t="s">
        <v>972</v>
      </c>
    </row>
    <row r="45" spans="1:11" ht="23.25" customHeight="1" x14ac:dyDescent="0.2">
      <c r="A45" s="108" t="s">
        <v>973</v>
      </c>
      <c r="B45" s="6">
        <v>242</v>
      </c>
      <c r="C45" s="6">
        <v>72</v>
      </c>
      <c r="D45" s="6">
        <f t="shared" si="4"/>
        <v>314</v>
      </c>
      <c r="E45" s="6">
        <v>0</v>
      </c>
      <c r="F45" s="6">
        <v>0</v>
      </c>
      <c r="G45" s="6">
        <f t="shared" si="5"/>
        <v>0</v>
      </c>
      <c r="H45" s="6">
        <f t="shared" si="6"/>
        <v>242</v>
      </c>
      <c r="I45" s="6">
        <f t="shared" si="6"/>
        <v>72</v>
      </c>
      <c r="J45" s="6">
        <f t="shared" si="7"/>
        <v>314</v>
      </c>
      <c r="K45" s="7" t="s">
        <v>970</v>
      </c>
    </row>
    <row r="46" spans="1:11" ht="23.25" customHeight="1" x14ac:dyDescent="0.2">
      <c r="A46" s="108" t="s">
        <v>974</v>
      </c>
      <c r="B46" s="6">
        <v>21</v>
      </c>
      <c r="C46" s="6">
        <v>7</v>
      </c>
      <c r="D46" s="6">
        <f t="shared" si="4"/>
        <v>28</v>
      </c>
      <c r="E46" s="6">
        <v>0</v>
      </c>
      <c r="F46" s="6">
        <v>0</v>
      </c>
      <c r="G46" s="6">
        <f t="shared" si="5"/>
        <v>0</v>
      </c>
      <c r="H46" s="6">
        <f t="shared" si="6"/>
        <v>21</v>
      </c>
      <c r="I46" s="6">
        <f t="shared" si="6"/>
        <v>7</v>
      </c>
      <c r="J46" s="6">
        <f t="shared" si="7"/>
        <v>28</v>
      </c>
      <c r="K46" s="7" t="s">
        <v>975</v>
      </c>
    </row>
    <row r="47" spans="1:11" ht="23.25" customHeight="1" x14ac:dyDescent="0.2">
      <c r="A47" s="108" t="s">
        <v>976</v>
      </c>
      <c r="B47" s="6">
        <v>23</v>
      </c>
      <c r="C47" s="6">
        <v>10</v>
      </c>
      <c r="D47" s="6">
        <f t="shared" si="4"/>
        <v>33</v>
      </c>
      <c r="E47" s="6">
        <v>0</v>
      </c>
      <c r="F47" s="6">
        <v>0</v>
      </c>
      <c r="G47" s="6">
        <f t="shared" si="5"/>
        <v>0</v>
      </c>
      <c r="H47" s="6">
        <f t="shared" si="6"/>
        <v>23</v>
      </c>
      <c r="I47" s="6">
        <f t="shared" si="6"/>
        <v>10</v>
      </c>
      <c r="J47" s="6">
        <f t="shared" si="7"/>
        <v>33</v>
      </c>
      <c r="K47" s="7" t="s">
        <v>977</v>
      </c>
    </row>
    <row r="48" spans="1:11" ht="23.25" customHeight="1" x14ac:dyDescent="0.2">
      <c r="A48" s="108" t="s">
        <v>978</v>
      </c>
      <c r="B48" s="6">
        <v>83</v>
      </c>
      <c r="C48" s="6">
        <v>17</v>
      </c>
      <c r="D48" s="6">
        <f t="shared" si="4"/>
        <v>100</v>
      </c>
      <c r="E48" s="6">
        <v>0</v>
      </c>
      <c r="F48" s="6">
        <v>0</v>
      </c>
      <c r="G48" s="6">
        <f t="shared" si="5"/>
        <v>0</v>
      </c>
      <c r="H48" s="6">
        <f t="shared" si="6"/>
        <v>83</v>
      </c>
      <c r="I48" s="6">
        <f t="shared" si="6"/>
        <v>17</v>
      </c>
      <c r="J48" s="6">
        <f t="shared" si="7"/>
        <v>100</v>
      </c>
      <c r="K48" s="7" t="s">
        <v>979</v>
      </c>
    </row>
    <row r="49" spans="1:11" ht="23.25" customHeight="1" x14ac:dyDescent="0.2">
      <c r="A49" s="108" t="s">
        <v>980</v>
      </c>
      <c r="B49" s="6">
        <v>8</v>
      </c>
      <c r="C49" s="6">
        <v>16</v>
      </c>
      <c r="D49" s="6">
        <f t="shared" si="4"/>
        <v>24</v>
      </c>
      <c r="E49" s="6">
        <v>0</v>
      </c>
      <c r="F49" s="6">
        <v>0</v>
      </c>
      <c r="G49" s="6">
        <f t="shared" si="5"/>
        <v>0</v>
      </c>
      <c r="H49" s="6">
        <f t="shared" si="6"/>
        <v>8</v>
      </c>
      <c r="I49" s="6">
        <f t="shared" si="6"/>
        <v>16</v>
      </c>
      <c r="J49" s="6">
        <f t="shared" si="7"/>
        <v>24</v>
      </c>
      <c r="K49" s="7" t="s">
        <v>981</v>
      </c>
    </row>
    <row r="50" spans="1:11" ht="23.25" customHeight="1" x14ac:dyDescent="0.2">
      <c r="A50" s="108" t="s">
        <v>982</v>
      </c>
      <c r="B50" s="6">
        <v>49</v>
      </c>
      <c r="C50" s="6">
        <v>18</v>
      </c>
      <c r="D50" s="6">
        <f t="shared" si="4"/>
        <v>67</v>
      </c>
      <c r="E50" s="6">
        <v>0</v>
      </c>
      <c r="F50" s="6">
        <v>0</v>
      </c>
      <c r="G50" s="6">
        <f t="shared" si="5"/>
        <v>0</v>
      </c>
      <c r="H50" s="6">
        <f t="shared" si="6"/>
        <v>49</v>
      </c>
      <c r="I50" s="6">
        <f t="shared" si="6"/>
        <v>18</v>
      </c>
      <c r="J50" s="6">
        <f t="shared" si="7"/>
        <v>67</v>
      </c>
      <c r="K50" s="7" t="s">
        <v>983</v>
      </c>
    </row>
    <row r="51" spans="1:11" ht="23.25" customHeight="1" x14ac:dyDescent="0.2">
      <c r="A51" s="108" t="s">
        <v>984</v>
      </c>
      <c r="B51" s="6">
        <v>38</v>
      </c>
      <c r="C51" s="6">
        <v>13</v>
      </c>
      <c r="D51" s="6">
        <f t="shared" si="4"/>
        <v>51</v>
      </c>
      <c r="E51" s="6">
        <v>0</v>
      </c>
      <c r="F51" s="6">
        <v>0</v>
      </c>
      <c r="G51" s="6">
        <f t="shared" si="5"/>
        <v>0</v>
      </c>
      <c r="H51" s="6">
        <f t="shared" si="6"/>
        <v>38</v>
      </c>
      <c r="I51" s="6">
        <f t="shared" si="6"/>
        <v>13</v>
      </c>
      <c r="J51" s="6">
        <f t="shared" si="7"/>
        <v>51</v>
      </c>
      <c r="K51" s="7" t="s">
        <v>985</v>
      </c>
    </row>
    <row r="52" spans="1:11" ht="23.25" customHeight="1" x14ac:dyDescent="0.2">
      <c r="A52" s="109" t="s">
        <v>986</v>
      </c>
      <c r="B52" s="6">
        <v>7</v>
      </c>
      <c r="C52" s="6">
        <v>23</v>
      </c>
      <c r="D52" s="6">
        <f t="shared" si="4"/>
        <v>30</v>
      </c>
      <c r="E52" s="6">
        <v>0</v>
      </c>
      <c r="F52" s="6">
        <v>0</v>
      </c>
      <c r="G52" s="6">
        <f t="shared" si="5"/>
        <v>0</v>
      </c>
      <c r="H52" s="6">
        <f t="shared" si="6"/>
        <v>7</v>
      </c>
      <c r="I52" s="6">
        <f t="shared" si="6"/>
        <v>23</v>
      </c>
      <c r="J52" s="6">
        <f t="shared" si="7"/>
        <v>30</v>
      </c>
      <c r="K52" s="7" t="s">
        <v>987</v>
      </c>
    </row>
    <row r="53" spans="1:11" ht="23.25" customHeight="1" x14ac:dyDescent="0.2">
      <c r="A53" s="108" t="s">
        <v>988</v>
      </c>
      <c r="B53" s="6">
        <v>37</v>
      </c>
      <c r="C53" s="6">
        <v>2</v>
      </c>
      <c r="D53" s="6">
        <f t="shared" si="4"/>
        <v>39</v>
      </c>
      <c r="E53" s="6">
        <v>0</v>
      </c>
      <c r="F53" s="6">
        <v>0</v>
      </c>
      <c r="G53" s="6">
        <f t="shared" si="5"/>
        <v>0</v>
      </c>
      <c r="H53" s="6">
        <f t="shared" si="6"/>
        <v>37</v>
      </c>
      <c r="I53" s="6">
        <f t="shared" si="6"/>
        <v>2</v>
      </c>
      <c r="J53" s="6">
        <f t="shared" si="7"/>
        <v>39</v>
      </c>
      <c r="K53" s="7" t="s">
        <v>989</v>
      </c>
    </row>
    <row r="54" spans="1:11" ht="23.25" customHeight="1" x14ac:dyDescent="0.2">
      <c r="A54" s="108" t="s">
        <v>990</v>
      </c>
      <c r="B54" s="6">
        <v>0</v>
      </c>
      <c r="C54" s="6">
        <v>0</v>
      </c>
      <c r="D54" s="6">
        <f t="shared" si="4"/>
        <v>0</v>
      </c>
      <c r="E54" s="6">
        <f>SUM(E42:E53)</f>
        <v>0</v>
      </c>
      <c r="F54" s="6">
        <f>SUM(F42:F53)</f>
        <v>0</v>
      </c>
      <c r="G54" s="6">
        <f>SUM(G42:G53)</f>
        <v>0</v>
      </c>
      <c r="H54" s="6">
        <f t="shared" si="6"/>
        <v>0</v>
      </c>
      <c r="I54" s="6">
        <f t="shared" si="6"/>
        <v>0</v>
      </c>
      <c r="J54" s="6">
        <f t="shared" si="7"/>
        <v>0</v>
      </c>
      <c r="K54" s="7" t="s">
        <v>991</v>
      </c>
    </row>
    <row r="55" spans="1:11" ht="23.25" customHeight="1" x14ac:dyDescent="0.2">
      <c r="A55" s="108" t="s">
        <v>992</v>
      </c>
      <c r="B55" s="6">
        <v>39</v>
      </c>
      <c r="C55" s="6">
        <v>46</v>
      </c>
      <c r="D55" s="6">
        <f t="shared" si="4"/>
        <v>85</v>
      </c>
      <c r="E55" s="6">
        <v>0</v>
      </c>
      <c r="F55" s="6">
        <v>0</v>
      </c>
      <c r="G55" s="6">
        <f t="shared" si="5"/>
        <v>0</v>
      </c>
      <c r="H55" s="6">
        <f t="shared" si="6"/>
        <v>39</v>
      </c>
      <c r="I55" s="6">
        <f t="shared" si="6"/>
        <v>46</v>
      </c>
      <c r="J55" s="6">
        <f t="shared" si="7"/>
        <v>85</v>
      </c>
      <c r="K55" s="7" t="s">
        <v>993</v>
      </c>
    </row>
    <row r="56" spans="1:11" ht="23.25" customHeight="1" x14ac:dyDescent="0.2">
      <c r="A56" s="110" t="s">
        <v>994</v>
      </c>
      <c r="B56" s="12">
        <f>SUM(B42:B55)</f>
        <v>750</v>
      </c>
      <c r="C56" s="12">
        <f>SUM(C42:C55)</f>
        <v>264</v>
      </c>
      <c r="D56" s="12">
        <f>SUM(D42:D55)</f>
        <v>1014</v>
      </c>
      <c r="E56" s="12">
        <v>0</v>
      </c>
      <c r="F56" s="12">
        <v>0</v>
      </c>
      <c r="G56" s="12">
        <f t="shared" si="5"/>
        <v>0</v>
      </c>
      <c r="H56" s="12">
        <f t="shared" si="6"/>
        <v>750</v>
      </c>
      <c r="I56" s="12">
        <f t="shared" si="6"/>
        <v>264</v>
      </c>
      <c r="J56" s="12">
        <f t="shared" si="7"/>
        <v>1014</v>
      </c>
      <c r="K56" s="7" t="s">
        <v>995</v>
      </c>
    </row>
    <row r="57" spans="1:11" ht="23.25" customHeight="1" x14ac:dyDescent="0.2">
      <c r="A57" s="108" t="s">
        <v>996</v>
      </c>
      <c r="B57" s="134">
        <v>3</v>
      </c>
      <c r="C57" s="134">
        <v>8</v>
      </c>
      <c r="D57" s="6">
        <f t="shared" si="4"/>
        <v>11</v>
      </c>
      <c r="E57" s="6">
        <v>0</v>
      </c>
      <c r="F57" s="6">
        <v>0</v>
      </c>
      <c r="G57" s="6">
        <f t="shared" si="5"/>
        <v>0</v>
      </c>
      <c r="H57" s="6">
        <f t="shared" si="6"/>
        <v>3</v>
      </c>
      <c r="I57" s="6">
        <f t="shared" si="6"/>
        <v>8</v>
      </c>
      <c r="J57" s="6">
        <f t="shared" si="7"/>
        <v>11</v>
      </c>
      <c r="K57" s="7" t="s">
        <v>997</v>
      </c>
    </row>
    <row r="58" spans="1:11" ht="31.5" x14ac:dyDescent="0.2">
      <c r="A58" s="5" t="s">
        <v>998</v>
      </c>
      <c r="B58" s="134">
        <v>118</v>
      </c>
      <c r="C58" s="134">
        <v>50</v>
      </c>
      <c r="D58" s="6">
        <f t="shared" si="4"/>
        <v>168</v>
      </c>
      <c r="E58" s="6">
        <v>0</v>
      </c>
      <c r="F58" s="6">
        <v>0</v>
      </c>
      <c r="G58" s="6">
        <v>0</v>
      </c>
      <c r="H58" s="6">
        <f t="shared" si="6"/>
        <v>118</v>
      </c>
      <c r="I58" s="6">
        <v>50</v>
      </c>
      <c r="J58" s="6">
        <v>168</v>
      </c>
      <c r="K58" s="18" t="s">
        <v>999</v>
      </c>
    </row>
    <row r="59" spans="1:11" ht="23.25" customHeight="1" x14ac:dyDescent="0.25">
      <c r="A59" s="111" t="s">
        <v>1000</v>
      </c>
      <c r="B59" s="73">
        <f>SUM(B57:B58)</f>
        <v>121</v>
      </c>
      <c r="C59" s="73">
        <f>SUM(C57:C58)</f>
        <v>58</v>
      </c>
      <c r="D59" s="73">
        <f>SUM(D57:D58)</f>
        <v>179</v>
      </c>
      <c r="E59" s="12">
        <v>0</v>
      </c>
      <c r="F59" s="12">
        <v>0</v>
      </c>
      <c r="G59" s="12">
        <v>0</v>
      </c>
      <c r="H59" s="129">
        <v>121</v>
      </c>
      <c r="I59" s="129">
        <v>58</v>
      </c>
      <c r="J59" s="129">
        <v>179</v>
      </c>
      <c r="K59" s="13" t="s">
        <v>1001</v>
      </c>
    </row>
    <row r="60" spans="1:11" ht="23.25" customHeight="1" thickBot="1" x14ac:dyDescent="0.25">
      <c r="A60" s="113" t="s">
        <v>45</v>
      </c>
      <c r="B60" s="135">
        <v>871</v>
      </c>
      <c r="C60" s="135">
        <v>322</v>
      </c>
      <c r="D60" s="135">
        <v>1193</v>
      </c>
      <c r="E60" s="135">
        <v>0</v>
      </c>
      <c r="F60" s="135">
        <v>0</v>
      </c>
      <c r="G60" s="135">
        <v>0</v>
      </c>
      <c r="H60" s="135">
        <v>871</v>
      </c>
      <c r="I60" s="135">
        <v>322</v>
      </c>
      <c r="J60" s="135">
        <v>1193</v>
      </c>
      <c r="K60" s="46" t="s">
        <v>1004</v>
      </c>
    </row>
    <row r="61" spans="1:11" ht="23.25" customHeight="1" thickBot="1" x14ac:dyDescent="0.25">
      <c r="A61" s="114" t="s">
        <v>47</v>
      </c>
      <c r="B61" s="133">
        <f>SUM(B60,B27)</f>
        <v>1880</v>
      </c>
      <c r="C61" s="133">
        <f t="shared" ref="C61:J61" si="8">SUM(C60,C27)</f>
        <v>1217</v>
      </c>
      <c r="D61" s="133">
        <f t="shared" si="8"/>
        <v>3097</v>
      </c>
      <c r="E61" s="133">
        <f t="shared" si="8"/>
        <v>1</v>
      </c>
      <c r="F61" s="133">
        <f t="shared" si="8"/>
        <v>4</v>
      </c>
      <c r="G61" s="133">
        <f t="shared" si="8"/>
        <v>5</v>
      </c>
      <c r="H61" s="133">
        <f t="shared" si="8"/>
        <v>1881</v>
      </c>
      <c r="I61" s="133">
        <f t="shared" si="8"/>
        <v>1221</v>
      </c>
      <c r="J61" s="133">
        <f t="shared" si="8"/>
        <v>3102</v>
      </c>
      <c r="K61" s="115" t="s">
        <v>631</v>
      </c>
    </row>
    <row r="62" spans="1:11" ht="23.25" customHeight="1" thickTop="1" x14ac:dyDescent="0.2">
      <c r="A62" s="111"/>
      <c r="B62" s="127"/>
      <c r="C62" s="127"/>
      <c r="D62" s="127"/>
      <c r="E62" s="127"/>
      <c r="F62" s="127"/>
      <c r="G62" s="127"/>
      <c r="H62" s="127"/>
      <c r="I62" s="127"/>
      <c r="J62" s="127"/>
      <c r="K62" s="128"/>
    </row>
    <row r="63" spans="1:11" ht="23.25" customHeight="1" x14ac:dyDescent="0.2">
      <c r="A63" s="111"/>
      <c r="B63" s="127"/>
      <c r="C63" s="127"/>
      <c r="D63" s="127"/>
      <c r="E63" s="127"/>
      <c r="F63" s="127"/>
      <c r="G63" s="127"/>
      <c r="H63" s="127"/>
      <c r="I63" s="127"/>
      <c r="J63" s="127"/>
      <c r="K63" s="128"/>
    </row>
    <row r="64" spans="1:11" ht="27.75" customHeight="1" x14ac:dyDescent="0.2">
      <c r="A64" s="423" t="s">
        <v>1005</v>
      </c>
      <c r="B64" s="423"/>
      <c r="C64" s="423"/>
      <c r="D64" s="423"/>
      <c r="E64" s="423"/>
      <c r="F64" s="423"/>
      <c r="G64" s="423"/>
      <c r="H64" s="423"/>
      <c r="I64" s="423"/>
      <c r="J64" s="423"/>
      <c r="K64" s="423"/>
    </row>
    <row r="65" spans="1:11" ht="35.25" customHeight="1" x14ac:dyDescent="0.25">
      <c r="A65" s="416" t="s">
        <v>1006</v>
      </c>
      <c r="B65" s="416"/>
      <c r="C65" s="416"/>
      <c r="D65" s="416"/>
      <c r="E65" s="416"/>
      <c r="F65" s="416"/>
      <c r="G65" s="416"/>
      <c r="H65" s="416"/>
      <c r="I65" s="416"/>
      <c r="J65" s="416"/>
      <c r="K65" s="416"/>
    </row>
    <row r="66" spans="1:11" ht="22.5" customHeight="1" thickBot="1" x14ac:dyDescent="0.3">
      <c r="A66" s="29" t="s">
        <v>1007</v>
      </c>
      <c r="B66" s="29"/>
      <c r="C66" s="29"/>
      <c r="D66" s="29"/>
      <c r="E66" s="29"/>
      <c r="F66" s="29"/>
      <c r="G66" s="29"/>
      <c r="H66" s="29"/>
      <c r="I66" s="29"/>
      <c r="J66" s="29"/>
      <c r="K66" s="34" t="s">
        <v>1008</v>
      </c>
    </row>
    <row r="67" spans="1:11" ht="16.5" thickTop="1" x14ac:dyDescent="0.25">
      <c r="A67" s="409" t="s">
        <v>965</v>
      </c>
      <c r="B67" s="412" t="s">
        <v>2</v>
      </c>
      <c r="C67" s="412"/>
      <c r="D67" s="412"/>
      <c r="E67" s="412" t="s">
        <v>3</v>
      </c>
      <c r="F67" s="412"/>
      <c r="G67" s="412"/>
      <c r="H67" s="412" t="s">
        <v>4</v>
      </c>
      <c r="I67" s="412"/>
      <c r="J67" s="412"/>
      <c r="K67" s="409" t="s">
        <v>966</v>
      </c>
    </row>
    <row r="68" spans="1:11" ht="15.75" x14ac:dyDescent="0.25">
      <c r="A68" s="410"/>
      <c r="B68" s="413" t="s">
        <v>6</v>
      </c>
      <c r="C68" s="413"/>
      <c r="D68" s="413"/>
      <c r="E68" s="413" t="s">
        <v>7</v>
      </c>
      <c r="F68" s="413"/>
      <c r="G68" s="413"/>
      <c r="H68" s="413" t="s">
        <v>8</v>
      </c>
      <c r="I68" s="413"/>
      <c r="J68" s="413"/>
      <c r="K68" s="410"/>
    </row>
    <row r="69" spans="1:11" ht="15.75" x14ac:dyDescent="0.25">
      <c r="A69" s="410"/>
      <c r="B69" s="75" t="s">
        <v>52</v>
      </c>
      <c r="C69" s="75" t="s">
        <v>10</v>
      </c>
      <c r="D69" s="75" t="s">
        <v>11</v>
      </c>
      <c r="E69" s="75" t="s">
        <v>52</v>
      </c>
      <c r="F69" s="75" t="s">
        <v>10</v>
      </c>
      <c r="G69" s="75" t="s">
        <v>11</v>
      </c>
      <c r="H69" s="75" t="s">
        <v>52</v>
      </c>
      <c r="I69" s="75" t="s">
        <v>10</v>
      </c>
      <c r="J69" s="75" t="s">
        <v>11</v>
      </c>
      <c r="K69" s="410"/>
    </row>
    <row r="70" spans="1:11" ht="16.5" customHeight="1" thickBot="1" x14ac:dyDescent="0.3">
      <c r="A70" s="411"/>
      <c r="B70" s="4" t="s">
        <v>12</v>
      </c>
      <c r="C70" s="4" t="s">
        <v>13</v>
      </c>
      <c r="D70" s="4" t="s">
        <v>8</v>
      </c>
      <c r="E70" s="4" t="s">
        <v>12</v>
      </c>
      <c r="F70" s="4" t="s">
        <v>13</v>
      </c>
      <c r="G70" s="4" t="s">
        <v>8</v>
      </c>
      <c r="H70" s="4" t="s">
        <v>12</v>
      </c>
      <c r="I70" s="4" t="s">
        <v>13</v>
      </c>
      <c r="J70" s="4" t="s">
        <v>8</v>
      </c>
      <c r="K70" s="411"/>
    </row>
    <row r="71" spans="1:11" ht="21.75" customHeight="1" x14ac:dyDescent="0.25">
      <c r="A71" s="116" t="s">
        <v>14</v>
      </c>
      <c r="B71" s="6"/>
      <c r="C71" s="6"/>
      <c r="D71" s="6"/>
      <c r="E71" s="6"/>
      <c r="F71" s="6"/>
      <c r="G71" s="6"/>
      <c r="H71" s="6"/>
      <c r="I71" s="6"/>
      <c r="J71" s="6"/>
      <c r="K71" s="117" t="s">
        <v>69</v>
      </c>
    </row>
    <row r="72" spans="1:11" ht="21.75" customHeight="1" x14ac:dyDescent="0.2">
      <c r="A72" s="108" t="s">
        <v>967</v>
      </c>
      <c r="B72" s="6">
        <v>493</v>
      </c>
      <c r="C72" s="6">
        <v>163</v>
      </c>
      <c r="D72" s="6">
        <f>SUM(B72:C72)</f>
        <v>656</v>
      </c>
      <c r="E72" s="6">
        <v>0</v>
      </c>
      <c r="F72" s="6">
        <v>0</v>
      </c>
      <c r="G72" s="6">
        <f>SUM(E72:F72)</f>
        <v>0</v>
      </c>
      <c r="H72" s="6">
        <f>SUM(B72,E72)</f>
        <v>493</v>
      </c>
      <c r="I72" s="6">
        <f>SUM(C72,F72)</f>
        <v>163</v>
      </c>
      <c r="J72" s="6">
        <f>SUM(H72:I72)</f>
        <v>656</v>
      </c>
      <c r="K72" s="7" t="s">
        <v>968</v>
      </c>
    </row>
    <row r="73" spans="1:11" ht="21.75" customHeight="1" x14ac:dyDescent="0.2">
      <c r="A73" s="108" t="s">
        <v>969</v>
      </c>
      <c r="B73" s="6">
        <v>264</v>
      </c>
      <c r="C73" s="6">
        <v>122</v>
      </c>
      <c r="D73" s="6">
        <f t="shared" ref="D73:D90" si="9">SUM(B73:C73)</f>
        <v>386</v>
      </c>
      <c r="E73" s="6">
        <v>0</v>
      </c>
      <c r="F73" s="6">
        <v>0</v>
      </c>
      <c r="G73" s="6">
        <f t="shared" ref="G73:G88" si="10">SUM(E73:F73)</f>
        <v>0</v>
      </c>
      <c r="H73" s="6">
        <f t="shared" ref="H73:I85" si="11">SUM(B73,E73)</f>
        <v>264</v>
      </c>
      <c r="I73" s="6">
        <f t="shared" si="11"/>
        <v>122</v>
      </c>
      <c r="J73" s="6">
        <f t="shared" ref="J73:J90" si="12">SUM(H73:I73)</f>
        <v>386</v>
      </c>
      <c r="K73" s="7" t="s">
        <v>970</v>
      </c>
    </row>
    <row r="74" spans="1:11" ht="21.75" customHeight="1" x14ac:dyDescent="0.2">
      <c r="A74" s="108" t="s">
        <v>971</v>
      </c>
      <c r="B74" s="6">
        <v>449</v>
      </c>
      <c r="C74" s="6">
        <v>343</v>
      </c>
      <c r="D74" s="6">
        <f t="shared" si="9"/>
        <v>792</v>
      </c>
      <c r="E74" s="6">
        <v>1</v>
      </c>
      <c r="F74" s="6">
        <v>0</v>
      </c>
      <c r="G74" s="6">
        <f t="shared" si="10"/>
        <v>1</v>
      </c>
      <c r="H74" s="6">
        <f t="shared" si="11"/>
        <v>450</v>
      </c>
      <c r="I74" s="6">
        <f t="shared" si="11"/>
        <v>343</v>
      </c>
      <c r="J74" s="6">
        <f t="shared" si="12"/>
        <v>793</v>
      </c>
      <c r="K74" s="7" t="s">
        <v>972</v>
      </c>
    </row>
    <row r="75" spans="1:11" ht="21.75" customHeight="1" x14ac:dyDescent="0.2">
      <c r="A75" s="108" t="s">
        <v>973</v>
      </c>
      <c r="B75" s="6">
        <v>479</v>
      </c>
      <c r="C75" s="6">
        <v>387</v>
      </c>
      <c r="D75" s="6">
        <f t="shared" si="9"/>
        <v>866</v>
      </c>
      <c r="E75" s="6">
        <v>0</v>
      </c>
      <c r="F75" s="6">
        <v>1</v>
      </c>
      <c r="G75" s="6">
        <f t="shared" si="10"/>
        <v>1</v>
      </c>
      <c r="H75" s="6">
        <f t="shared" si="11"/>
        <v>479</v>
      </c>
      <c r="I75" s="6">
        <f t="shared" si="11"/>
        <v>388</v>
      </c>
      <c r="J75" s="6">
        <f t="shared" si="12"/>
        <v>867</v>
      </c>
      <c r="K75" s="7" t="s">
        <v>970</v>
      </c>
    </row>
    <row r="76" spans="1:11" ht="21.75" customHeight="1" x14ac:dyDescent="0.2">
      <c r="A76" s="108" t="s">
        <v>974</v>
      </c>
      <c r="B76" s="6">
        <v>147</v>
      </c>
      <c r="C76" s="6">
        <v>218</v>
      </c>
      <c r="D76" s="6">
        <f t="shared" si="9"/>
        <v>365</v>
      </c>
      <c r="E76" s="6">
        <v>0</v>
      </c>
      <c r="F76" s="6">
        <v>3</v>
      </c>
      <c r="G76" s="6">
        <f t="shared" si="10"/>
        <v>3</v>
      </c>
      <c r="H76" s="6">
        <f t="shared" si="11"/>
        <v>147</v>
      </c>
      <c r="I76" s="6">
        <f t="shared" si="11"/>
        <v>221</v>
      </c>
      <c r="J76" s="6">
        <f t="shared" si="12"/>
        <v>368</v>
      </c>
      <c r="K76" s="7" t="s">
        <v>975</v>
      </c>
    </row>
    <row r="77" spans="1:11" ht="21.75" customHeight="1" x14ac:dyDescent="0.2">
      <c r="A77" s="108" t="s">
        <v>976</v>
      </c>
      <c r="B77" s="6">
        <v>223</v>
      </c>
      <c r="C77" s="6">
        <v>239</v>
      </c>
      <c r="D77" s="6">
        <f t="shared" si="9"/>
        <v>462</v>
      </c>
      <c r="E77" s="6">
        <v>0</v>
      </c>
      <c r="F77" s="6">
        <v>0</v>
      </c>
      <c r="G77" s="6">
        <f t="shared" si="10"/>
        <v>0</v>
      </c>
      <c r="H77" s="6">
        <f t="shared" si="11"/>
        <v>223</v>
      </c>
      <c r="I77" s="6">
        <f t="shared" si="11"/>
        <v>239</v>
      </c>
      <c r="J77" s="6">
        <f t="shared" si="12"/>
        <v>462</v>
      </c>
      <c r="K77" s="7" t="s">
        <v>977</v>
      </c>
    </row>
    <row r="78" spans="1:11" ht="21.75" customHeight="1" x14ac:dyDescent="0.2">
      <c r="A78" s="108" t="s">
        <v>978</v>
      </c>
      <c r="B78" s="6">
        <v>200</v>
      </c>
      <c r="C78" s="6">
        <v>158</v>
      </c>
      <c r="D78" s="6">
        <f t="shared" si="9"/>
        <v>358</v>
      </c>
      <c r="E78" s="6">
        <v>0</v>
      </c>
      <c r="F78" s="6">
        <v>1</v>
      </c>
      <c r="G78" s="6">
        <f t="shared" si="10"/>
        <v>1</v>
      </c>
      <c r="H78" s="6">
        <f t="shared" si="11"/>
        <v>200</v>
      </c>
      <c r="I78" s="6">
        <f t="shared" si="11"/>
        <v>159</v>
      </c>
      <c r="J78" s="6">
        <f t="shared" si="12"/>
        <v>359</v>
      </c>
      <c r="K78" s="7" t="s">
        <v>979</v>
      </c>
    </row>
    <row r="79" spans="1:11" ht="21.75" customHeight="1" x14ac:dyDescent="0.2">
      <c r="A79" s="108" t="s">
        <v>980</v>
      </c>
      <c r="B79" s="6">
        <v>109</v>
      </c>
      <c r="C79" s="6">
        <v>145</v>
      </c>
      <c r="D79" s="6">
        <f t="shared" si="9"/>
        <v>254</v>
      </c>
      <c r="E79" s="6">
        <v>0</v>
      </c>
      <c r="F79" s="6">
        <v>0</v>
      </c>
      <c r="G79" s="6">
        <f t="shared" si="10"/>
        <v>0</v>
      </c>
      <c r="H79" s="6">
        <f t="shared" si="11"/>
        <v>109</v>
      </c>
      <c r="I79" s="6">
        <f t="shared" si="11"/>
        <v>145</v>
      </c>
      <c r="J79" s="6">
        <f t="shared" si="12"/>
        <v>254</v>
      </c>
      <c r="K79" s="7" t="s">
        <v>981</v>
      </c>
    </row>
    <row r="80" spans="1:11" ht="21.75" customHeight="1" x14ac:dyDescent="0.2">
      <c r="A80" s="108" t="s">
        <v>982</v>
      </c>
      <c r="B80" s="6">
        <v>92</v>
      </c>
      <c r="C80" s="6">
        <v>135</v>
      </c>
      <c r="D80" s="6">
        <f t="shared" si="9"/>
        <v>227</v>
      </c>
      <c r="E80" s="6">
        <v>0</v>
      </c>
      <c r="F80" s="6">
        <v>0</v>
      </c>
      <c r="G80" s="6">
        <f t="shared" si="10"/>
        <v>0</v>
      </c>
      <c r="H80" s="6">
        <f t="shared" si="11"/>
        <v>92</v>
      </c>
      <c r="I80" s="6">
        <f t="shared" si="11"/>
        <v>135</v>
      </c>
      <c r="J80" s="6">
        <f t="shared" si="12"/>
        <v>227</v>
      </c>
      <c r="K80" s="7" t="s">
        <v>983</v>
      </c>
    </row>
    <row r="81" spans="1:11" ht="21.75" customHeight="1" x14ac:dyDescent="0.2">
      <c r="A81" s="108" t="s">
        <v>984</v>
      </c>
      <c r="B81" s="6">
        <v>94</v>
      </c>
      <c r="C81" s="6">
        <v>225</v>
      </c>
      <c r="D81" s="6">
        <f t="shared" si="9"/>
        <v>319</v>
      </c>
      <c r="E81" s="6">
        <v>0</v>
      </c>
      <c r="F81" s="6">
        <v>0</v>
      </c>
      <c r="G81" s="6">
        <f t="shared" si="10"/>
        <v>0</v>
      </c>
      <c r="H81" s="6">
        <f t="shared" si="11"/>
        <v>94</v>
      </c>
      <c r="I81" s="6">
        <f t="shared" si="11"/>
        <v>225</v>
      </c>
      <c r="J81" s="6">
        <f t="shared" si="12"/>
        <v>319</v>
      </c>
      <c r="K81" s="7" t="s">
        <v>985</v>
      </c>
    </row>
    <row r="82" spans="1:11" ht="21.75" customHeight="1" x14ac:dyDescent="0.2">
      <c r="A82" s="109" t="s">
        <v>1009</v>
      </c>
      <c r="B82" s="6">
        <v>98</v>
      </c>
      <c r="C82" s="6">
        <v>175</v>
      </c>
      <c r="D82" s="6">
        <f t="shared" si="9"/>
        <v>273</v>
      </c>
      <c r="E82" s="6">
        <v>0</v>
      </c>
      <c r="F82" s="6">
        <v>0</v>
      </c>
      <c r="G82" s="6">
        <f t="shared" si="10"/>
        <v>0</v>
      </c>
      <c r="H82" s="6">
        <f t="shared" si="11"/>
        <v>98</v>
      </c>
      <c r="I82" s="6">
        <f t="shared" si="11"/>
        <v>175</v>
      </c>
      <c r="J82" s="6">
        <f t="shared" si="12"/>
        <v>273</v>
      </c>
      <c r="K82" s="7" t="s">
        <v>987</v>
      </c>
    </row>
    <row r="83" spans="1:11" ht="21.75" customHeight="1" x14ac:dyDescent="0.2">
      <c r="A83" s="108" t="s">
        <v>988</v>
      </c>
      <c r="B83" s="6">
        <v>103</v>
      </c>
      <c r="C83" s="6">
        <v>51</v>
      </c>
      <c r="D83" s="6">
        <f t="shared" si="9"/>
        <v>154</v>
      </c>
      <c r="E83" s="6">
        <v>0</v>
      </c>
      <c r="F83" s="6">
        <v>0</v>
      </c>
      <c r="G83" s="6">
        <f t="shared" si="10"/>
        <v>0</v>
      </c>
      <c r="H83" s="6">
        <f t="shared" si="11"/>
        <v>103</v>
      </c>
      <c r="I83" s="6">
        <f t="shared" si="11"/>
        <v>51</v>
      </c>
      <c r="J83" s="6">
        <f t="shared" si="12"/>
        <v>154</v>
      </c>
      <c r="K83" s="7" t="s">
        <v>989</v>
      </c>
    </row>
    <row r="84" spans="1:11" ht="21.75" customHeight="1" x14ac:dyDescent="0.2">
      <c r="A84" s="108" t="s">
        <v>990</v>
      </c>
      <c r="B84" s="6">
        <v>63</v>
      </c>
      <c r="C84" s="6">
        <v>101</v>
      </c>
      <c r="D84" s="6">
        <f t="shared" si="9"/>
        <v>164</v>
      </c>
      <c r="E84" s="6">
        <v>0</v>
      </c>
      <c r="F84" s="6">
        <v>0</v>
      </c>
      <c r="G84" s="6">
        <f t="shared" si="10"/>
        <v>0</v>
      </c>
      <c r="H84" s="6">
        <f t="shared" si="11"/>
        <v>63</v>
      </c>
      <c r="I84" s="6">
        <f t="shared" si="11"/>
        <v>101</v>
      </c>
      <c r="J84" s="6">
        <f t="shared" si="12"/>
        <v>164</v>
      </c>
      <c r="K84" s="7" t="s">
        <v>991</v>
      </c>
    </row>
    <row r="85" spans="1:11" ht="21.75" customHeight="1" x14ac:dyDescent="0.2">
      <c r="A85" s="108" t="s">
        <v>992</v>
      </c>
      <c r="B85" s="6">
        <v>77</v>
      </c>
      <c r="C85" s="6">
        <v>87</v>
      </c>
      <c r="D85" s="6">
        <f t="shared" si="9"/>
        <v>164</v>
      </c>
      <c r="E85" s="6">
        <v>0</v>
      </c>
      <c r="F85" s="6">
        <v>0</v>
      </c>
      <c r="G85" s="6">
        <f t="shared" si="10"/>
        <v>0</v>
      </c>
      <c r="H85" s="6">
        <f t="shared" si="11"/>
        <v>77</v>
      </c>
      <c r="I85" s="6">
        <f t="shared" si="11"/>
        <v>87</v>
      </c>
      <c r="J85" s="6">
        <f t="shared" si="12"/>
        <v>164</v>
      </c>
      <c r="K85" s="7" t="s">
        <v>993</v>
      </c>
    </row>
    <row r="86" spans="1:11" ht="21.75" customHeight="1" x14ac:dyDescent="0.2">
      <c r="A86" s="118" t="s">
        <v>994</v>
      </c>
      <c r="B86" s="6">
        <f>SUM(B72:B85)</f>
        <v>2891</v>
      </c>
      <c r="C86" s="6">
        <f>SUM(C72:C85)</f>
        <v>2549</v>
      </c>
      <c r="D86" s="6">
        <f t="shared" si="9"/>
        <v>5440</v>
      </c>
      <c r="E86" s="6">
        <f>SUM(E72:E85)</f>
        <v>1</v>
      </c>
      <c r="F86" s="6">
        <f>SUM(F72:F85)</f>
        <v>5</v>
      </c>
      <c r="G86" s="6">
        <f>SUM(G72:G85)</f>
        <v>6</v>
      </c>
      <c r="H86" s="6">
        <f>SUM(B86,E86)</f>
        <v>2892</v>
      </c>
      <c r="I86" s="6">
        <f>SUM(C86,F86)</f>
        <v>2554</v>
      </c>
      <c r="J86" s="6">
        <f t="shared" si="12"/>
        <v>5446</v>
      </c>
      <c r="K86" s="7" t="s">
        <v>995</v>
      </c>
    </row>
    <row r="87" spans="1:11" ht="24.75" customHeight="1" x14ac:dyDescent="0.2">
      <c r="A87" s="108" t="s">
        <v>996</v>
      </c>
      <c r="B87" s="6">
        <v>280</v>
      </c>
      <c r="C87" s="6">
        <v>508</v>
      </c>
      <c r="D87" s="6">
        <f t="shared" si="9"/>
        <v>788</v>
      </c>
      <c r="E87" s="6">
        <v>0</v>
      </c>
      <c r="F87" s="6">
        <v>1</v>
      </c>
      <c r="G87" s="6">
        <f t="shared" si="10"/>
        <v>1</v>
      </c>
      <c r="H87" s="6">
        <f t="shared" ref="H87:I90" si="13">SUM(B87,E87)</f>
        <v>280</v>
      </c>
      <c r="I87" s="6">
        <f t="shared" si="13"/>
        <v>509</v>
      </c>
      <c r="J87" s="6">
        <f t="shared" si="12"/>
        <v>789</v>
      </c>
      <c r="K87" s="7" t="s">
        <v>997</v>
      </c>
    </row>
    <row r="88" spans="1:11" ht="33.75" customHeight="1" x14ac:dyDescent="0.2">
      <c r="A88" s="5" t="s">
        <v>998</v>
      </c>
      <c r="B88" s="6">
        <v>398</v>
      </c>
      <c r="C88" s="6">
        <v>443</v>
      </c>
      <c r="D88" s="6">
        <f t="shared" si="9"/>
        <v>841</v>
      </c>
      <c r="E88" s="6">
        <v>0</v>
      </c>
      <c r="F88" s="6">
        <v>2</v>
      </c>
      <c r="G88" s="6">
        <f t="shared" si="10"/>
        <v>2</v>
      </c>
      <c r="H88" s="6">
        <f t="shared" si="13"/>
        <v>398</v>
      </c>
      <c r="I88" s="6">
        <f t="shared" si="13"/>
        <v>445</v>
      </c>
      <c r="J88" s="6">
        <f t="shared" si="12"/>
        <v>843</v>
      </c>
      <c r="K88" s="18" t="s">
        <v>999</v>
      </c>
    </row>
    <row r="89" spans="1:11" ht="24.75" customHeight="1" thickBot="1" x14ac:dyDescent="0.25">
      <c r="A89" s="110" t="s">
        <v>1000</v>
      </c>
      <c r="B89" s="12">
        <f>SUM(B87:B88)</f>
        <v>678</v>
      </c>
      <c r="C89" s="12">
        <f>SUM(C87:C88)</f>
        <v>951</v>
      </c>
      <c r="D89" s="12">
        <f t="shared" si="9"/>
        <v>1629</v>
      </c>
      <c r="E89" s="12">
        <f>SUM(E87:E88)</f>
        <v>0</v>
      </c>
      <c r="F89" s="12">
        <f>SUM(F87:F88)</f>
        <v>3</v>
      </c>
      <c r="G89" s="12">
        <f>SUM(G87:G88)</f>
        <v>3</v>
      </c>
      <c r="H89" s="12">
        <f t="shared" si="13"/>
        <v>678</v>
      </c>
      <c r="I89" s="12">
        <f t="shared" si="13"/>
        <v>954</v>
      </c>
      <c r="J89" s="12">
        <f t="shared" si="12"/>
        <v>1632</v>
      </c>
      <c r="K89" s="13" t="s">
        <v>1001</v>
      </c>
    </row>
    <row r="90" spans="1:11" ht="24.75" customHeight="1" thickBot="1" x14ac:dyDescent="0.25">
      <c r="A90" s="114" t="s">
        <v>4</v>
      </c>
      <c r="B90" s="9">
        <f>SUM(B89,B86)</f>
        <v>3569</v>
      </c>
      <c r="C90" s="9">
        <f>SUM(C89,C86)</f>
        <v>3500</v>
      </c>
      <c r="D90" s="9">
        <f t="shared" si="9"/>
        <v>7069</v>
      </c>
      <c r="E90" s="9">
        <f>SUM(E89,E86)</f>
        <v>1</v>
      </c>
      <c r="F90" s="9">
        <f>SUM(F89,F86)</f>
        <v>8</v>
      </c>
      <c r="G90" s="9">
        <f>SUM(G89,G86)</f>
        <v>9</v>
      </c>
      <c r="H90" s="9">
        <f t="shared" si="13"/>
        <v>3570</v>
      </c>
      <c r="I90" s="9">
        <f t="shared" si="13"/>
        <v>3508</v>
      </c>
      <c r="J90" s="9">
        <f t="shared" si="12"/>
        <v>7078</v>
      </c>
      <c r="K90" s="10" t="s">
        <v>305</v>
      </c>
    </row>
    <row r="91" spans="1:11" ht="15.75" customHeight="1" thickTop="1" x14ac:dyDescent="0.2"/>
    <row r="92" spans="1:11" ht="15.75" customHeight="1" x14ac:dyDescent="0.2"/>
    <row r="93" spans="1:11" ht="15.75" customHeight="1" x14ac:dyDescent="0.2"/>
    <row r="94" spans="1:11" ht="15.75" customHeight="1" x14ac:dyDescent="0.2"/>
    <row r="95" spans="1:11" ht="15.75" customHeight="1" x14ac:dyDescent="0.2"/>
    <row r="96" spans="1:11" ht="15.75" customHeight="1" x14ac:dyDescent="0.2"/>
    <row r="97" spans="1:11" ht="21" customHeight="1" thickBot="1" x14ac:dyDescent="0.3">
      <c r="A97" s="29" t="s">
        <v>1010</v>
      </c>
      <c r="B97" s="29"/>
      <c r="C97" s="29"/>
      <c r="D97" s="29"/>
      <c r="E97" s="29"/>
      <c r="F97" s="29"/>
      <c r="G97" s="29"/>
      <c r="H97" s="29"/>
      <c r="I97" s="29"/>
      <c r="J97" s="29"/>
      <c r="K97" s="35" t="s">
        <v>1011</v>
      </c>
    </row>
    <row r="98" spans="1:11" ht="19.5" customHeight="1" thickTop="1" x14ac:dyDescent="0.25">
      <c r="A98" s="409" t="s">
        <v>965</v>
      </c>
      <c r="B98" s="412" t="s">
        <v>2</v>
      </c>
      <c r="C98" s="412"/>
      <c r="D98" s="412"/>
      <c r="E98" s="412" t="s">
        <v>3</v>
      </c>
      <c r="F98" s="412"/>
      <c r="G98" s="412"/>
      <c r="H98" s="412" t="s">
        <v>4</v>
      </c>
      <c r="I98" s="412"/>
      <c r="J98" s="412"/>
      <c r="K98" s="409" t="s">
        <v>966</v>
      </c>
    </row>
    <row r="99" spans="1:11" ht="15.75" x14ac:dyDescent="0.25">
      <c r="A99" s="410"/>
      <c r="B99" s="413" t="s">
        <v>6</v>
      </c>
      <c r="C99" s="413"/>
      <c r="D99" s="413"/>
      <c r="E99" s="413" t="s">
        <v>7</v>
      </c>
      <c r="F99" s="413"/>
      <c r="G99" s="413"/>
      <c r="H99" s="413" t="s">
        <v>8</v>
      </c>
      <c r="I99" s="413"/>
      <c r="J99" s="413"/>
      <c r="K99" s="410"/>
    </row>
    <row r="100" spans="1:11" ht="15.75" x14ac:dyDescent="0.25">
      <c r="A100" s="410"/>
      <c r="B100" s="75" t="s">
        <v>52</v>
      </c>
      <c r="C100" s="75" t="s">
        <v>10</v>
      </c>
      <c r="D100" s="75" t="s">
        <v>11</v>
      </c>
      <c r="E100" s="75" t="s">
        <v>52</v>
      </c>
      <c r="F100" s="75" t="s">
        <v>10</v>
      </c>
      <c r="G100" s="75" t="s">
        <v>11</v>
      </c>
      <c r="H100" s="75" t="s">
        <v>52</v>
      </c>
      <c r="I100" s="75" t="s">
        <v>10</v>
      </c>
      <c r="J100" s="75" t="s">
        <v>11</v>
      </c>
      <c r="K100" s="410"/>
    </row>
    <row r="101" spans="1:11" ht="16.5" thickBot="1" x14ac:dyDescent="0.3">
      <c r="A101" s="411"/>
      <c r="B101" s="4" t="s">
        <v>12</v>
      </c>
      <c r="C101" s="4" t="s">
        <v>13</v>
      </c>
      <c r="D101" s="4" t="s">
        <v>8</v>
      </c>
      <c r="E101" s="4" t="s">
        <v>12</v>
      </c>
      <c r="F101" s="4" t="s">
        <v>13</v>
      </c>
      <c r="G101" s="4" t="s">
        <v>8</v>
      </c>
      <c r="H101" s="4" t="s">
        <v>12</v>
      </c>
      <c r="I101" s="4" t="s">
        <v>13</v>
      </c>
      <c r="J101" s="4" t="s">
        <v>8</v>
      </c>
      <c r="K101" s="411"/>
    </row>
    <row r="102" spans="1:11" ht="19.5" customHeight="1" x14ac:dyDescent="0.2">
      <c r="A102" s="11" t="s">
        <v>62</v>
      </c>
      <c r="B102" s="12"/>
      <c r="C102" s="12"/>
      <c r="D102" s="12"/>
      <c r="E102" s="12"/>
      <c r="F102" s="12"/>
      <c r="G102" s="12"/>
      <c r="H102" s="12"/>
      <c r="I102" s="12"/>
      <c r="J102" s="12"/>
      <c r="K102" s="7" t="s">
        <v>306</v>
      </c>
    </row>
    <row r="103" spans="1:11" ht="22.5" customHeight="1" x14ac:dyDescent="0.2">
      <c r="A103" s="108" t="s">
        <v>967</v>
      </c>
      <c r="B103" s="6">
        <v>120</v>
      </c>
      <c r="C103" s="6">
        <v>6</v>
      </c>
      <c r="D103" s="6">
        <f>SUM(B103:C103)</f>
        <v>126</v>
      </c>
      <c r="E103" s="6">
        <v>0</v>
      </c>
      <c r="F103" s="6">
        <v>0</v>
      </c>
      <c r="G103" s="6">
        <v>0</v>
      </c>
      <c r="H103" s="6">
        <f>SUM(B103,E103)</f>
        <v>120</v>
      </c>
      <c r="I103" s="6">
        <f>SUM(C103,F103)</f>
        <v>6</v>
      </c>
      <c r="J103" s="6">
        <f>SUM(H103:I103)</f>
        <v>126</v>
      </c>
      <c r="K103" s="7" t="s">
        <v>968</v>
      </c>
    </row>
    <row r="104" spans="1:11" ht="22.5" customHeight="1" x14ac:dyDescent="0.2">
      <c r="A104" s="108" t="s">
        <v>969</v>
      </c>
      <c r="B104" s="6">
        <v>104</v>
      </c>
      <c r="C104" s="6">
        <v>17</v>
      </c>
      <c r="D104" s="6">
        <f t="shared" ref="D104:D116" si="14">SUM(B104:C104)</f>
        <v>121</v>
      </c>
      <c r="E104" s="6">
        <v>0</v>
      </c>
      <c r="F104" s="6">
        <v>0</v>
      </c>
      <c r="G104" s="6">
        <v>0</v>
      </c>
      <c r="H104" s="6">
        <f t="shared" ref="H104:J114" si="15">SUM(B104,E104)</f>
        <v>104</v>
      </c>
      <c r="I104" s="6">
        <f t="shared" si="15"/>
        <v>17</v>
      </c>
      <c r="J104" s="6">
        <f t="shared" ref="J104:J113" si="16">SUM(H104:I104)</f>
        <v>121</v>
      </c>
      <c r="K104" s="7" t="s">
        <v>972</v>
      </c>
    </row>
    <row r="105" spans="1:11" ht="21" customHeight="1" x14ac:dyDescent="0.2">
      <c r="A105" s="108" t="s">
        <v>971</v>
      </c>
      <c r="B105" s="6">
        <v>141</v>
      </c>
      <c r="C105" s="6">
        <v>67</v>
      </c>
      <c r="D105" s="6">
        <f t="shared" si="14"/>
        <v>208</v>
      </c>
      <c r="E105" s="6">
        <v>0</v>
      </c>
      <c r="F105" s="6">
        <v>0</v>
      </c>
      <c r="G105" s="6">
        <v>0</v>
      </c>
      <c r="H105" s="6">
        <f t="shared" si="15"/>
        <v>141</v>
      </c>
      <c r="I105" s="6">
        <f t="shared" si="15"/>
        <v>67</v>
      </c>
      <c r="J105" s="6">
        <f t="shared" si="16"/>
        <v>208</v>
      </c>
      <c r="K105" s="7" t="s">
        <v>970</v>
      </c>
    </row>
    <row r="106" spans="1:11" ht="19.5" customHeight="1" x14ac:dyDescent="0.2">
      <c r="A106" s="108" t="s">
        <v>973</v>
      </c>
      <c r="B106" s="6">
        <v>358</v>
      </c>
      <c r="C106" s="6">
        <v>96</v>
      </c>
      <c r="D106" s="6">
        <f t="shared" si="14"/>
        <v>454</v>
      </c>
      <c r="E106" s="6">
        <v>0</v>
      </c>
      <c r="F106" s="6">
        <v>0</v>
      </c>
      <c r="G106" s="6">
        <v>0</v>
      </c>
      <c r="H106" s="6">
        <f t="shared" si="15"/>
        <v>358</v>
      </c>
      <c r="I106" s="6">
        <f t="shared" si="15"/>
        <v>96</v>
      </c>
      <c r="J106" s="6">
        <f t="shared" si="16"/>
        <v>454</v>
      </c>
      <c r="K106" s="7" t="s">
        <v>975</v>
      </c>
    </row>
    <row r="107" spans="1:11" ht="19.5" customHeight="1" x14ac:dyDescent="0.2">
      <c r="A107" s="108" t="s">
        <v>974</v>
      </c>
      <c r="B107" s="6">
        <v>48</v>
      </c>
      <c r="C107" s="6">
        <v>21</v>
      </c>
      <c r="D107" s="6">
        <f t="shared" si="14"/>
        <v>69</v>
      </c>
      <c r="E107" s="6">
        <v>0</v>
      </c>
      <c r="F107" s="6">
        <v>0</v>
      </c>
      <c r="G107" s="6">
        <v>0</v>
      </c>
      <c r="H107" s="6">
        <f t="shared" si="15"/>
        <v>48</v>
      </c>
      <c r="I107" s="6">
        <f t="shared" si="15"/>
        <v>21</v>
      </c>
      <c r="J107" s="6">
        <f t="shared" si="16"/>
        <v>69</v>
      </c>
      <c r="K107" s="7" t="s">
        <v>977</v>
      </c>
    </row>
    <row r="108" spans="1:11" ht="19.5" customHeight="1" x14ac:dyDescent="0.2">
      <c r="A108" s="108" t="s">
        <v>976</v>
      </c>
      <c r="B108" s="6">
        <v>37</v>
      </c>
      <c r="C108" s="6">
        <v>16</v>
      </c>
      <c r="D108" s="6">
        <f t="shared" si="14"/>
        <v>53</v>
      </c>
      <c r="E108" s="6">
        <v>0</v>
      </c>
      <c r="F108" s="6">
        <v>0</v>
      </c>
      <c r="G108" s="6">
        <v>0</v>
      </c>
      <c r="H108" s="6">
        <f t="shared" si="15"/>
        <v>37</v>
      </c>
      <c r="I108" s="6">
        <f t="shared" si="15"/>
        <v>16</v>
      </c>
      <c r="J108" s="6">
        <f t="shared" si="16"/>
        <v>53</v>
      </c>
      <c r="K108" s="7" t="s">
        <v>987</v>
      </c>
    </row>
    <row r="109" spans="1:11" ht="19.5" customHeight="1" x14ac:dyDescent="0.2">
      <c r="A109" s="108" t="s">
        <v>978</v>
      </c>
      <c r="B109" s="6">
        <v>120</v>
      </c>
      <c r="C109" s="6">
        <v>36</v>
      </c>
      <c r="D109" s="6">
        <f t="shared" si="14"/>
        <v>156</v>
      </c>
      <c r="E109" s="6">
        <v>0</v>
      </c>
      <c r="F109" s="6">
        <v>0</v>
      </c>
      <c r="G109" s="6">
        <v>0</v>
      </c>
      <c r="H109" s="6">
        <f t="shared" si="15"/>
        <v>120</v>
      </c>
      <c r="I109" s="6">
        <f t="shared" si="15"/>
        <v>36</v>
      </c>
      <c r="J109" s="6">
        <f t="shared" si="16"/>
        <v>156</v>
      </c>
      <c r="K109" s="7" t="s">
        <v>989</v>
      </c>
    </row>
    <row r="110" spans="1:11" ht="19.5" customHeight="1" x14ac:dyDescent="0.2">
      <c r="A110" s="108" t="s">
        <v>980</v>
      </c>
      <c r="B110" s="6">
        <v>16</v>
      </c>
      <c r="C110" s="6">
        <v>29</v>
      </c>
      <c r="D110" s="6">
        <f t="shared" si="14"/>
        <v>45</v>
      </c>
      <c r="E110" s="6">
        <v>0</v>
      </c>
      <c r="F110" s="6">
        <v>0</v>
      </c>
      <c r="G110" s="6">
        <v>0</v>
      </c>
      <c r="H110" s="6">
        <f t="shared" si="15"/>
        <v>16</v>
      </c>
      <c r="I110" s="6">
        <f t="shared" si="15"/>
        <v>29</v>
      </c>
      <c r="J110" s="6">
        <f t="shared" si="16"/>
        <v>45</v>
      </c>
      <c r="K110" s="7" t="s">
        <v>981</v>
      </c>
    </row>
    <row r="111" spans="1:11" ht="19.5" customHeight="1" x14ac:dyDescent="0.2">
      <c r="A111" s="108" t="s">
        <v>982</v>
      </c>
      <c r="B111" s="6">
        <v>58</v>
      </c>
      <c r="C111" s="6">
        <v>28</v>
      </c>
      <c r="D111" s="6">
        <f t="shared" si="14"/>
        <v>86</v>
      </c>
      <c r="E111" s="6">
        <v>0</v>
      </c>
      <c r="F111" s="6">
        <v>0</v>
      </c>
      <c r="G111" s="6">
        <v>0</v>
      </c>
      <c r="H111" s="6">
        <f t="shared" si="15"/>
        <v>58</v>
      </c>
      <c r="I111" s="6">
        <f t="shared" si="15"/>
        <v>28</v>
      </c>
      <c r="J111" s="6">
        <f t="shared" si="16"/>
        <v>86</v>
      </c>
      <c r="K111" s="7" t="s">
        <v>983</v>
      </c>
    </row>
    <row r="112" spans="1:11" ht="19.5" customHeight="1" x14ac:dyDescent="0.2">
      <c r="A112" s="108" t="s">
        <v>984</v>
      </c>
      <c r="B112" s="6">
        <v>66</v>
      </c>
      <c r="C112" s="6">
        <v>27</v>
      </c>
      <c r="D112" s="6">
        <f t="shared" si="14"/>
        <v>93</v>
      </c>
      <c r="E112" s="6">
        <v>0</v>
      </c>
      <c r="F112" s="6">
        <v>0</v>
      </c>
      <c r="G112" s="6">
        <v>0</v>
      </c>
      <c r="H112" s="6">
        <f t="shared" si="15"/>
        <v>66</v>
      </c>
      <c r="I112" s="6">
        <f t="shared" si="15"/>
        <v>27</v>
      </c>
      <c r="J112" s="6">
        <f t="shared" si="16"/>
        <v>93</v>
      </c>
      <c r="K112" s="7" t="s">
        <v>985</v>
      </c>
    </row>
    <row r="113" spans="1:11" ht="19.5" customHeight="1" x14ac:dyDescent="0.2">
      <c r="A113" s="109" t="s">
        <v>1009</v>
      </c>
      <c r="B113" s="6">
        <v>24</v>
      </c>
      <c r="C113" s="6">
        <v>59</v>
      </c>
      <c r="D113" s="6">
        <f t="shared" si="14"/>
        <v>83</v>
      </c>
      <c r="E113" s="6">
        <v>0</v>
      </c>
      <c r="F113" s="6">
        <v>0</v>
      </c>
      <c r="G113" s="6">
        <v>0</v>
      </c>
      <c r="H113" s="6">
        <f t="shared" si="15"/>
        <v>24</v>
      </c>
      <c r="I113" s="6">
        <f t="shared" si="15"/>
        <v>59</v>
      </c>
      <c r="J113" s="6">
        <f t="shared" si="16"/>
        <v>83</v>
      </c>
      <c r="K113" s="7" t="s">
        <v>987</v>
      </c>
    </row>
    <row r="114" spans="1:11" ht="24" customHeight="1" x14ac:dyDescent="0.2">
      <c r="A114" s="108" t="s">
        <v>988</v>
      </c>
      <c r="B114" s="6">
        <v>47</v>
      </c>
      <c r="C114" s="6">
        <v>4</v>
      </c>
      <c r="D114" s="6">
        <f t="shared" si="14"/>
        <v>51</v>
      </c>
      <c r="E114" s="6">
        <v>0</v>
      </c>
      <c r="F114" s="6">
        <v>0</v>
      </c>
      <c r="G114" s="6">
        <v>0</v>
      </c>
      <c r="H114" s="6">
        <f t="shared" si="15"/>
        <v>47</v>
      </c>
      <c r="I114" s="6">
        <f t="shared" si="15"/>
        <v>4</v>
      </c>
      <c r="J114" s="6">
        <f t="shared" si="15"/>
        <v>51</v>
      </c>
      <c r="K114" s="7" t="s">
        <v>989</v>
      </c>
    </row>
    <row r="115" spans="1:11" ht="27.75" customHeight="1" x14ac:dyDescent="0.2">
      <c r="A115" s="108" t="s">
        <v>990</v>
      </c>
      <c r="B115" s="6">
        <v>0</v>
      </c>
      <c r="C115" s="6">
        <v>0</v>
      </c>
      <c r="D115" s="6">
        <f t="shared" si="14"/>
        <v>0</v>
      </c>
      <c r="E115" s="6">
        <f>SUM(E103:E114)</f>
        <v>0</v>
      </c>
      <c r="F115" s="6">
        <f>SUM(F103:F109)</f>
        <v>0</v>
      </c>
      <c r="G115" s="6">
        <f>SUM(G103:G109)</f>
        <v>0</v>
      </c>
      <c r="H115" s="6">
        <v>0</v>
      </c>
      <c r="I115" s="6">
        <v>0</v>
      </c>
      <c r="J115" s="6">
        <v>0</v>
      </c>
      <c r="K115" s="7" t="s">
        <v>995</v>
      </c>
    </row>
    <row r="116" spans="1:11" ht="26.25" customHeight="1" x14ac:dyDescent="0.2">
      <c r="A116" s="108" t="s">
        <v>992</v>
      </c>
      <c r="B116" s="6">
        <v>39</v>
      </c>
      <c r="C116" s="6">
        <v>46</v>
      </c>
      <c r="D116" s="6">
        <f t="shared" si="14"/>
        <v>85</v>
      </c>
      <c r="E116" s="6">
        <v>0</v>
      </c>
      <c r="F116" s="6">
        <v>0</v>
      </c>
      <c r="G116" s="6">
        <v>0</v>
      </c>
      <c r="H116" s="6">
        <f>SUM(B116,E116)</f>
        <v>39</v>
      </c>
      <c r="I116" s="6">
        <f>SUM(C116,F116)</f>
        <v>46</v>
      </c>
      <c r="J116" s="6">
        <f>SUM(H116:I116)</f>
        <v>85</v>
      </c>
      <c r="K116" s="7" t="s">
        <v>997</v>
      </c>
    </row>
    <row r="117" spans="1:11" ht="31.5" x14ac:dyDescent="0.2">
      <c r="A117" s="118" t="s">
        <v>994</v>
      </c>
      <c r="B117" s="6">
        <f>SUM(B103:B116)</f>
        <v>1178</v>
      </c>
      <c r="C117" s="6">
        <f>SUM(C103:C116)</f>
        <v>452</v>
      </c>
      <c r="D117" s="6">
        <f>SUM(D103:D116)</f>
        <v>1630</v>
      </c>
      <c r="E117" s="6">
        <v>0</v>
      </c>
      <c r="F117" s="6">
        <v>0</v>
      </c>
      <c r="G117" s="6">
        <v>0</v>
      </c>
      <c r="H117" s="6">
        <f>SUM(H103:H116)</f>
        <v>1178</v>
      </c>
      <c r="I117" s="6">
        <f>SUM(C117,F117)</f>
        <v>452</v>
      </c>
      <c r="J117" s="6">
        <f>SUM(H117:I117)</f>
        <v>1630</v>
      </c>
      <c r="K117" s="18" t="s">
        <v>999</v>
      </c>
    </row>
    <row r="118" spans="1:11" ht="24" customHeight="1" x14ac:dyDescent="0.2">
      <c r="A118" s="108" t="s">
        <v>996</v>
      </c>
      <c r="B118" s="6">
        <v>46</v>
      </c>
      <c r="C118" s="6">
        <v>62</v>
      </c>
      <c r="D118" s="6">
        <f>SUM(B118:C118)</f>
        <v>108</v>
      </c>
      <c r="E118" s="6">
        <f>SUM(E116:E117)</f>
        <v>0</v>
      </c>
      <c r="F118" s="6">
        <f>SUM(F116:F117)</f>
        <v>0</v>
      </c>
      <c r="G118" s="6">
        <f>SUM(G116:G117)</f>
        <v>0</v>
      </c>
      <c r="H118" s="6">
        <v>46</v>
      </c>
      <c r="I118" s="6">
        <v>62</v>
      </c>
      <c r="J118" s="6">
        <f>SUM(H118:I118)</f>
        <v>108</v>
      </c>
      <c r="K118" s="7" t="s">
        <v>1001</v>
      </c>
    </row>
    <row r="119" spans="1:11" ht="24" customHeight="1" x14ac:dyDescent="0.2">
      <c r="A119" s="5" t="s">
        <v>998</v>
      </c>
      <c r="B119" s="6">
        <v>167</v>
      </c>
      <c r="C119" s="6">
        <v>76</v>
      </c>
      <c r="D119" s="6">
        <f>SUM(B119:C119)</f>
        <v>243</v>
      </c>
      <c r="E119" s="6">
        <f>SUM(E118,E115)</f>
        <v>0</v>
      </c>
      <c r="F119" s="6">
        <f>SUM(F118,F115)</f>
        <v>0</v>
      </c>
      <c r="G119" s="6">
        <f>SUM(G118,G115)</f>
        <v>0</v>
      </c>
      <c r="H119" s="6">
        <v>167</v>
      </c>
      <c r="I119" s="6">
        <v>76</v>
      </c>
      <c r="J119" s="6">
        <f>SUM(H119:I119)</f>
        <v>243</v>
      </c>
      <c r="K119" s="7" t="s">
        <v>307</v>
      </c>
    </row>
    <row r="120" spans="1:11" ht="24" customHeight="1" x14ac:dyDescent="0.2">
      <c r="A120" s="110" t="s">
        <v>1000</v>
      </c>
      <c r="B120" s="12">
        <f>SUM(B118:B119)</f>
        <v>213</v>
      </c>
      <c r="C120" s="12">
        <f>SUM(C118:C119)</f>
        <v>138</v>
      </c>
      <c r="D120" s="12">
        <f t="shared" ref="D120:J120" si="17">SUM(D118:D119)</f>
        <v>351</v>
      </c>
      <c r="E120" s="12">
        <f t="shared" si="17"/>
        <v>0</v>
      </c>
      <c r="F120" s="12">
        <f t="shared" si="17"/>
        <v>0</v>
      </c>
      <c r="G120" s="12">
        <f t="shared" si="17"/>
        <v>0</v>
      </c>
      <c r="H120" s="12">
        <f>SUM(H118:H119)</f>
        <v>213</v>
      </c>
      <c r="I120" s="12">
        <f t="shared" si="17"/>
        <v>138</v>
      </c>
      <c r="J120" s="12">
        <f t="shared" si="17"/>
        <v>351</v>
      </c>
      <c r="K120" s="13" t="s">
        <v>1001</v>
      </c>
    </row>
    <row r="121" spans="1:11" ht="24" customHeight="1" thickBot="1" x14ac:dyDescent="0.3">
      <c r="A121" s="113" t="s">
        <v>45</v>
      </c>
      <c r="B121" s="52">
        <f>SUM(B120,B117)</f>
        <v>1391</v>
      </c>
      <c r="C121" s="52">
        <f t="shared" ref="C121:J121" si="18">SUM(C120,C117)</f>
        <v>590</v>
      </c>
      <c r="D121" s="52">
        <f t="shared" si="18"/>
        <v>1981</v>
      </c>
      <c r="E121" s="52">
        <f t="shared" si="18"/>
        <v>0</v>
      </c>
      <c r="F121" s="52">
        <f t="shared" si="18"/>
        <v>0</v>
      </c>
      <c r="G121" s="52">
        <f t="shared" si="18"/>
        <v>0</v>
      </c>
      <c r="H121" s="52">
        <f t="shared" si="18"/>
        <v>1391</v>
      </c>
      <c r="I121" s="52">
        <f t="shared" si="18"/>
        <v>590</v>
      </c>
      <c r="J121" s="52">
        <f t="shared" si="18"/>
        <v>1981</v>
      </c>
      <c r="K121" s="46" t="s">
        <v>1012</v>
      </c>
    </row>
    <row r="122" spans="1:11" ht="24" customHeight="1" thickBot="1" x14ac:dyDescent="0.3">
      <c r="A122" s="114" t="s">
        <v>108</v>
      </c>
      <c r="B122" s="130">
        <f>SUM(B90,B121)</f>
        <v>4960</v>
      </c>
      <c r="C122" s="130">
        <f t="shared" ref="C122:J122" si="19">SUM(C90,C121)</f>
        <v>4090</v>
      </c>
      <c r="D122" s="130">
        <f t="shared" si="19"/>
        <v>9050</v>
      </c>
      <c r="E122" s="130">
        <f t="shared" si="19"/>
        <v>1</v>
      </c>
      <c r="F122" s="130">
        <f t="shared" si="19"/>
        <v>8</v>
      </c>
      <c r="G122" s="130">
        <f t="shared" si="19"/>
        <v>9</v>
      </c>
      <c r="H122" s="130">
        <f t="shared" si="19"/>
        <v>4961</v>
      </c>
      <c r="I122" s="130">
        <f t="shared" si="19"/>
        <v>4098</v>
      </c>
      <c r="J122" s="130">
        <f t="shared" si="19"/>
        <v>9059</v>
      </c>
      <c r="K122" s="115" t="s">
        <v>631</v>
      </c>
    </row>
    <row r="123" spans="1:11" ht="15" customHeight="1" thickTop="1" x14ac:dyDescent="0.2"/>
    <row r="124" spans="1:11" ht="15" customHeight="1" x14ac:dyDescent="0.2"/>
    <row r="125" spans="1:11" ht="23.25" customHeight="1" x14ac:dyDescent="0.2">
      <c r="A125" s="423" t="s">
        <v>1013</v>
      </c>
      <c r="B125" s="423"/>
      <c r="C125" s="423"/>
      <c r="D125" s="423"/>
      <c r="E125" s="423"/>
      <c r="F125" s="423"/>
      <c r="G125" s="423"/>
      <c r="H125" s="423"/>
      <c r="I125" s="423"/>
      <c r="J125" s="423"/>
      <c r="K125" s="423"/>
    </row>
    <row r="126" spans="1:11" ht="38.25" customHeight="1" x14ac:dyDescent="0.25">
      <c r="A126" s="416" t="s">
        <v>1014</v>
      </c>
      <c r="B126" s="416"/>
      <c r="C126" s="416"/>
      <c r="D126" s="416"/>
      <c r="E126" s="416"/>
      <c r="F126" s="416"/>
      <c r="G126" s="416"/>
      <c r="H126" s="416"/>
      <c r="I126" s="416"/>
      <c r="J126" s="416"/>
      <c r="K126" s="416"/>
    </row>
    <row r="127" spans="1:11" ht="18" customHeight="1" thickBot="1" x14ac:dyDescent="0.3">
      <c r="A127" s="29" t="s">
        <v>1015</v>
      </c>
      <c r="B127" s="29"/>
      <c r="C127" s="29"/>
      <c r="D127" s="29"/>
      <c r="E127" s="29"/>
      <c r="F127" s="29"/>
      <c r="G127" s="29"/>
      <c r="H127" s="29"/>
      <c r="I127" s="29"/>
      <c r="J127" s="29"/>
      <c r="K127" s="34" t="s">
        <v>1016</v>
      </c>
    </row>
    <row r="128" spans="1:11" ht="18" customHeight="1" thickTop="1" x14ac:dyDescent="0.25">
      <c r="A128" s="409" t="s">
        <v>965</v>
      </c>
      <c r="B128" s="412" t="s">
        <v>2</v>
      </c>
      <c r="C128" s="412"/>
      <c r="D128" s="412"/>
      <c r="E128" s="412" t="s">
        <v>3</v>
      </c>
      <c r="F128" s="412"/>
      <c r="G128" s="412"/>
      <c r="H128" s="412" t="s">
        <v>4</v>
      </c>
      <c r="I128" s="412"/>
      <c r="J128" s="412"/>
      <c r="K128" s="409" t="s">
        <v>966</v>
      </c>
    </row>
    <row r="129" spans="1:11" ht="18" customHeight="1" x14ac:dyDescent="0.25">
      <c r="A129" s="410"/>
      <c r="B129" s="413" t="s">
        <v>6</v>
      </c>
      <c r="C129" s="413"/>
      <c r="D129" s="413"/>
      <c r="E129" s="413" t="s">
        <v>7</v>
      </c>
      <c r="F129" s="413"/>
      <c r="G129" s="413"/>
      <c r="H129" s="413" t="s">
        <v>8</v>
      </c>
      <c r="I129" s="413"/>
      <c r="J129" s="413"/>
      <c r="K129" s="410"/>
    </row>
    <row r="130" spans="1:11" ht="18" customHeight="1" x14ac:dyDescent="0.25">
      <c r="A130" s="410"/>
      <c r="B130" s="75" t="s">
        <v>52</v>
      </c>
      <c r="C130" s="75" t="s">
        <v>10</v>
      </c>
      <c r="D130" s="75" t="s">
        <v>11</v>
      </c>
      <c r="E130" s="75" t="s">
        <v>52</v>
      </c>
      <c r="F130" s="75" t="s">
        <v>10</v>
      </c>
      <c r="G130" s="75" t="s">
        <v>11</v>
      </c>
      <c r="H130" s="75" t="s">
        <v>52</v>
      </c>
      <c r="I130" s="75" t="s">
        <v>10</v>
      </c>
      <c r="J130" s="75" t="s">
        <v>11</v>
      </c>
      <c r="K130" s="410"/>
    </row>
    <row r="131" spans="1:11" ht="18" customHeight="1" thickBot="1" x14ac:dyDescent="0.3">
      <c r="A131" s="411"/>
      <c r="B131" s="4" t="s">
        <v>12</v>
      </c>
      <c r="C131" s="4" t="s">
        <v>13</v>
      </c>
      <c r="D131" s="4" t="s">
        <v>8</v>
      </c>
      <c r="E131" s="4" t="s">
        <v>12</v>
      </c>
      <c r="F131" s="4" t="s">
        <v>13</v>
      </c>
      <c r="G131" s="4" t="s">
        <v>8</v>
      </c>
      <c r="H131" s="4" t="s">
        <v>12</v>
      </c>
      <c r="I131" s="4" t="s">
        <v>13</v>
      </c>
      <c r="J131" s="4" t="s">
        <v>8</v>
      </c>
      <c r="K131" s="411"/>
    </row>
    <row r="132" spans="1:11" ht="16.5" customHeight="1" x14ac:dyDescent="0.2">
      <c r="A132" s="79" t="s">
        <v>14</v>
      </c>
      <c r="B132" s="80"/>
      <c r="C132" s="80"/>
      <c r="D132" s="80"/>
      <c r="E132" s="80"/>
      <c r="F132" s="80"/>
      <c r="G132" s="80"/>
      <c r="H132" s="80"/>
      <c r="I132" s="80"/>
      <c r="J132" s="80"/>
      <c r="K132" s="81" t="s">
        <v>69</v>
      </c>
    </row>
    <row r="133" spans="1:11" ht="16.5" customHeight="1" x14ac:dyDescent="0.2">
      <c r="A133" s="119" t="s">
        <v>967</v>
      </c>
      <c r="B133" s="6">
        <v>83</v>
      </c>
      <c r="C133" s="6">
        <v>23</v>
      </c>
      <c r="D133" s="6">
        <f>SUM(B133:C133)</f>
        <v>106</v>
      </c>
      <c r="E133" s="6">
        <v>0</v>
      </c>
      <c r="F133" s="6">
        <v>0</v>
      </c>
      <c r="G133" s="6">
        <f>SUM(E133:F133)</f>
        <v>0</v>
      </c>
      <c r="H133" s="6">
        <f>SUM(B133,E133)</f>
        <v>83</v>
      </c>
      <c r="I133" s="6">
        <f>SUM(C133,F133)</f>
        <v>23</v>
      </c>
      <c r="J133" s="6">
        <f>SUM(H133:I133)</f>
        <v>106</v>
      </c>
      <c r="K133" s="7" t="s">
        <v>968</v>
      </c>
    </row>
    <row r="134" spans="1:11" ht="16.5" customHeight="1" x14ac:dyDescent="0.2">
      <c r="A134" s="119" t="s">
        <v>969</v>
      </c>
      <c r="B134" s="6">
        <v>62</v>
      </c>
      <c r="C134" s="6">
        <v>26</v>
      </c>
      <c r="D134" s="6">
        <f t="shared" ref="D134:D146" si="20">SUM(B134:C134)</f>
        <v>88</v>
      </c>
      <c r="E134" s="6">
        <v>0</v>
      </c>
      <c r="F134" s="6">
        <v>1</v>
      </c>
      <c r="G134" s="6">
        <f t="shared" ref="G134:G146" si="21">SUM(E134:F134)</f>
        <v>1</v>
      </c>
      <c r="H134" s="6">
        <f t="shared" ref="H134:I146" si="22">SUM(B134,E134)</f>
        <v>62</v>
      </c>
      <c r="I134" s="6">
        <f t="shared" si="22"/>
        <v>27</v>
      </c>
      <c r="J134" s="6">
        <f t="shared" ref="J134:J146" si="23">SUM(H134:I134)</f>
        <v>89</v>
      </c>
      <c r="K134" s="7" t="s">
        <v>970</v>
      </c>
    </row>
    <row r="135" spans="1:11" ht="16.5" customHeight="1" x14ac:dyDescent="0.2">
      <c r="A135" s="119" t="s">
        <v>971</v>
      </c>
      <c r="B135" s="6">
        <v>112</v>
      </c>
      <c r="C135" s="6">
        <v>82</v>
      </c>
      <c r="D135" s="6">
        <f>SUM(B135:C135)</f>
        <v>194</v>
      </c>
      <c r="E135" s="6">
        <v>0</v>
      </c>
      <c r="F135" s="6">
        <v>1</v>
      </c>
      <c r="G135" s="6">
        <f t="shared" si="21"/>
        <v>1</v>
      </c>
      <c r="H135" s="6">
        <f>SUM(B135,E135)</f>
        <v>112</v>
      </c>
      <c r="I135" s="6">
        <f>SUM(C135,F135)</f>
        <v>83</v>
      </c>
      <c r="J135" s="6">
        <f>SUM(H135:I135)</f>
        <v>195</v>
      </c>
      <c r="K135" s="7" t="s">
        <v>972</v>
      </c>
    </row>
    <row r="136" spans="1:11" ht="16.5" customHeight="1" x14ac:dyDescent="0.2">
      <c r="A136" s="119" t="s">
        <v>1017</v>
      </c>
      <c r="B136" s="6">
        <v>81</v>
      </c>
      <c r="C136" s="6">
        <v>55</v>
      </c>
      <c r="D136" s="6">
        <f t="shared" si="20"/>
        <v>136</v>
      </c>
      <c r="E136" s="6">
        <v>0</v>
      </c>
      <c r="F136" s="6">
        <v>0</v>
      </c>
      <c r="G136" s="6">
        <f t="shared" si="21"/>
        <v>0</v>
      </c>
      <c r="H136" s="6">
        <f t="shared" si="22"/>
        <v>81</v>
      </c>
      <c r="I136" s="6">
        <f t="shared" si="22"/>
        <v>55</v>
      </c>
      <c r="J136" s="6">
        <f t="shared" si="23"/>
        <v>136</v>
      </c>
      <c r="K136" s="7" t="s">
        <v>970</v>
      </c>
    </row>
    <row r="137" spans="1:11" ht="16.5" customHeight="1" x14ac:dyDescent="0.2">
      <c r="A137" s="119" t="s">
        <v>974</v>
      </c>
      <c r="B137" s="6">
        <v>54</v>
      </c>
      <c r="C137" s="6">
        <v>36</v>
      </c>
      <c r="D137" s="6">
        <f t="shared" si="20"/>
        <v>90</v>
      </c>
      <c r="E137" s="6">
        <v>1</v>
      </c>
      <c r="F137" s="6">
        <v>0</v>
      </c>
      <c r="G137" s="6">
        <f t="shared" si="21"/>
        <v>1</v>
      </c>
      <c r="H137" s="6">
        <f t="shared" si="22"/>
        <v>55</v>
      </c>
      <c r="I137" s="6">
        <f t="shared" si="22"/>
        <v>36</v>
      </c>
      <c r="J137" s="6">
        <f t="shared" si="23"/>
        <v>91</v>
      </c>
      <c r="K137" s="7" t="s">
        <v>975</v>
      </c>
    </row>
    <row r="138" spans="1:11" ht="16.5" customHeight="1" x14ac:dyDescent="0.2">
      <c r="A138" s="119" t="s">
        <v>976</v>
      </c>
      <c r="B138" s="6">
        <v>83</v>
      </c>
      <c r="C138" s="6">
        <v>44</v>
      </c>
      <c r="D138" s="6">
        <f t="shared" si="20"/>
        <v>127</v>
      </c>
      <c r="E138" s="6">
        <v>0</v>
      </c>
      <c r="F138" s="6">
        <v>0</v>
      </c>
      <c r="G138" s="6">
        <f t="shared" si="21"/>
        <v>0</v>
      </c>
      <c r="H138" s="6">
        <f t="shared" si="22"/>
        <v>83</v>
      </c>
      <c r="I138" s="6">
        <f t="shared" si="22"/>
        <v>44</v>
      </c>
      <c r="J138" s="6">
        <f t="shared" si="23"/>
        <v>127</v>
      </c>
      <c r="K138" s="7" t="s">
        <v>977</v>
      </c>
    </row>
    <row r="139" spans="1:11" ht="16.5" customHeight="1" x14ac:dyDescent="0.2">
      <c r="A139" s="119" t="s">
        <v>978</v>
      </c>
      <c r="B139" s="6">
        <v>40</v>
      </c>
      <c r="C139" s="6">
        <v>34</v>
      </c>
      <c r="D139" s="6">
        <f t="shared" si="20"/>
        <v>74</v>
      </c>
      <c r="E139" s="6">
        <v>0</v>
      </c>
      <c r="F139" s="6">
        <v>0</v>
      </c>
      <c r="G139" s="6">
        <f t="shared" si="21"/>
        <v>0</v>
      </c>
      <c r="H139" s="6">
        <f t="shared" si="22"/>
        <v>40</v>
      </c>
      <c r="I139" s="6">
        <f t="shared" si="22"/>
        <v>34</v>
      </c>
      <c r="J139" s="6">
        <f t="shared" si="23"/>
        <v>74</v>
      </c>
      <c r="K139" s="7" t="s">
        <v>979</v>
      </c>
    </row>
    <row r="140" spans="1:11" ht="16.5" customHeight="1" x14ac:dyDescent="0.2">
      <c r="A140" s="119" t="s">
        <v>980</v>
      </c>
      <c r="B140" s="6">
        <v>29</v>
      </c>
      <c r="C140" s="6">
        <v>31</v>
      </c>
      <c r="D140" s="6">
        <f t="shared" si="20"/>
        <v>60</v>
      </c>
      <c r="E140" s="6">
        <v>0</v>
      </c>
      <c r="F140" s="6">
        <v>0</v>
      </c>
      <c r="G140" s="6">
        <f t="shared" si="21"/>
        <v>0</v>
      </c>
      <c r="H140" s="6">
        <f t="shared" si="22"/>
        <v>29</v>
      </c>
      <c r="I140" s="6">
        <f t="shared" si="22"/>
        <v>31</v>
      </c>
      <c r="J140" s="6">
        <f t="shared" si="23"/>
        <v>60</v>
      </c>
      <c r="K140" s="7" t="s">
        <v>981</v>
      </c>
    </row>
    <row r="141" spans="1:11" ht="16.5" customHeight="1" x14ac:dyDescent="0.2">
      <c r="A141" s="119" t="s">
        <v>982</v>
      </c>
      <c r="B141" s="6">
        <v>28</v>
      </c>
      <c r="C141" s="6">
        <v>19</v>
      </c>
      <c r="D141" s="6">
        <f t="shared" si="20"/>
        <v>47</v>
      </c>
      <c r="E141" s="6">
        <v>0</v>
      </c>
      <c r="F141" s="6">
        <v>0</v>
      </c>
      <c r="G141" s="6">
        <f t="shared" si="21"/>
        <v>0</v>
      </c>
      <c r="H141" s="6">
        <f t="shared" si="22"/>
        <v>28</v>
      </c>
      <c r="I141" s="6">
        <f t="shared" si="22"/>
        <v>19</v>
      </c>
      <c r="J141" s="6">
        <f t="shared" si="23"/>
        <v>47</v>
      </c>
      <c r="K141" s="7" t="s">
        <v>983</v>
      </c>
    </row>
    <row r="142" spans="1:11" ht="16.5" customHeight="1" x14ac:dyDescent="0.2">
      <c r="A142" s="119" t="s">
        <v>984</v>
      </c>
      <c r="B142" s="6">
        <v>40</v>
      </c>
      <c r="C142" s="6">
        <v>41</v>
      </c>
      <c r="D142" s="6">
        <f t="shared" si="20"/>
        <v>81</v>
      </c>
      <c r="E142" s="6">
        <v>1</v>
      </c>
      <c r="F142" s="6">
        <v>0</v>
      </c>
      <c r="G142" s="6">
        <f t="shared" si="21"/>
        <v>1</v>
      </c>
      <c r="H142" s="6">
        <f t="shared" si="22"/>
        <v>41</v>
      </c>
      <c r="I142" s="6">
        <f t="shared" si="22"/>
        <v>41</v>
      </c>
      <c r="J142" s="6">
        <f t="shared" si="23"/>
        <v>82</v>
      </c>
      <c r="K142" s="7" t="s">
        <v>985</v>
      </c>
    </row>
    <row r="143" spans="1:11" ht="16.5" customHeight="1" x14ac:dyDescent="0.2">
      <c r="A143" s="109" t="s">
        <v>986</v>
      </c>
      <c r="B143" s="6">
        <v>25</v>
      </c>
      <c r="C143" s="6">
        <v>15</v>
      </c>
      <c r="D143" s="6">
        <f t="shared" si="20"/>
        <v>40</v>
      </c>
      <c r="E143" s="6">
        <v>0</v>
      </c>
      <c r="F143" s="6">
        <v>0</v>
      </c>
      <c r="G143" s="6">
        <f t="shared" si="21"/>
        <v>0</v>
      </c>
      <c r="H143" s="6">
        <f t="shared" si="22"/>
        <v>25</v>
      </c>
      <c r="I143" s="6">
        <f t="shared" si="22"/>
        <v>15</v>
      </c>
      <c r="J143" s="6">
        <f t="shared" si="23"/>
        <v>40</v>
      </c>
      <c r="K143" s="7" t="s">
        <v>987</v>
      </c>
    </row>
    <row r="144" spans="1:11" ht="16.5" customHeight="1" x14ac:dyDescent="0.2">
      <c r="A144" s="119" t="s">
        <v>988</v>
      </c>
      <c r="B144" s="6">
        <v>20</v>
      </c>
      <c r="C144" s="6">
        <v>17</v>
      </c>
      <c r="D144" s="6">
        <f t="shared" si="20"/>
        <v>37</v>
      </c>
      <c r="E144" s="6">
        <v>0</v>
      </c>
      <c r="F144" s="6">
        <v>0</v>
      </c>
      <c r="G144" s="6">
        <f t="shared" si="21"/>
        <v>0</v>
      </c>
      <c r="H144" s="6">
        <f t="shared" si="22"/>
        <v>20</v>
      </c>
      <c r="I144" s="6">
        <f t="shared" si="22"/>
        <v>17</v>
      </c>
      <c r="J144" s="6">
        <f t="shared" si="23"/>
        <v>37</v>
      </c>
      <c r="K144" s="7" t="s">
        <v>989</v>
      </c>
    </row>
    <row r="145" spans="1:11" ht="16.5" customHeight="1" x14ac:dyDescent="0.2">
      <c r="A145" s="108" t="s">
        <v>990</v>
      </c>
      <c r="B145" s="6">
        <v>23</v>
      </c>
      <c r="C145" s="6">
        <v>10</v>
      </c>
      <c r="D145" s="6">
        <f t="shared" si="20"/>
        <v>33</v>
      </c>
      <c r="E145" s="6">
        <v>0</v>
      </c>
      <c r="F145" s="6">
        <v>0</v>
      </c>
      <c r="G145" s="6">
        <f t="shared" si="21"/>
        <v>0</v>
      </c>
      <c r="H145" s="6">
        <f t="shared" si="22"/>
        <v>23</v>
      </c>
      <c r="I145" s="6">
        <f t="shared" si="22"/>
        <v>10</v>
      </c>
      <c r="J145" s="6">
        <f t="shared" si="23"/>
        <v>33</v>
      </c>
      <c r="K145" s="7" t="s">
        <v>991</v>
      </c>
    </row>
    <row r="146" spans="1:11" ht="16.5" customHeight="1" x14ac:dyDescent="0.2">
      <c r="A146" s="108" t="s">
        <v>992</v>
      </c>
      <c r="B146" s="6">
        <v>14</v>
      </c>
      <c r="C146" s="6">
        <v>7</v>
      </c>
      <c r="D146" s="6">
        <f t="shared" si="20"/>
        <v>21</v>
      </c>
      <c r="E146" s="6">
        <v>0</v>
      </c>
      <c r="F146" s="6">
        <v>0</v>
      </c>
      <c r="G146" s="6">
        <f t="shared" si="21"/>
        <v>0</v>
      </c>
      <c r="H146" s="6">
        <f>SUM(B146,E148)</f>
        <v>14</v>
      </c>
      <c r="I146" s="6">
        <f t="shared" si="22"/>
        <v>7</v>
      </c>
      <c r="J146" s="6">
        <f t="shared" si="23"/>
        <v>21</v>
      </c>
      <c r="K146" s="7" t="s">
        <v>993</v>
      </c>
    </row>
    <row r="147" spans="1:11" ht="16.5" customHeight="1" x14ac:dyDescent="0.2">
      <c r="A147" s="118" t="s">
        <v>994</v>
      </c>
      <c r="B147" s="6">
        <f>SUM(B133:B146)</f>
        <v>694</v>
      </c>
      <c r="C147" s="6">
        <f t="shared" ref="C147:J147" si="24">SUM(C133:C146)</f>
        <v>440</v>
      </c>
      <c r="D147" s="6">
        <f t="shared" si="24"/>
        <v>1134</v>
      </c>
      <c r="E147" s="6">
        <f>SUM(E133:E146)</f>
        <v>2</v>
      </c>
      <c r="F147" s="6">
        <f>SUM(F133:F146)</f>
        <v>2</v>
      </c>
      <c r="G147" s="6">
        <f>SUM(G133:G146)</f>
        <v>4</v>
      </c>
      <c r="H147" s="6">
        <f t="shared" si="24"/>
        <v>696</v>
      </c>
      <c r="I147" s="6">
        <f t="shared" si="24"/>
        <v>442</v>
      </c>
      <c r="J147" s="6">
        <f t="shared" si="24"/>
        <v>1138</v>
      </c>
      <c r="K147" s="7" t="s">
        <v>995</v>
      </c>
    </row>
    <row r="148" spans="1:11" ht="16.5" customHeight="1" x14ac:dyDescent="0.2">
      <c r="A148" s="119" t="s">
        <v>996</v>
      </c>
      <c r="B148" s="6">
        <v>80</v>
      </c>
      <c r="C148" s="6">
        <v>115</v>
      </c>
      <c r="D148" s="6">
        <f>SUM(B148:C148)</f>
        <v>195</v>
      </c>
      <c r="E148" s="6">
        <v>0</v>
      </c>
      <c r="F148" s="6">
        <v>1</v>
      </c>
      <c r="G148" s="6">
        <v>1</v>
      </c>
      <c r="H148" s="6">
        <v>80</v>
      </c>
      <c r="I148" s="6">
        <v>116</v>
      </c>
      <c r="J148" s="6">
        <f>SUM(H148:I148)</f>
        <v>196</v>
      </c>
      <c r="K148" s="7" t="s">
        <v>997</v>
      </c>
    </row>
    <row r="149" spans="1:11" ht="16.5" customHeight="1" x14ac:dyDescent="0.2">
      <c r="A149" s="5" t="s">
        <v>998</v>
      </c>
      <c r="B149" s="131">
        <v>30</v>
      </c>
      <c r="C149" s="131">
        <v>45</v>
      </c>
      <c r="D149" s="131">
        <f>SUM(B149:C149)</f>
        <v>75</v>
      </c>
      <c r="E149" s="6">
        <v>0</v>
      </c>
      <c r="F149" s="6">
        <v>0</v>
      </c>
      <c r="G149" s="6">
        <v>0</v>
      </c>
      <c r="H149" s="131">
        <v>30</v>
      </c>
      <c r="I149" s="131">
        <v>45</v>
      </c>
      <c r="J149" s="131">
        <v>75</v>
      </c>
      <c r="K149" s="7" t="s">
        <v>999</v>
      </c>
    </row>
    <row r="150" spans="1:11" ht="16.5" customHeight="1" x14ac:dyDescent="0.2">
      <c r="A150" s="118" t="s">
        <v>1000</v>
      </c>
      <c r="B150" s="131">
        <f>SUM(B148:B149)</f>
        <v>110</v>
      </c>
      <c r="C150" s="131">
        <f>SUM(C148:C149)</f>
        <v>160</v>
      </c>
      <c r="D150" s="131">
        <f>SUM(B150:C150)</f>
        <v>270</v>
      </c>
      <c r="E150" s="131">
        <f>SUM(E148:E149)</f>
        <v>0</v>
      </c>
      <c r="F150" s="131">
        <f>SUM(F148:F149)</f>
        <v>1</v>
      </c>
      <c r="G150" s="131">
        <v>1</v>
      </c>
      <c r="H150" s="131">
        <f>SUM(H148:H149)</f>
        <v>110</v>
      </c>
      <c r="I150" s="131">
        <v>161</v>
      </c>
      <c r="J150" s="131">
        <f>SUM(H150:I150)</f>
        <v>271</v>
      </c>
      <c r="K150" s="7" t="s">
        <v>1001</v>
      </c>
    </row>
    <row r="151" spans="1:11" ht="16.5" customHeight="1" x14ac:dyDescent="0.2">
      <c r="A151" s="119" t="s">
        <v>1018</v>
      </c>
      <c r="B151" s="131">
        <v>12</v>
      </c>
      <c r="C151" s="131">
        <v>7</v>
      </c>
      <c r="D151" s="131">
        <v>19</v>
      </c>
      <c r="E151" s="131">
        <f t="shared" ref="E151:E159" si="25">SUM(E149:E150)</f>
        <v>0</v>
      </c>
      <c r="F151" s="131">
        <v>0</v>
      </c>
      <c r="G151" s="131">
        <f>SUM(E151:F151)</f>
        <v>0</v>
      </c>
      <c r="H151" s="131">
        <v>12</v>
      </c>
      <c r="I151" s="131">
        <v>7</v>
      </c>
      <c r="J151" s="131">
        <f t="shared" ref="J151:J159" si="26">SUM(H151:I151)</f>
        <v>19</v>
      </c>
      <c r="K151" s="7" t="s">
        <v>1019</v>
      </c>
    </row>
    <row r="152" spans="1:11" ht="16.5" customHeight="1" x14ac:dyDescent="0.2">
      <c r="A152" s="109" t="s">
        <v>1020</v>
      </c>
      <c r="B152" s="131">
        <v>12</v>
      </c>
      <c r="C152" s="131">
        <v>7</v>
      </c>
      <c r="D152" s="131">
        <f t="shared" ref="D152:D159" si="27">SUM(B152:C152)</f>
        <v>19</v>
      </c>
      <c r="E152" s="131">
        <f t="shared" si="25"/>
        <v>0</v>
      </c>
      <c r="F152" s="131">
        <v>0</v>
      </c>
      <c r="G152" s="131">
        <f t="shared" ref="G152:G159" si="28">SUM(E152:F152)</f>
        <v>0</v>
      </c>
      <c r="H152" s="131">
        <v>12</v>
      </c>
      <c r="I152" s="131">
        <v>7</v>
      </c>
      <c r="J152" s="131">
        <f t="shared" si="26"/>
        <v>19</v>
      </c>
      <c r="K152" s="7" t="s">
        <v>1021</v>
      </c>
    </row>
    <row r="153" spans="1:11" ht="16.5" customHeight="1" x14ac:dyDescent="0.2">
      <c r="A153" s="109" t="s">
        <v>1022</v>
      </c>
      <c r="B153" s="131">
        <v>15</v>
      </c>
      <c r="C153" s="131">
        <v>8</v>
      </c>
      <c r="D153" s="131">
        <f t="shared" si="27"/>
        <v>23</v>
      </c>
      <c r="E153" s="131">
        <f t="shared" si="25"/>
        <v>0</v>
      </c>
      <c r="F153" s="131">
        <f t="shared" ref="F153:F159" si="29">SUM(F151:F152)</f>
        <v>0</v>
      </c>
      <c r="G153" s="131">
        <f t="shared" si="28"/>
        <v>0</v>
      </c>
      <c r="H153" s="131">
        <v>15</v>
      </c>
      <c r="I153" s="131">
        <v>8</v>
      </c>
      <c r="J153" s="131">
        <f t="shared" si="26"/>
        <v>23</v>
      </c>
      <c r="K153" s="7" t="s">
        <v>1023</v>
      </c>
    </row>
    <row r="154" spans="1:11" ht="16.5" customHeight="1" x14ac:dyDescent="0.2">
      <c r="A154" s="109" t="s">
        <v>1024</v>
      </c>
      <c r="B154" s="131">
        <v>7</v>
      </c>
      <c r="C154" s="131">
        <v>3</v>
      </c>
      <c r="D154" s="131">
        <f t="shared" si="27"/>
        <v>10</v>
      </c>
      <c r="E154" s="131">
        <f t="shared" si="25"/>
        <v>0</v>
      </c>
      <c r="F154" s="131">
        <f t="shared" si="29"/>
        <v>0</v>
      </c>
      <c r="G154" s="131">
        <f t="shared" si="28"/>
        <v>0</v>
      </c>
      <c r="H154" s="131">
        <v>7</v>
      </c>
      <c r="I154" s="131">
        <v>3</v>
      </c>
      <c r="J154" s="131">
        <f t="shared" si="26"/>
        <v>10</v>
      </c>
      <c r="K154" s="7" t="s">
        <v>1025</v>
      </c>
    </row>
    <row r="155" spans="1:11" ht="16.5" customHeight="1" x14ac:dyDescent="0.2">
      <c r="A155" s="109" t="s">
        <v>1026</v>
      </c>
      <c r="B155" s="131">
        <v>13</v>
      </c>
      <c r="C155" s="131">
        <v>6</v>
      </c>
      <c r="D155" s="131">
        <f t="shared" si="27"/>
        <v>19</v>
      </c>
      <c r="E155" s="131">
        <f t="shared" si="25"/>
        <v>0</v>
      </c>
      <c r="F155" s="131">
        <f t="shared" si="29"/>
        <v>0</v>
      </c>
      <c r="G155" s="131">
        <f t="shared" si="28"/>
        <v>0</v>
      </c>
      <c r="H155" s="131">
        <v>13</v>
      </c>
      <c r="I155" s="131">
        <v>6</v>
      </c>
      <c r="J155" s="131">
        <f t="shared" si="26"/>
        <v>19</v>
      </c>
      <c r="K155" s="7" t="s">
        <v>1027</v>
      </c>
    </row>
    <row r="156" spans="1:11" ht="16.5" customHeight="1" x14ac:dyDescent="0.2">
      <c r="A156" s="109" t="s">
        <v>1028</v>
      </c>
      <c r="B156" s="131">
        <v>3</v>
      </c>
      <c r="C156" s="131">
        <v>3</v>
      </c>
      <c r="D156" s="131">
        <f t="shared" si="27"/>
        <v>6</v>
      </c>
      <c r="E156" s="131">
        <f t="shared" si="25"/>
        <v>0</v>
      </c>
      <c r="F156" s="131">
        <f t="shared" si="29"/>
        <v>0</v>
      </c>
      <c r="G156" s="131">
        <f t="shared" si="28"/>
        <v>0</v>
      </c>
      <c r="H156" s="131">
        <v>3</v>
      </c>
      <c r="I156" s="131">
        <v>3</v>
      </c>
      <c r="J156" s="131">
        <f t="shared" si="26"/>
        <v>6</v>
      </c>
      <c r="K156" s="7" t="s">
        <v>1029</v>
      </c>
    </row>
    <row r="157" spans="1:11" ht="16.5" customHeight="1" x14ac:dyDescent="0.2">
      <c r="A157" s="109" t="s">
        <v>244</v>
      </c>
      <c r="B157" s="131">
        <v>1</v>
      </c>
      <c r="C157" s="131">
        <v>0</v>
      </c>
      <c r="D157" s="131">
        <f t="shared" si="27"/>
        <v>1</v>
      </c>
      <c r="E157" s="131">
        <f t="shared" si="25"/>
        <v>0</v>
      </c>
      <c r="F157" s="131">
        <f t="shared" si="29"/>
        <v>0</v>
      </c>
      <c r="G157" s="131">
        <f t="shared" si="28"/>
        <v>0</v>
      </c>
      <c r="H157" s="131">
        <v>1</v>
      </c>
      <c r="I157" s="131">
        <v>0</v>
      </c>
      <c r="J157" s="131">
        <f t="shared" si="26"/>
        <v>1</v>
      </c>
      <c r="K157" s="7" t="s">
        <v>330</v>
      </c>
    </row>
    <row r="158" spans="1:11" ht="16.5" customHeight="1" x14ac:dyDescent="0.2">
      <c r="A158" s="109" t="s">
        <v>54</v>
      </c>
      <c r="B158" s="131">
        <v>33</v>
      </c>
      <c r="C158" s="131">
        <v>19</v>
      </c>
      <c r="D158" s="131">
        <f t="shared" si="27"/>
        <v>52</v>
      </c>
      <c r="E158" s="131">
        <f t="shared" si="25"/>
        <v>0</v>
      </c>
      <c r="F158" s="131">
        <f t="shared" si="29"/>
        <v>0</v>
      </c>
      <c r="G158" s="131">
        <f t="shared" si="28"/>
        <v>0</v>
      </c>
      <c r="H158" s="131">
        <v>33</v>
      </c>
      <c r="I158" s="131">
        <v>19</v>
      </c>
      <c r="J158" s="131">
        <f t="shared" si="26"/>
        <v>52</v>
      </c>
      <c r="K158" s="7" t="s">
        <v>1030</v>
      </c>
    </row>
    <row r="159" spans="1:11" ht="16.5" customHeight="1" thickBot="1" x14ac:dyDescent="0.25">
      <c r="A159" s="120" t="s">
        <v>1031</v>
      </c>
      <c r="B159" s="132">
        <v>96</v>
      </c>
      <c r="C159" s="132">
        <v>53</v>
      </c>
      <c r="D159" s="132">
        <f t="shared" si="27"/>
        <v>149</v>
      </c>
      <c r="E159" s="132">
        <f t="shared" si="25"/>
        <v>0</v>
      </c>
      <c r="F159" s="132">
        <f t="shared" si="29"/>
        <v>0</v>
      </c>
      <c r="G159" s="132">
        <f t="shared" si="28"/>
        <v>0</v>
      </c>
      <c r="H159" s="132">
        <v>96</v>
      </c>
      <c r="I159" s="132">
        <v>53</v>
      </c>
      <c r="J159" s="132">
        <f t="shared" si="26"/>
        <v>149</v>
      </c>
      <c r="K159" s="7" t="s">
        <v>305</v>
      </c>
    </row>
    <row r="160" spans="1:11" ht="16.5" customHeight="1" thickBot="1" x14ac:dyDescent="0.25">
      <c r="A160" s="114" t="s">
        <v>108</v>
      </c>
      <c r="B160" s="133">
        <f>SUM(B147,B150,B151:B158)</f>
        <v>900</v>
      </c>
      <c r="C160" s="133">
        <f t="shared" ref="C160:J160" si="30">SUM(C147,C150,C151:C158)</f>
        <v>653</v>
      </c>
      <c r="D160" s="133">
        <f t="shared" si="30"/>
        <v>1553</v>
      </c>
      <c r="E160" s="133">
        <f t="shared" si="30"/>
        <v>2</v>
      </c>
      <c r="F160" s="133">
        <f t="shared" si="30"/>
        <v>3</v>
      </c>
      <c r="G160" s="133">
        <f t="shared" si="30"/>
        <v>5</v>
      </c>
      <c r="H160" s="133">
        <f t="shared" si="30"/>
        <v>902</v>
      </c>
      <c r="I160" s="133">
        <f t="shared" si="30"/>
        <v>656</v>
      </c>
      <c r="J160" s="133">
        <f t="shared" si="30"/>
        <v>1558</v>
      </c>
      <c r="K160" s="10" t="s">
        <v>48</v>
      </c>
    </row>
    <row r="161" ht="15" thickTop="1" x14ac:dyDescent="0.2"/>
  </sheetData>
  <mergeCells count="46">
    <mergeCell ref="A125:K125"/>
    <mergeCell ref="A126:K126"/>
    <mergeCell ref="A128:A131"/>
    <mergeCell ref="B128:D128"/>
    <mergeCell ref="E128:G128"/>
    <mergeCell ref="H128:J128"/>
    <mergeCell ref="K128:K131"/>
    <mergeCell ref="B129:D129"/>
    <mergeCell ref="E129:G129"/>
    <mergeCell ref="H129:J129"/>
    <mergeCell ref="A98:A101"/>
    <mergeCell ref="B98:D98"/>
    <mergeCell ref="E98:G98"/>
    <mergeCell ref="H98:J98"/>
    <mergeCell ref="K98:K101"/>
    <mergeCell ref="B99:D99"/>
    <mergeCell ref="E99:G99"/>
    <mergeCell ref="H99:J99"/>
    <mergeCell ref="A64:K64"/>
    <mergeCell ref="A65:K65"/>
    <mergeCell ref="A67:A70"/>
    <mergeCell ref="B67:D67"/>
    <mergeCell ref="E67:G67"/>
    <mergeCell ref="H67:J67"/>
    <mergeCell ref="K67:K70"/>
    <mergeCell ref="B68:D68"/>
    <mergeCell ref="E68:G68"/>
    <mergeCell ref="H68:J68"/>
    <mergeCell ref="A37:A40"/>
    <mergeCell ref="B37:D37"/>
    <mergeCell ref="E37:G37"/>
    <mergeCell ref="H37:J37"/>
    <mergeCell ref="K37:K40"/>
    <mergeCell ref="B38:D38"/>
    <mergeCell ref="E38:G38"/>
    <mergeCell ref="H38:J3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8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60"/>
  <sheetViews>
    <sheetView rightToLeft="1" view="pageBreakPreview" topLeftCell="A34" zoomScale="80" zoomScaleSheetLayoutView="80" workbookViewId="0">
      <selection activeCell="A162" sqref="A162"/>
    </sheetView>
  </sheetViews>
  <sheetFormatPr defaultRowHeight="14.25" x14ac:dyDescent="0.2"/>
  <cols>
    <col min="1" max="1" width="23.375" style="76" customWidth="1"/>
    <col min="2" max="2" width="7.375" style="76" customWidth="1"/>
    <col min="3" max="3" width="8.25" style="76" customWidth="1"/>
    <col min="4" max="4" width="8.875" style="76" customWidth="1"/>
    <col min="5" max="5" width="7" style="76" customWidth="1"/>
    <col min="6" max="6" width="8" style="76" customWidth="1"/>
    <col min="7" max="8" width="7" style="76" customWidth="1"/>
    <col min="9" max="9" width="7.375" style="76" customWidth="1"/>
    <col min="10" max="10" width="6.25" style="76" customWidth="1"/>
    <col min="11" max="11" width="8.375" style="76" customWidth="1"/>
    <col min="12" max="12" width="8" style="76" customWidth="1"/>
    <col min="13" max="13" width="10.125" style="76" customWidth="1"/>
    <col min="14" max="14" width="37.25" style="76" customWidth="1"/>
    <col min="15" max="16384" width="9" style="76"/>
  </cols>
  <sheetData>
    <row r="1" spans="1:14" ht="26.25" customHeight="1" x14ac:dyDescent="0.25">
      <c r="A1" s="408" t="s">
        <v>1032</v>
      </c>
      <c r="B1" s="408"/>
      <c r="C1" s="408"/>
      <c r="D1" s="408"/>
      <c r="E1" s="408"/>
      <c r="F1" s="408"/>
      <c r="G1" s="408"/>
      <c r="H1" s="408"/>
      <c r="I1" s="408"/>
      <c r="J1" s="408"/>
      <c r="K1" s="408"/>
      <c r="L1" s="408"/>
      <c r="M1" s="408"/>
      <c r="N1" s="408"/>
    </row>
    <row r="2" spans="1:14" ht="39" customHeight="1" x14ac:dyDescent="0.25">
      <c r="A2" s="416" t="s">
        <v>1033</v>
      </c>
      <c r="B2" s="416"/>
      <c r="C2" s="416"/>
      <c r="D2" s="416"/>
      <c r="E2" s="416"/>
      <c r="F2" s="416"/>
      <c r="G2" s="416"/>
      <c r="H2" s="416"/>
      <c r="I2" s="416"/>
      <c r="J2" s="416"/>
      <c r="K2" s="416"/>
      <c r="L2" s="416"/>
      <c r="M2" s="416"/>
      <c r="N2" s="416"/>
    </row>
    <row r="3" spans="1:14" ht="23.25" customHeight="1" thickBot="1" x14ac:dyDescent="0.3">
      <c r="A3" s="29" t="s">
        <v>1034</v>
      </c>
      <c r="N3" s="34" t="s">
        <v>1035</v>
      </c>
    </row>
    <row r="4" spans="1:14" ht="16.5" thickTop="1" x14ac:dyDescent="0.25">
      <c r="A4" s="409" t="s">
        <v>965</v>
      </c>
      <c r="B4" s="412" t="s">
        <v>56</v>
      </c>
      <c r="C4" s="412"/>
      <c r="D4" s="412"/>
      <c r="E4" s="412" t="s">
        <v>57</v>
      </c>
      <c r="F4" s="412"/>
      <c r="G4" s="412"/>
      <c r="H4" s="412" t="s">
        <v>58</v>
      </c>
      <c r="I4" s="412"/>
      <c r="J4" s="412"/>
      <c r="K4" s="412" t="s">
        <v>4</v>
      </c>
      <c r="L4" s="412"/>
      <c r="M4" s="412"/>
      <c r="N4" s="409" t="s">
        <v>966</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2.5" customHeight="1" x14ac:dyDescent="0.2">
      <c r="A8" s="5" t="s">
        <v>14</v>
      </c>
      <c r="B8" s="6"/>
      <c r="C8" s="6"/>
      <c r="D8" s="6"/>
      <c r="E8" s="6"/>
      <c r="F8" s="6"/>
      <c r="G8" s="6"/>
      <c r="H8" s="6"/>
      <c r="I8" s="6"/>
      <c r="J8" s="6"/>
      <c r="K8" s="7"/>
      <c r="L8" s="5"/>
      <c r="M8" s="6"/>
      <c r="N8" s="7" t="s">
        <v>69</v>
      </c>
    </row>
    <row r="9" spans="1:14" ht="22.5" customHeight="1" x14ac:dyDescent="0.2">
      <c r="A9" s="5" t="s">
        <v>1036</v>
      </c>
      <c r="B9" s="6">
        <v>168</v>
      </c>
      <c r="C9" s="6">
        <v>44</v>
      </c>
      <c r="D9" s="6">
        <v>212</v>
      </c>
      <c r="E9" s="6">
        <v>17</v>
      </c>
      <c r="F9" s="6">
        <v>0</v>
      </c>
      <c r="G9" s="6">
        <v>17</v>
      </c>
      <c r="H9" s="6">
        <v>0</v>
      </c>
      <c r="I9" s="6">
        <v>0</v>
      </c>
      <c r="J9" s="6">
        <v>0</v>
      </c>
      <c r="K9" s="6">
        <v>185</v>
      </c>
      <c r="L9" s="6">
        <v>44</v>
      </c>
      <c r="M9" s="6">
        <v>229</v>
      </c>
      <c r="N9" s="7" t="s">
        <v>968</v>
      </c>
    </row>
    <row r="10" spans="1:14" ht="22.5" customHeight="1" x14ac:dyDescent="0.2">
      <c r="A10" s="5" t="s">
        <v>969</v>
      </c>
      <c r="B10" s="6">
        <v>72</v>
      </c>
      <c r="C10" s="6">
        <v>24</v>
      </c>
      <c r="D10" s="6">
        <v>96</v>
      </c>
      <c r="E10" s="6">
        <v>3</v>
      </c>
      <c r="F10" s="6">
        <v>1</v>
      </c>
      <c r="G10" s="6">
        <v>4</v>
      </c>
      <c r="H10" s="6">
        <v>4</v>
      </c>
      <c r="I10" s="6">
        <v>4</v>
      </c>
      <c r="J10" s="6">
        <v>8</v>
      </c>
      <c r="K10" s="6">
        <v>79</v>
      </c>
      <c r="L10" s="6">
        <v>29</v>
      </c>
      <c r="M10" s="6">
        <v>108</v>
      </c>
      <c r="N10" s="7" t="s">
        <v>970</v>
      </c>
    </row>
    <row r="11" spans="1:14" ht="22.5" customHeight="1" x14ac:dyDescent="0.2">
      <c r="A11" s="5" t="s">
        <v>971</v>
      </c>
      <c r="B11" s="6">
        <v>87</v>
      </c>
      <c r="C11" s="6">
        <v>45</v>
      </c>
      <c r="D11" s="6">
        <v>132</v>
      </c>
      <c r="E11" s="6">
        <v>13</v>
      </c>
      <c r="F11" s="6">
        <v>5</v>
      </c>
      <c r="G11" s="6">
        <v>18</v>
      </c>
      <c r="H11" s="6">
        <v>0</v>
      </c>
      <c r="I11" s="6">
        <v>0</v>
      </c>
      <c r="J11" s="6">
        <v>0</v>
      </c>
      <c r="K11" s="6">
        <v>100</v>
      </c>
      <c r="L11" s="6">
        <v>50</v>
      </c>
      <c r="M11" s="6">
        <v>150</v>
      </c>
      <c r="N11" s="7" t="s">
        <v>972</v>
      </c>
    </row>
    <row r="12" spans="1:14" ht="22.5" customHeight="1" x14ac:dyDescent="0.2">
      <c r="A12" s="5" t="s">
        <v>973</v>
      </c>
      <c r="B12" s="6">
        <v>100</v>
      </c>
      <c r="C12" s="6">
        <v>58</v>
      </c>
      <c r="D12" s="6">
        <v>158</v>
      </c>
      <c r="E12" s="6">
        <v>12</v>
      </c>
      <c r="F12" s="6">
        <v>10</v>
      </c>
      <c r="G12" s="6">
        <v>22</v>
      </c>
      <c r="H12" s="6">
        <v>0</v>
      </c>
      <c r="I12" s="6">
        <v>0</v>
      </c>
      <c r="J12" s="6">
        <v>0</v>
      </c>
      <c r="K12" s="6">
        <v>112</v>
      </c>
      <c r="L12" s="6">
        <v>68</v>
      </c>
      <c r="M12" s="6">
        <v>180</v>
      </c>
      <c r="N12" s="7" t="s">
        <v>970</v>
      </c>
    </row>
    <row r="13" spans="1:14" ht="22.5" customHeight="1" x14ac:dyDescent="0.2">
      <c r="A13" s="5" t="s">
        <v>974</v>
      </c>
      <c r="B13" s="6">
        <v>37</v>
      </c>
      <c r="C13" s="6">
        <v>44</v>
      </c>
      <c r="D13" s="6">
        <v>81</v>
      </c>
      <c r="E13" s="6">
        <v>1</v>
      </c>
      <c r="F13" s="6">
        <v>2</v>
      </c>
      <c r="G13" s="6">
        <v>3</v>
      </c>
      <c r="H13" s="6">
        <v>2</v>
      </c>
      <c r="I13" s="6">
        <v>7</v>
      </c>
      <c r="J13" s="6">
        <v>9</v>
      </c>
      <c r="K13" s="6">
        <v>40</v>
      </c>
      <c r="L13" s="6">
        <v>53</v>
      </c>
      <c r="M13" s="6">
        <v>93</v>
      </c>
      <c r="N13" s="7" t="s">
        <v>975</v>
      </c>
    </row>
    <row r="14" spans="1:14" ht="22.5" customHeight="1" x14ac:dyDescent="0.2">
      <c r="A14" s="5" t="s">
        <v>976</v>
      </c>
      <c r="B14" s="6">
        <v>73</v>
      </c>
      <c r="C14" s="6">
        <v>62</v>
      </c>
      <c r="D14" s="6">
        <v>135</v>
      </c>
      <c r="E14" s="6">
        <v>2</v>
      </c>
      <c r="F14" s="6">
        <v>2</v>
      </c>
      <c r="G14" s="6">
        <v>4</v>
      </c>
      <c r="H14" s="6">
        <v>3</v>
      </c>
      <c r="I14" s="6">
        <v>2</v>
      </c>
      <c r="J14" s="6">
        <v>5</v>
      </c>
      <c r="K14" s="6">
        <v>78</v>
      </c>
      <c r="L14" s="6">
        <v>66</v>
      </c>
      <c r="M14" s="6">
        <v>144</v>
      </c>
      <c r="N14" s="7" t="s">
        <v>977</v>
      </c>
    </row>
    <row r="15" spans="1:14" ht="22.5" customHeight="1" x14ac:dyDescent="0.2">
      <c r="A15" s="5" t="s">
        <v>978</v>
      </c>
      <c r="B15" s="6">
        <v>36</v>
      </c>
      <c r="C15" s="6">
        <v>28</v>
      </c>
      <c r="D15" s="6">
        <v>64</v>
      </c>
      <c r="E15" s="6">
        <v>14</v>
      </c>
      <c r="F15" s="6">
        <v>10</v>
      </c>
      <c r="G15" s="6">
        <v>24</v>
      </c>
      <c r="H15" s="6">
        <v>0</v>
      </c>
      <c r="I15" s="6">
        <v>3</v>
      </c>
      <c r="J15" s="6">
        <v>3</v>
      </c>
      <c r="K15" s="6">
        <v>50</v>
      </c>
      <c r="L15" s="6">
        <v>41</v>
      </c>
      <c r="M15" s="6">
        <v>91</v>
      </c>
      <c r="N15" s="7" t="s">
        <v>979</v>
      </c>
    </row>
    <row r="16" spans="1:14" ht="22.5" customHeight="1" x14ac:dyDescent="0.2">
      <c r="A16" s="5" t="s">
        <v>980</v>
      </c>
      <c r="B16" s="6">
        <v>13</v>
      </c>
      <c r="C16" s="6">
        <v>7</v>
      </c>
      <c r="D16" s="6">
        <v>20</v>
      </c>
      <c r="E16" s="6">
        <v>5</v>
      </c>
      <c r="F16" s="6">
        <v>3</v>
      </c>
      <c r="G16" s="6">
        <v>8</v>
      </c>
      <c r="H16" s="6">
        <v>7</v>
      </c>
      <c r="I16" s="6">
        <v>8</v>
      </c>
      <c r="J16" s="6">
        <v>15</v>
      </c>
      <c r="K16" s="6">
        <v>25</v>
      </c>
      <c r="L16" s="6">
        <v>18</v>
      </c>
      <c r="M16" s="6">
        <v>43</v>
      </c>
      <c r="N16" s="7" t="s">
        <v>981</v>
      </c>
    </row>
    <row r="17" spans="1:14" ht="22.5" customHeight="1" x14ac:dyDescent="0.2">
      <c r="A17" s="5" t="s">
        <v>982</v>
      </c>
      <c r="B17" s="6">
        <v>28</v>
      </c>
      <c r="C17" s="6">
        <v>34</v>
      </c>
      <c r="D17" s="6">
        <v>62</v>
      </c>
      <c r="E17" s="6">
        <v>4</v>
      </c>
      <c r="F17" s="6">
        <v>1</v>
      </c>
      <c r="G17" s="6">
        <v>5</v>
      </c>
      <c r="H17" s="6">
        <v>1</v>
      </c>
      <c r="I17" s="6">
        <v>1</v>
      </c>
      <c r="J17" s="6">
        <v>2</v>
      </c>
      <c r="K17" s="6">
        <v>33</v>
      </c>
      <c r="L17" s="6">
        <v>36</v>
      </c>
      <c r="M17" s="6">
        <v>69</v>
      </c>
      <c r="N17" s="7" t="s">
        <v>983</v>
      </c>
    </row>
    <row r="18" spans="1:14" ht="22.5" customHeight="1" x14ac:dyDescent="0.2">
      <c r="A18" s="5" t="s">
        <v>984</v>
      </c>
      <c r="B18" s="6">
        <v>18</v>
      </c>
      <c r="C18" s="6">
        <v>30</v>
      </c>
      <c r="D18" s="6">
        <v>48</v>
      </c>
      <c r="E18" s="6">
        <v>1</v>
      </c>
      <c r="F18" s="6">
        <v>2</v>
      </c>
      <c r="G18" s="6">
        <v>3</v>
      </c>
      <c r="H18" s="6">
        <v>0</v>
      </c>
      <c r="I18" s="6">
        <v>0</v>
      </c>
      <c r="J18" s="6">
        <v>0</v>
      </c>
      <c r="K18" s="6">
        <v>19</v>
      </c>
      <c r="L18" s="6">
        <v>32</v>
      </c>
      <c r="M18" s="6">
        <v>51</v>
      </c>
      <c r="N18" s="7" t="s">
        <v>985</v>
      </c>
    </row>
    <row r="19" spans="1:14" ht="22.5" customHeight="1" x14ac:dyDescent="0.2">
      <c r="A19" s="5" t="s">
        <v>1009</v>
      </c>
      <c r="B19" s="6">
        <v>39</v>
      </c>
      <c r="C19" s="6">
        <v>31</v>
      </c>
      <c r="D19" s="6">
        <v>70</v>
      </c>
      <c r="E19" s="6">
        <v>3</v>
      </c>
      <c r="F19" s="6">
        <v>7</v>
      </c>
      <c r="G19" s="6">
        <v>10</v>
      </c>
      <c r="H19" s="6">
        <v>6</v>
      </c>
      <c r="I19" s="6">
        <v>18</v>
      </c>
      <c r="J19" s="6">
        <v>24</v>
      </c>
      <c r="K19" s="6">
        <v>48</v>
      </c>
      <c r="L19" s="6">
        <v>56</v>
      </c>
      <c r="M19" s="6">
        <v>104</v>
      </c>
      <c r="N19" s="7" t="s">
        <v>987</v>
      </c>
    </row>
    <row r="20" spans="1:14" ht="22.5" customHeight="1" x14ac:dyDescent="0.2">
      <c r="A20" s="5" t="s">
        <v>988</v>
      </c>
      <c r="B20" s="6">
        <v>16</v>
      </c>
      <c r="C20" s="6">
        <v>6</v>
      </c>
      <c r="D20" s="6">
        <v>22</v>
      </c>
      <c r="E20" s="6">
        <v>0</v>
      </c>
      <c r="F20" s="6">
        <v>0</v>
      </c>
      <c r="G20" s="6">
        <v>0</v>
      </c>
      <c r="H20" s="6">
        <v>0</v>
      </c>
      <c r="I20" s="6">
        <v>0</v>
      </c>
      <c r="J20" s="6">
        <v>0</v>
      </c>
      <c r="K20" s="6">
        <v>16</v>
      </c>
      <c r="L20" s="6">
        <v>6</v>
      </c>
      <c r="M20" s="6">
        <v>22</v>
      </c>
      <c r="N20" s="7" t="s">
        <v>989</v>
      </c>
    </row>
    <row r="21" spans="1:14" ht="22.5" customHeight="1" x14ac:dyDescent="0.2">
      <c r="A21" s="5" t="s">
        <v>990</v>
      </c>
      <c r="B21" s="6">
        <v>8</v>
      </c>
      <c r="C21" s="6">
        <v>3</v>
      </c>
      <c r="D21" s="6">
        <v>11</v>
      </c>
      <c r="E21" s="6">
        <v>1</v>
      </c>
      <c r="F21" s="6">
        <v>6</v>
      </c>
      <c r="G21" s="6">
        <v>7</v>
      </c>
      <c r="H21" s="6">
        <v>4</v>
      </c>
      <c r="I21" s="6">
        <v>2</v>
      </c>
      <c r="J21" s="6">
        <v>6</v>
      </c>
      <c r="K21" s="6">
        <v>13</v>
      </c>
      <c r="L21" s="6">
        <v>11</v>
      </c>
      <c r="M21" s="6">
        <v>24</v>
      </c>
      <c r="N21" s="7" t="s">
        <v>991</v>
      </c>
    </row>
    <row r="22" spans="1:14" ht="22.5" customHeight="1" x14ac:dyDescent="0.2">
      <c r="A22" s="5" t="s">
        <v>1037</v>
      </c>
      <c r="B22" s="6">
        <v>2</v>
      </c>
      <c r="C22" s="6">
        <v>2</v>
      </c>
      <c r="D22" s="6">
        <v>4</v>
      </c>
      <c r="E22" s="6">
        <v>0</v>
      </c>
      <c r="F22" s="6">
        <v>0</v>
      </c>
      <c r="G22" s="6">
        <v>0</v>
      </c>
      <c r="H22" s="6">
        <v>1</v>
      </c>
      <c r="I22" s="6">
        <v>2</v>
      </c>
      <c r="J22" s="6">
        <v>3</v>
      </c>
      <c r="K22" s="6">
        <v>3</v>
      </c>
      <c r="L22" s="6">
        <v>4</v>
      </c>
      <c r="M22" s="6">
        <v>7</v>
      </c>
      <c r="N22" s="7" t="s">
        <v>993</v>
      </c>
    </row>
    <row r="23" spans="1:14" ht="22.5" customHeight="1" x14ac:dyDescent="0.25">
      <c r="A23" s="5" t="s">
        <v>994</v>
      </c>
      <c r="B23" s="6">
        <v>697</v>
      </c>
      <c r="C23" s="6">
        <v>418</v>
      </c>
      <c r="D23" s="6">
        <v>1115</v>
      </c>
      <c r="E23" s="6">
        <v>76</v>
      </c>
      <c r="F23" s="6">
        <v>49</v>
      </c>
      <c r="G23" s="6">
        <v>125</v>
      </c>
      <c r="H23" s="6">
        <v>28</v>
      </c>
      <c r="I23" s="6">
        <v>47</v>
      </c>
      <c r="J23" s="6">
        <v>75</v>
      </c>
      <c r="K23" s="6">
        <v>801</v>
      </c>
      <c r="L23" s="6">
        <v>514</v>
      </c>
      <c r="M23" s="6">
        <v>1315</v>
      </c>
      <c r="N23" s="34" t="s">
        <v>995</v>
      </c>
    </row>
    <row r="24" spans="1:14" ht="22.5" customHeight="1" x14ac:dyDescent="0.2">
      <c r="A24" s="5" t="s">
        <v>996</v>
      </c>
      <c r="B24" s="6">
        <v>78</v>
      </c>
      <c r="C24" s="6">
        <v>54</v>
      </c>
      <c r="D24" s="6">
        <v>132</v>
      </c>
      <c r="E24" s="6">
        <v>9</v>
      </c>
      <c r="F24" s="6">
        <v>11</v>
      </c>
      <c r="G24" s="6">
        <v>20</v>
      </c>
      <c r="H24" s="6">
        <v>4</v>
      </c>
      <c r="I24" s="6">
        <v>6</v>
      </c>
      <c r="J24" s="6">
        <v>10</v>
      </c>
      <c r="K24" s="6">
        <v>91</v>
      </c>
      <c r="L24" s="6">
        <v>71</v>
      </c>
      <c r="M24" s="6">
        <v>162</v>
      </c>
      <c r="N24" s="7" t="s">
        <v>997</v>
      </c>
    </row>
    <row r="25" spans="1:14" ht="22.5" customHeight="1" x14ac:dyDescent="0.2">
      <c r="A25" s="5" t="s">
        <v>998</v>
      </c>
      <c r="B25" s="6">
        <v>104</v>
      </c>
      <c r="C25" s="6">
        <v>51</v>
      </c>
      <c r="D25" s="6">
        <v>155</v>
      </c>
      <c r="E25" s="6">
        <v>12</v>
      </c>
      <c r="F25" s="6">
        <v>9</v>
      </c>
      <c r="G25" s="6">
        <v>21</v>
      </c>
      <c r="H25" s="6">
        <v>16</v>
      </c>
      <c r="I25" s="6">
        <v>13</v>
      </c>
      <c r="J25" s="6">
        <v>29</v>
      </c>
      <c r="K25" s="6">
        <v>132</v>
      </c>
      <c r="L25" s="6">
        <v>73</v>
      </c>
      <c r="M25" s="6">
        <v>205</v>
      </c>
      <c r="N25" s="18" t="s">
        <v>1038</v>
      </c>
    </row>
    <row r="26" spans="1:14" ht="22.5" customHeight="1" thickBot="1" x14ac:dyDescent="0.25">
      <c r="A26" s="11" t="s">
        <v>1000</v>
      </c>
      <c r="B26" s="12">
        <v>182</v>
      </c>
      <c r="C26" s="12">
        <v>105</v>
      </c>
      <c r="D26" s="12">
        <v>287</v>
      </c>
      <c r="E26" s="12">
        <v>21</v>
      </c>
      <c r="F26" s="12">
        <v>20</v>
      </c>
      <c r="G26" s="12">
        <v>41</v>
      </c>
      <c r="H26" s="12">
        <v>20</v>
      </c>
      <c r="I26" s="12">
        <v>19</v>
      </c>
      <c r="J26" s="12">
        <v>39</v>
      </c>
      <c r="K26" s="12">
        <v>223</v>
      </c>
      <c r="L26" s="12">
        <v>144</v>
      </c>
      <c r="M26" s="12">
        <v>367</v>
      </c>
      <c r="N26" s="13" t="s">
        <v>1001</v>
      </c>
    </row>
    <row r="27" spans="1:14" ht="22.5" customHeight="1" thickBot="1" x14ac:dyDescent="0.25">
      <c r="A27" s="8" t="s">
        <v>38</v>
      </c>
      <c r="B27" s="9">
        <v>879</v>
      </c>
      <c r="C27" s="9">
        <v>523</v>
      </c>
      <c r="D27" s="9">
        <v>1402</v>
      </c>
      <c r="E27" s="9">
        <v>97</v>
      </c>
      <c r="F27" s="9">
        <v>69</v>
      </c>
      <c r="G27" s="9">
        <v>166</v>
      </c>
      <c r="H27" s="9">
        <v>48</v>
      </c>
      <c r="I27" s="9">
        <v>66</v>
      </c>
      <c r="J27" s="9">
        <v>114</v>
      </c>
      <c r="K27" s="9">
        <v>1024</v>
      </c>
      <c r="L27" s="9">
        <v>658</v>
      </c>
      <c r="M27" s="9">
        <v>1682</v>
      </c>
      <c r="N27" s="10" t="s">
        <v>305</v>
      </c>
    </row>
    <row r="28" spans="1:14" ht="12" customHeight="1" thickTop="1" x14ac:dyDescent="0.2"/>
    <row r="29" spans="1:14" ht="12" customHeight="1" x14ac:dyDescent="0.2"/>
    <row r="30" spans="1:14" ht="12" customHeight="1" x14ac:dyDescent="0.2"/>
    <row r="31" spans="1:14" ht="12" customHeight="1" x14ac:dyDescent="0.2"/>
    <row r="32" spans="1:14" ht="12" customHeight="1" x14ac:dyDescent="0.2"/>
    <row r="33" spans="1:14" ht="12" customHeight="1" x14ac:dyDescent="0.2"/>
    <row r="34" spans="1:14" ht="12" customHeight="1" x14ac:dyDescent="0.2"/>
    <row r="35" spans="1:14" ht="12" customHeight="1" x14ac:dyDescent="0.2"/>
    <row r="36" spans="1:14" ht="14.25" customHeight="1" x14ac:dyDescent="0.2"/>
    <row r="37" spans="1:14" ht="28.5" customHeight="1" thickBot="1" x14ac:dyDescent="0.3">
      <c r="A37" s="29" t="s">
        <v>1039</v>
      </c>
      <c r="B37" s="121"/>
      <c r="C37" s="121"/>
      <c r="D37" s="121"/>
      <c r="E37" s="121"/>
      <c r="F37" s="121"/>
      <c r="G37" s="121"/>
      <c r="H37" s="121"/>
      <c r="I37" s="121"/>
      <c r="J37" s="121"/>
      <c r="K37" s="121"/>
      <c r="L37" s="121"/>
      <c r="M37" s="121"/>
      <c r="N37" s="122" t="s">
        <v>1040</v>
      </c>
    </row>
    <row r="38" spans="1:14" ht="22.5" customHeight="1" thickTop="1" x14ac:dyDescent="0.2">
      <c r="A38" s="409" t="s">
        <v>965</v>
      </c>
      <c r="B38" s="409" t="s">
        <v>56</v>
      </c>
      <c r="C38" s="409"/>
      <c r="D38" s="409"/>
      <c r="E38" s="409" t="s">
        <v>57</v>
      </c>
      <c r="F38" s="409"/>
      <c r="G38" s="409"/>
      <c r="H38" s="409" t="s">
        <v>58</v>
      </c>
      <c r="I38" s="409"/>
      <c r="J38" s="409"/>
      <c r="K38" s="409" t="s">
        <v>4</v>
      </c>
      <c r="L38" s="409"/>
      <c r="M38" s="409"/>
      <c r="N38" s="409" t="s">
        <v>966</v>
      </c>
    </row>
    <row r="39" spans="1:14" ht="22.5" customHeight="1" x14ac:dyDescent="0.2">
      <c r="A39" s="410"/>
      <c r="B39" s="410" t="s">
        <v>59</v>
      </c>
      <c r="C39" s="410"/>
      <c r="D39" s="410"/>
      <c r="E39" s="410" t="s">
        <v>60</v>
      </c>
      <c r="F39" s="410"/>
      <c r="G39" s="410"/>
      <c r="H39" s="410" t="s">
        <v>61</v>
      </c>
      <c r="I39" s="410"/>
      <c r="J39" s="410"/>
      <c r="K39" s="410" t="s">
        <v>8</v>
      </c>
      <c r="L39" s="410"/>
      <c r="M39" s="410"/>
      <c r="N39" s="410"/>
    </row>
    <row r="40" spans="1:14" ht="22.5" customHeight="1" x14ac:dyDescent="0.2">
      <c r="A40" s="410"/>
      <c r="B40" s="73" t="s">
        <v>52</v>
      </c>
      <c r="C40" s="73" t="s">
        <v>10</v>
      </c>
      <c r="D40" s="73" t="s">
        <v>11</v>
      </c>
      <c r="E40" s="73" t="s">
        <v>52</v>
      </c>
      <c r="F40" s="73" t="s">
        <v>10</v>
      </c>
      <c r="G40" s="73" t="s">
        <v>11</v>
      </c>
      <c r="H40" s="73" t="s">
        <v>52</v>
      </c>
      <c r="I40" s="73" t="s">
        <v>10</v>
      </c>
      <c r="J40" s="73" t="s">
        <v>11</v>
      </c>
      <c r="K40" s="73" t="s">
        <v>52</v>
      </c>
      <c r="L40" s="73" t="s">
        <v>10</v>
      </c>
      <c r="M40" s="73" t="s">
        <v>11</v>
      </c>
      <c r="N40" s="410"/>
    </row>
    <row r="41" spans="1:14" ht="22.5" customHeight="1" thickBot="1" x14ac:dyDescent="0.25">
      <c r="A41" s="411"/>
      <c r="B41" s="74" t="s">
        <v>12</v>
      </c>
      <c r="C41" s="74" t="s">
        <v>13</v>
      </c>
      <c r="D41" s="74" t="s">
        <v>8</v>
      </c>
      <c r="E41" s="74" t="s">
        <v>12</v>
      </c>
      <c r="F41" s="74" t="s">
        <v>13</v>
      </c>
      <c r="G41" s="74" t="s">
        <v>8</v>
      </c>
      <c r="H41" s="74" t="s">
        <v>12</v>
      </c>
      <c r="I41" s="74" t="s">
        <v>13</v>
      </c>
      <c r="J41" s="74" t="s">
        <v>8</v>
      </c>
      <c r="K41" s="74" t="s">
        <v>12</v>
      </c>
      <c r="L41" s="74" t="s">
        <v>13</v>
      </c>
      <c r="M41" s="74" t="s">
        <v>8</v>
      </c>
      <c r="N41" s="411"/>
    </row>
    <row r="42" spans="1:14" ht="21.75" customHeight="1" x14ac:dyDescent="0.2">
      <c r="A42" s="11" t="s">
        <v>62</v>
      </c>
      <c r="B42" s="12"/>
      <c r="C42" s="12"/>
      <c r="D42" s="12"/>
      <c r="E42" s="12"/>
      <c r="F42" s="12"/>
      <c r="G42" s="12"/>
      <c r="H42" s="12"/>
      <c r="I42" s="12"/>
      <c r="J42" s="12"/>
      <c r="K42" s="13"/>
      <c r="L42" s="11"/>
      <c r="M42" s="12"/>
      <c r="N42" s="13" t="s">
        <v>306</v>
      </c>
    </row>
    <row r="43" spans="1:14" ht="26.25" customHeight="1" x14ac:dyDescent="0.2">
      <c r="A43" s="108" t="s">
        <v>967</v>
      </c>
      <c r="B43" s="6">
        <v>25</v>
      </c>
      <c r="C43" s="6">
        <v>0</v>
      </c>
      <c r="D43" s="6">
        <v>25</v>
      </c>
      <c r="E43" s="6">
        <v>0</v>
      </c>
      <c r="F43" s="6">
        <v>0</v>
      </c>
      <c r="G43" s="6">
        <v>0</v>
      </c>
      <c r="H43" s="6">
        <v>0</v>
      </c>
      <c r="I43" s="6">
        <v>0</v>
      </c>
      <c r="J43" s="6">
        <v>0</v>
      </c>
      <c r="K43" s="6">
        <v>25</v>
      </c>
      <c r="L43" s="6">
        <v>0</v>
      </c>
      <c r="M43" s="6">
        <v>25</v>
      </c>
      <c r="N43" s="7" t="s">
        <v>968</v>
      </c>
    </row>
    <row r="44" spans="1:14" ht="26.25" customHeight="1" x14ac:dyDescent="0.2">
      <c r="A44" s="108" t="s">
        <v>969</v>
      </c>
      <c r="B44" s="6">
        <v>17</v>
      </c>
      <c r="C44" s="6">
        <v>3</v>
      </c>
      <c r="D44" s="6">
        <v>20</v>
      </c>
      <c r="E44" s="6">
        <v>1</v>
      </c>
      <c r="F44" s="6">
        <v>0</v>
      </c>
      <c r="G44" s="6">
        <v>1</v>
      </c>
      <c r="H44" s="6">
        <v>0</v>
      </c>
      <c r="I44" s="6">
        <v>0</v>
      </c>
      <c r="J44" s="6">
        <v>0</v>
      </c>
      <c r="K44" s="6">
        <v>18</v>
      </c>
      <c r="L44" s="6">
        <v>3</v>
      </c>
      <c r="M44" s="6">
        <v>21</v>
      </c>
      <c r="N44" s="7" t="s">
        <v>972</v>
      </c>
    </row>
    <row r="45" spans="1:14" ht="26.25" customHeight="1" x14ac:dyDescent="0.2">
      <c r="A45" s="108" t="s">
        <v>971</v>
      </c>
      <c r="B45" s="6">
        <v>19</v>
      </c>
      <c r="C45" s="6">
        <v>23</v>
      </c>
      <c r="D45" s="6">
        <v>42</v>
      </c>
      <c r="E45" s="6">
        <v>1</v>
      </c>
      <c r="F45" s="6">
        <v>0</v>
      </c>
      <c r="G45" s="6">
        <v>1</v>
      </c>
      <c r="H45" s="6">
        <v>0</v>
      </c>
      <c r="I45" s="6">
        <v>0</v>
      </c>
      <c r="J45" s="6">
        <v>0</v>
      </c>
      <c r="K45" s="6">
        <v>20</v>
      </c>
      <c r="L45" s="6">
        <v>23</v>
      </c>
      <c r="M45" s="6">
        <v>43</v>
      </c>
      <c r="N45" s="7" t="s">
        <v>977</v>
      </c>
    </row>
    <row r="46" spans="1:14" ht="26.25" customHeight="1" x14ac:dyDescent="0.2">
      <c r="A46" s="108" t="s">
        <v>1041</v>
      </c>
      <c r="B46" s="6">
        <v>59</v>
      </c>
      <c r="C46" s="6">
        <v>11</v>
      </c>
      <c r="D46" s="6">
        <v>70</v>
      </c>
      <c r="E46" s="6">
        <v>1</v>
      </c>
      <c r="F46" s="6">
        <v>0</v>
      </c>
      <c r="G46" s="6">
        <v>1</v>
      </c>
      <c r="H46" s="6">
        <v>0</v>
      </c>
      <c r="I46" s="6">
        <v>0</v>
      </c>
      <c r="J46" s="6">
        <v>0</v>
      </c>
      <c r="K46" s="6">
        <v>60</v>
      </c>
      <c r="L46" s="6">
        <v>11</v>
      </c>
      <c r="M46" s="6">
        <v>71</v>
      </c>
      <c r="N46" s="7" t="s">
        <v>987</v>
      </c>
    </row>
    <row r="47" spans="1:14" ht="26.25" customHeight="1" x14ac:dyDescent="0.2">
      <c r="A47" s="108" t="s">
        <v>1042</v>
      </c>
      <c r="B47" s="6">
        <v>11</v>
      </c>
      <c r="C47" s="6">
        <v>9</v>
      </c>
      <c r="D47" s="6">
        <v>20</v>
      </c>
      <c r="E47" s="6">
        <v>1</v>
      </c>
      <c r="F47" s="6">
        <v>0</v>
      </c>
      <c r="G47" s="6">
        <v>1</v>
      </c>
      <c r="H47" s="6">
        <v>0</v>
      </c>
      <c r="I47" s="6">
        <v>5</v>
      </c>
      <c r="J47" s="6">
        <v>5</v>
      </c>
      <c r="K47" s="6">
        <v>12</v>
      </c>
      <c r="L47" s="6">
        <v>14</v>
      </c>
      <c r="M47" s="6">
        <v>26</v>
      </c>
      <c r="N47" s="7" t="s">
        <v>995</v>
      </c>
    </row>
    <row r="48" spans="1:14" ht="31.5" x14ac:dyDescent="0.2">
      <c r="A48" s="108" t="s">
        <v>976</v>
      </c>
      <c r="B48" s="6">
        <v>13</v>
      </c>
      <c r="C48" s="6">
        <v>4</v>
      </c>
      <c r="D48" s="6">
        <v>17</v>
      </c>
      <c r="E48" s="6">
        <v>0</v>
      </c>
      <c r="F48" s="6">
        <v>0</v>
      </c>
      <c r="G48" s="6">
        <v>0</v>
      </c>
      <c r="H48" s="6">
        <v>0</v>
      </c>
      <c r="I48" s="6">
        <v>0</v>
      </c>
      <c r="J48" s="6">
        <v>0</v>
      </c>
      <c r="K48" s="6">
        <v>13</v>
      </c>
      <c r="L48" s="6">
        <v>4</v>
      </c>
      <c r="M48" s="6">
        <v>17</v>
      </c>
      <c r="N48" s="18" t="s">
        <v>999</v>
      </c>
    </row>
    <row r="49" spans="1:14" ht="26.25" customHeight="1" x14ac:dyDescent="0.2">
      <c r="A49" s="108" t="s">
        <v>978</v>
      </c>
      <c r="B49" s="6">
        <v>15</v>
      </c>
      <c r="C49" s="6">
        <v>8</v>
      </c>
      <c r="D49" s="6">
        <v>23</v>
      </c>
      <c r="E49" s="6">
        <v>0</v>
      </c>
      <c r="F49" s="6">
        <v>0</v>
      </c>
      <c r="G49" s="6">
        <v>0</v>
      </c>
      <c r="H49" s="6">
        <v>2</v>
      </c>
      <c r="I49" s="6">
        <v>0</v>
      </c>
      <c r="J49" s="6">
        <v>2</v>
      </c>
      <c r="K49" s="6">
        <v>17</v>
      </c>
      <c r="L49" s="6">
        <v>8</v>
      </c>
      <c r="M49" s="6">
        <v>25</v>
      </c>
      <c r="N49" s="7" t="s">
        <v>1001</v>
      </c>
    </row>
    <row r="50" spans="1:14" ht="26.25" customHeight="1" x14ac:dyDescent="0.2">
      <c r="A50" s="108" t="s">
        <v>980</v>
      </c>
      <c r="B50" s="6">
        <v>2</v>
      </c>
      <c r="C50" s="6">
        <v>3</v>
      </c>
      <c r="D50" s="6">
        <v>5</v>
      </c>
      <c r="E50" s="6">
        <v>0</v>
      </c>
      <c r="F50" s="6">
        <v>0</v>
      </c>
      <c r="G50" s="6">
        <v>0</v>
      </c>
      <c r="H50" s="6">
        <v>1</v>
      </c>
      <c r="I50" s="6">
        <v>2</v>
      </c>
      <c r="J50" s="6">
        <v>3</v>
      </c>
      <c r="K50" s="6">
        <v>3</v>
      </c>
      <c r="L50" s="6">
        <v>5</v>
      </c>
      <c r="M50" s="6">
        <v>8</v>
      </c>
      <c r="N50" s="7" t="s">
        <v>307</v>
      </c>
    </row>
    <row r="51" spans="1:14" ht="26.25" customHeight="1" x14ac:dyDescent="0.2">
      <c r="A51" s="108" t="s">
        <v>982</v>
      </c>
      <c r="B51" s="6">
        <v>7</v>
      </c>
      <c r="C51" s="6">
        <v>10</v>
      </c>
      <c r="D51" s="6">
        <v>17</v>
      </c>
      <c r="E51" s="6">
        <v>0</v>
      </c>
      <c r="F51" s="6">
        <v>0</v>
      </c>
      <c r="G51" s="6">
        <v>0</v>
      </c>
      <c r="H51" s="6">
        <v>1</v>
      </c>
      <c r="I51" s="6">
        <v>1</v>
      </c>
      <c r="J51" s="6">
        <v>2</v>
      </c>
      <c r="K51" s="6">
        <v>8</v>
      </c>
      <c r="L51" s="6">
        <v>11</v>
      </c>
      <c r="M51" s="6">
        <v>19</v>
      </c>
      <c r="N51" s="7" t="s">
        <v>48</v>
      </c>
    </row>
    <row r="52" spans="1:14" ht="26.25" customHeight="1" x14ac:dyDescent="0.2">
      <c r="A52" s="108" t="s">
        <v>984</v>
      </c>
      <c r="B52" s="131">
        <v>4</v>
      </c>
      <c r="C52" s="131">
        <v>6</v>
      </c>
      <c r="D52" s="131">
        <v>10</v>
      </c>
      <c r="E52" s="131">
        <v>1</v>
      </c>
      <c r="F52" s="6">
        <v>0</v>
      </c>
      <c r="G52" s="131">
        <v>1</v>
      </c>
      <c r="H52" s="131">
        <v>0</v>
      </c>
      <c r="I52" s="131">
        <v>0</v>
      </c>
      <c r="J52" s="131">
        <v>0</v>
      </c>
      <c r="K52" s="131">
        <v>5</v>
      </c>
      <c r="L52" s="131">
        <v>6</v>
      </c>
      <c r="M52" s="131">
        <v>11</v>
      </c>
      <c r="N52" s="7" t="s">
        <v>985</v>
      </c>
    </row>
    <row r="53" spans="1:14" ht="26.25" customHeight="1" x14ac:dyDescent="0.2">
      <c r="A53" s="109" t="s">
        <v>986</v>
      </c>
      <c r="B53" s="131">
        <v>7</v>
      </c>
      <c r="C53" s="131">
        <v>11</v>
      </c>
      <c r="D53" s="131">
        <v>18</v>
      </c>
      <c r="E53" s="131">
        <v>0</v>
      </c>
      <c r="F53" s="6">
        <v>0</v>
      </c>
      <c r="G53" s="131">
        <v>0</v>
      </c>
      <c r="H53" s="131">
        <v>0</v>
      </c>
      <c r="I53" s="131">
        <v>0</v>
      </c>
      <c r="J53" s="131">
        <v>0</v>
      </c>
      <c r="K53" s="131">
        <v>7</v>
      </c>
      <c r="L53" s="131">
        <v>11</v>
      </c>
      <c r="M53" s="131">
        <v>18</v>
      </c>
      <c r="N53" s="7" t="s">
        <v>987</v>
      </c>
    </row>
    <row r="54" spans="1:14" ht="26.25" customHeight="1" x14ac:dyDescent="0.2">
      <c r="A54" s="108" t="s">
        <v>988</v>
      </c>
      <c r="B54" s="131">
        <v>2</v>
      </c>
      <c r="C54" s="131">
        <v>1</v>
      </c>
      <c r="D54" s="131">
        <v>3</v>
      </c>
      <c r="E54" s="131">
        <v>0</v>
      </c>
      <c r="F54" s="6">
        <v>0</v>
      </c>
      <c r="G54" s="131">
        <v>0</v>
      </c>
      <c r="H54" s="131">
        <v>0</v>
      </c>
      <c r="I54" s="131">
        <v>0</v>
      </c>
      <c r="J54" s="131">
        <v>0</v>
      </c>
      <c r="K54" s="131">
        <v>2</v>
      </c>
      <c r="L54" s="131">
        <v>1</v>
      </c>
      <c r="M54" s="131">
        <v>3</v>
      </c>
      <c r="N54" s="7" t="s">
        <v>989</v>
      </c>
    </row>
    <row r="55" spans="1:14" ht="26.25" customHeight="1" x14ac:dyDescent="0.2">
      <c r="A55" s="108" t="s">
        <v>990</v>
      </c>
      <c r="B55" s="131">
        <v>0</v>
      </c>
      <c r="C55" s="131">
        <v>0</v>
      </c>
      <c r="D55" s="131">
        <v>0</v>
      </c>
      <c r="E55" s="131">
        <v>0</v>
      </c>
      <c r="F55" s="6">
        <v>0</v>
      </c>
      <c r="G55" s="131">
        <v>0</v>
      </c>
      <c r="H55" s="131">
        <v>0</v>
      </c>
      <c r="I55" s="131">
        <v>0</v>
      </c>
      <c r="J55" s="131">
        <v>0</v>
      </c>
      <c r="K55" s="131">
        <v>0</v>
      </c>
      <c r="L55" s="131">
        <v>0</v>
      </c>
      <c r="M55" s="131">
        <v>0</v>
      </c>
      <c r="N55" s="7" t="s">
        <v>991</v>
      </c>
    </row>
    <row r="56" spans="1:14" ht="26.25" customHeight="1" x14ac:dyDescent="0.2">
      <c r="A56" s="108" t="s">
        <v>992</v>
      </c>
      <c r="B56" s="131">
        <v>0</v>
      </c>
      <c r="C56" s="131">
        <v>0</v>
      </c>
      <c r="D56" s="131">
        <v>0</v>
      </c>
      <c r="E56" s="131">
        <v>0</v>
      </c>
      <c r="F56" s="6">
        <v>0</v>
      </c>
      <c r="G56" s="131">
        <v>0</v>
      </c>
      <c r="H56" s="131">
        <v>0</v>
      </c>
      <c r="I56" s="131">
        <v>0</v>
      </c>
      <c r="J56" s="131">
        <v>0</v>
      </c>
      <c r="K56" s="131">
        <v>0</v>
      </c>
      <c r="L56" s="131">
        <v>0</v>
      </c>
      <c r="M56" s="131">
        <v>0</v>
      </c>
      <c r="N56" s="7" t="s">
        <v>993</v>
      </c>
    </row>
    <row r="57" spans="1:14" ht="26.25" customHeight="1" x14ac:dyDescent="0.25">
      <c r="A57" s="118" t="s">
        <v>994</v>
      </c>
      <c r="B57" s="131">
        <v>181</v>
      </c>
      <c r="C57" s="131">
        <v>89</v>
      </c>
      <c r="D57" s="131">
        <v>270</v>
      </c>
      <c r="E57" s="131">
        <v>5</v>
      </c>
      <c r="F57" s="6">
        <v>0</v>
      </c>
      <c r="G57" s="131">
        <v>5</v>
      </c>
      <c r="H57" s="131">
        <v>4</v>
      </c>
      <c r="I57" s="131">
        <v>8</v>
      </c>
      <c r="J57" s="131">
        <v>12</v>
      </c>
      <c r="K57" s="131">
        <v>190</v>
      </c>
      <c r="L57" s="131">
        <v>97</v>
      </c>
      <c r="M57" s="131">
        <v>287</v>
      </c>
      <c r="N57" s="34" t="s">
        <v>995</v>
      </c>
    </row>
    <row r="58" spans="1:14" ht="26.25" customHeight="1" x14ac:dyDescent="0.2">
      <c r="A58" s="108" t="s">
        <v>996</v>
      </c>
      <c r="B58" s="131">
        <v>25</v>
      </c>
      <c r="C58" s="131">
        <v>20</v>
      </c>
      <c r="D58" s="131">
        <v>45</v>
      </c>
      <c r="E58" s="131">
        <v>0</v>
      </c>
      <c r="F58" s="131">
        <v>0</v>
      </c>
      <c r="G58" s="131">
        <v>0</v>
      </c>
      <c r="H58" s="131">
        <v>0</v>
      </c>
      <c r="I58" s="131">
        <v>0</v>
      </c>
      <c r="J58" s="131">
        <v>0</v>
      </c>
      <c r="K58" s="131">
        <v>25</v>
      </c>
      <c r="L58" s="131">
        <v>20</v>
      </c>
      <c r="M58" s="131">
        <v>45</v>
      </c>
      <c r="N58" s="7" t="s">
        <v>997</v>
      </c>
    </row>
    <row r="59" spans="1:14" ht="33.75" customHeight="1" x14ac:dyDescent="0.2">
      <c r="A59" s="5" t="s">
        <v>998</v>
      </c>
      <c r="B59" s="131">
        <v>33</v>
      </c>
      <c r="C59" s="131">
        <v>15</v>
      </c>
      <c r="D59" s="131">
        <v>48</v>
      </c>
      <c r="E59" s="131">
        <v>0</v>
      </c>
      <c r="F59" s="131">
        <v>0</v>
      </c>
      <c r="G59" s="131">
        <v>0</v>
      </c>
      <c r="H59" s="131">
        <v>0</v>
      </c>
      <c r="I59" s="131">
        <v>0</v>
      </c>
      <c r="J59" s="131">
        <v>0</v>
      </c>
      <c r="K59" s="131">
        <v>33</v>
      </c>
      <c r="L59" s="131">
        <v>15</v>
      </c>
      <c r="M59" s="131">
        <v>48</v>
      </c>
      <c r="N59" s="18" t="s">
        <v>999</v>
      </c>
    </row>
    <row r="60" spans="1:14" ht="26.25" customHeight="1" x14ac:dyDescent="0.2">
      <c r="A60" s="110" t="s">
        <v>1000</v>
      </c>
      <c r="B60" s="132">
        <v>58</v>
      </c>
      <c r="C60" s="132">
        <v>35</v>
      </c>
      <c r="D60" s="132">
        <v>93</v>
      </c>
      <c r="E60" s="132">
        <v>0</v>
      </c>
      <c r="F60" s="132">
        <v>0</v>
      </c>
      <c r="G60" s="132">
        <v>0</v>
      </c>
      <c r="H60" s="132">
        <v>0</v>
      </c>
      <c r="I60" s="132">
        <v>0</v>
      </c>
      <c r="J60" s="132">
        <v>0</v>
      </c>
      <c r="K60" s="132">
        <v>58</v>
      </c>
      <c r="L60" s="132">
        <v>35</v>
      </c>
      <c r="M60" s="132">
        <v>93</v>
      </c>
      <c r="N60" s="13" t="s">
        <v>1001</v>
      </c>
    </row>
    <row r="61" spans="1:14" ht="26.25" customHeight="1" thickBot="1" x14ac:dyDescent="0.25">
      <c r="A61" s="113" t="s">
        <v>45</v>
      </c>
      <c r="B61" s="135">
        <v>239</v>
      </c>
      <c r="C61" s="135">
        <v>124</v>
      </c>
      <c r="D61" s="135">
        <v>363</v>
      </c>
      <c r="E61" s="135">
        <v>5</v>
      </c>
      <c r="F61" s="135">
        <v>0</v>
      </c>
      <c r="G61" s="135">
        <v>5</v>
      </c>
      <c r="H61" s="135">
        <v>4</v>
      </c>
      <c r="I61" s="135">
        <v>8</v>
      </c>
      <c r="J61" s="135">
        <v>12</v>
      </c>
      <c r="K61" s="135">
        <v>248</v>
      </c>
      <c r="L61" s="135">
        <v>132</v>
      </c>
      <c r="M61" s="135">
        <v>380</v>
      </c>
      <c r="N61" s="46" t="s">
        <v>1012</v>
      </c>
    </row>
    <row r="62" spans="1:14" ht="26.25" customHeight="1" thickBot="1" x14ac:dyDescent="0.3">
      <c r="A62" s="123" t="s">
        <v>108</v>
      </c>
      <c r="B62" s="133">
        <f t="shared" ref="B62:M62" si="0">SUM(B27,B61)</f>
        <v>1118</v>
      </c>
      <c r="C62" s="133">
        <f t="shared" si="0"/>
        <v>647</v>
      </c>
      <c r="D62" s="133">
        <f t="shared" si="0"/>
        <v>1765</v>
      </c>
      <c r="E62" s="133">
        <f t="shared" si="0"/>
        <v>102</v>
      </c>
      <c r="F62" s="133">
        <f t="shared" si="0"/>
        <v>69</v>
      </c>
      <c r="G62" s="133">
        <f t="shared" si="0"/>
        <v>171</v>
      </c>
      <c r="H62" s="133">
        <f t="shared" si="0"/>
        <v>52</v>
      </c>
      <c r="I62" s="133">
        <f t="shared" si="0"/>
        <v>74</v>
      </c>
      <c r="J62" s="133">
        <f t="shared" si="0"/>
        <v>126</v>
      </c>
      <c r="K62" s="133">
        <f t="shared" si="0"/>
        <v>1272</v>
      </c>
      <c r="L62" s="133">
        <f t="shared" si="0"/>
        <v>790</v>
      </c>
      <c r="M62" s="133">
        <f t="shared" si="0"/>
        <v>2062</v>
      </c>
      <c r="N62" s="10" t="s">
        <v>48</v>
      </c>
    </row>
    <row r="63" spans="1:14" ht="15" thickTop="1" x14ac:dyDescent="0.2"/>
    <row r="114" spans="1:1" ht="24" customHeight="1" x14ac:dyDescent="0.2"/>
    <row r="119" spans="1:1" x14ac:dyDescent="0.2">
      <c r="A119" s="20"/>
    </row>
    <row r="120" spans="1:1" x14ac:dyDescent="0.2">
      <c r="A120" s="20"/>
    </row>
    <row r="121" spans="1:1" x14ac:dyDescent="0.2">
      <c r="A121" s="20"/>
    </row>
    <row r="122" spans="1:1" x14ac:dyDescent="0.2">
      <c r="A122" s="20"/>
    </row>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sheetData>
  <mergeCells count="22">
    <mergeCell ref="N38:N41"/>
    <mergeCell ref="B39:D39"/>
    <mergeCell ref="E39:G39"/>
    <mergeCell ref="H39:J39"/>
    <mergeCell ref="K39:M39"/>
    <mergeCell ref="A38:A41"/>
    <mergeCell ref="B38:D38"/>
    <mergeCell ref="E38:G38"/>
    <mergeCell ref="H38:J38"/>
    <mergeCell ref="K38:M38"/>
    <mergeCell ref="A1:N1"/>
    <mergeCell ref="A2:N2"/>
    <mergeCell ref="A4:A7"/>
    <mergeCell ref="B4:D4"/>
    <mergeCell ref="E4:G4"/>
    <mergeCell ref="H4:J4"/>
    <mergeCell ref="K4:M4"/>
    <mergeCell ref="N4:N7"/>
    <mergeCell ref="B5:D5"/>
    <mergeCell ref="E5:G5"/>
    <mergeCell ref="H5:J5"/>
    <mergeCell ref="K5:M5"/>
  </mergeCells>
  <printOptions horizontalCentered="1"/>
  <pageMargins left="0" right="0.39370078740157483" top="0.78740157480314965" bottom="0.39370078740157483" header="0.78740157480314965" footer="0.39370078740157483"/>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60"/>
  <sheetViews>
    <sheetView rightToLeft="1" view="pageBreakPreview" topLeftCell="A95" zoomScale="80" zoomScaleSheetLayoutView="80" workbookViewId="0">
      <selection activeCell="A91" sqref="A91:K116"/>
    </sheetView>
  </sheetViews>
  <sheetFormatPr defaultRowHeight="14.25" x14ac:dyDescent="0.2"/>
  <cols>
    <col min="1" max="1" width="25.75" style="76" customWidth="1"/>
    <col min="2" max="2" width="8.375" style="76" customWidth="1"/>
    <col min="3" max="3" width="8.625" style="76" customWidth="1"/>
    <col min="4" max="4" width="8.5" style="76" customWidth="1"/>
    <col min="5" max="5" width="7.5" style="76" customWidth="1"/>
    <col min="6" max="6" width="8.5" style="76" customWidth="1"/>
    <col min="7" max="7" width="7.125" style="76" customWidth="1"/>
    <col min="8" max="8" width="8.375" style="76" customWidth="1"/>
    <col min="9" max="9" width="9.125" style="76" customWidth="1"/>
    <col min="10" max="10" width="9" style="76" customWidth="1"/>
    <col min="11" max="11" width="36.75" style="76" customWidth="1"/>
    <col min="12" max="16384" width="9" style="76"/>
  </cols>
  <sheetData>
    <row r="1" spans="1:11" ht="30" customHeight="1" x14ac:dyDescent="0.25">
      <c r="A1" s="408" t="s">
        <v>1043</v>
      </c>
      <c r="B1" s="408"/>
      <c r="C1" s="408"/>
      <c r="D1" s="408"/>
      <c r="E1" s="408"/>
      <c r="F1" s="408"/>
      <c r="G1" s="408"/>
      <c r="H1" s="408"/>
      <c r="I1" s="408"/>
      <c r="J1" s="408"/>
      <c r="K1" s="408"/>
    </row>
    <row r="2" spans="1:11" ht="42" customHeight="1" x14ac:dyDescent="0.25">
      <c r="A2" s="416" t="s">
        <v>1044</v>
      </c>
      <c r="B2" s="416"/>
      <c r="C2" s="416"/>
      <c r="D2" s="416"/>
      <c r="E2" s="416"/>
      <c r="F2" s="416"/>
      <c r="G2" s="416"/>
      <c r="H2" s="416"/>
      <c r="I2" s="416"/>
      <c r="J2" s="416"/>
      <c r="K2" s="416"/>
    </row>
    <row r="3" spans="1:11" ht="24" customHeight="1" thickBot="1" x14ac:dyDescent="0.3">
      <c r="A3" s="29" t="s">
        <v>1045</v>
      </c>
      <c r="K3" s="34" t="s">
        <v>1046</v>
      </c>
    </row>
    <row r="4" spans="1:11" ht="16.5" customHeight="1" thickTop="1" x14ac:dyDescent="0.25">
      <c r="A4" s="409" t="s">
        <v>965</v>
      </c>
      <c r="B4" s="412" t="s">
        <v>2</v>
      </c>
      <c r="C4" s="412"/>
      <c r="D4" s="412"/>
      <c r="E4" s="412" t="s">
        <v>3</v>
      </c>
      <c r="F4" s="412"/>
      <c r="G4" s="412"/>
      <c r="H4" s="412" t="s">
        <v>4</v>
      </c>
      <c r="I4" s="412"/>
      <c r="J4" s="412"/>
      <c r="K4" s="409" t="s">
        <v>966</v>
      </c>
    </row>
    <row r="5" spans="1:11" ht="15.75" customHeight="1" x14ac:dyDescent="0.25">
      <c r="A5" s="410"/>
      <c r="B5" s="413" t="s">
        <v>6</v>
      </c>
      <c r="C5" s="413"/>
      <c r="D5" s="413"/>
      <c r="E5" s="413" t="s">
        <v>7</v>
      </c>
      <c r="F5" s="413"/>
      <c r="G5" s="413"/>
      <c r="H5" s="413" t="s">
        <v>8</v>
      </c>
      <c r="I5" s="413"/>
      <c r="J5" s="413"/>
      <c r="K5" s="410"/>
    </row>
    <row r="6" spans="1:11" ht="17.25" customHeight="1" x14ac:dyDescent="0.25">
      <c r="A6" s="410"/>
      <c r="B6" s="75" t="s">
        <v>52</v>
      </c>
      <c r="C6" s="75" t="s">
        <v>10</v>
      </c>
      <c r="D6" s="75" t="s">
        <v>11</v>
      </c>
      <c r="E6" s="75" t="s">
        <v>52</v>
      </c>
      <c r="F6" s="75" t="s">
        <v>10</v>
      </c>
      <c r="G6" s="75" t="s">
        <v>11</v>
      </c>
      <c r="H6" s="75" t="s">
        <v>52</v>
      </c>
      <c r="I6" s="75" t="s">
        <v>10</v>
      </c>
      <c r="J6" s="75" t="s">
        <v>11</v>
      </c>
      <c r="K6" s="410"/>
    </row>
    <row r="7" spans="1:11" ht="21.75" customHeight="1" thickBot="1" x14ac:dyDescent="0.3">
      <c r="A7" s="411"/>
      <c r="B7" s="4" t="s">
        <v>12</v>
      </c>
      <c r="C7" s="4" t="s">
        <v>13</v>
      </c>
      <c r="D7" s="4" t="s">
        <v>8</v>
      </c>
      <c r="E7" s="4" t="s">
        <v>12</v>
      </c>
      <c r="F7" s="4" t="s">
        <v>13</v>
      </c>
      <c r="G7" s="4" t="s">
        <v>8</v>
      </c>
      <c r="H7" s="4" t="s">
        <v>12</v>
      </c>
      <c r="I7" s="4" t="s">
        <v>13</v>
      </c>
      <c r="J7" s="4" t="s">
        <v>8</v>
      </c>
      <c r="K7" s="411"/>
    </row>
    <row r="8" spans="1:11" ht="21" customHeight="1" x14ac:dyDescent="0.2">
      <c r="A8" s="11" t="s">
        <v>14</v>
      </c>
      <c r="B8" s="12"/>
      <c r="C8" s="12"/>
      <c r="D8" s="12"/>
      <c r="E8" s="12"/>
      <c r="F8" s="12"/>
      <c r="G8" s="12"/>
      <c r="H8" s="12"/>
      <c r="I8" s="12"/>
      <c r="J8" s="12"/>
      <c r="K8" s="100" t="s">
        <v>69</v>
      </c>
    </row>
    <row r="9" spans="1:11" ht="24" customHeight="1" x14ac:dyDescent="0.2">
      <c r="A9" s="119" t="s">
        <v>967</v>
      </c>
      <c r="B9" s="6">
        <v>422</v>
      </c>
      <c r="C9" s="6">
        <v>155</v>
      </c>
      <c r="D9" s="6">
        <v>577</v>
      </c>
      <c r="E9" s="6">
        <v>0</v>
      </c>
      <c r="F9" s="6">
        <v>0</v>
      </c>
      <c r="G9" s="6">
        <v>0</v>
      </c>
      <c r="H9" s="6">
        <v>422</v>
      </c>
      <c r="I9" s="6">
        <v>155</v>
      </c>
      <c r="J9" s="6">
        <f>SUM(D9,G9)</f>
        <v>577</v>
      </c>
      <c r="K9" s="24" t="s">
        <v>968</v>
      </c>
    </row>
    <row r="10" spans="1:11" ht="24" customHeight="1" x14ac:dyDescent="0.2">
      <c r="A10" s="119" t="s">
        <v>969</v>
      </c>
      <c r="B10" s="6">
        <v>280</v>
      </c>
      <c r="C10" s="6">
        <v>137</v>
      </c>
      <c r="D10" s="6">
        <v>417</v>
      </c>
      <c r="E10" s="6">
        <v>0</v>
      </c>
      <c r="F10" s="6">
        <v>0</v>
      </c>
      <c r="G10" s="6">
        <v>0</v>
      </c>
      <c r="H10" s="6">
        <v>280</v>
      </c>
      <c r="I10" s="6">
        <v>137</v>
      </c>
      <c r="J10" s="6">
        <f t="shared" ref="J10:J27" si="0">SUM(D10,G10)</f>
        <v>417</v>
      </c>
      <c r="K10" s="24" t="s">
        <v>970</v>
      </c>
    </row>
    <row r="11" spans="1:11" ht="24" customHeight="1" x14ac:dyDescent="0.2">
      <c r="A11" s="119" t="s">
        <v>971</v>
      </c>
      <c r="B11" s="6">
        <v>406</v>
      </c>
      <c r="C11" s="6">
        <v>365</v>
      </c>
      <c r="D11" s="6">
        <v>771</v>
      </c>
      <c r="E11" s="6">
        <v>0</v>
      </c>
      <c r="F11" s="6">
        <v>0</v>
      </c>
      <c r="G11" s="6">
        <v>0</v>
      </c>
      <c r="H11" s="6">
        <v>406</v>
      </c>
      <c r="I11" s="6">
        <v>365</v>
      </c>
      <c r="J11" s="6">
        <f t="shared" si="0"/>
        <v>771</v>
      </c>
      <c r="K11" s="24" t="s">
        <v>972</v>
      </c>
    </row>
    <row r="12" spans="1:11" ht="24" customHeight="1" x14ac:dyDescent="0.2">
      <c r="A12" s="119" t="s">
        <v>1047</v>
      </c>
      <c r="B12" s="6">
        <v>394</v>
      </c>
      <c r="C12" s="6">
        <v>316</v>
      </c>
      <c r="D12" s="6">
        <v>710</v>
      </c>
      <c r="E12" s="6">
        <v>0</v>
      </c>
      <c r="F12" s="6">
        <v>1</v>
      </c>
      <c r="G12" s="6">
        <v>1</v>
      </c>
      <c r="H12" s="6">
        <v>394</v>
      </c>
      <c r="I12" s="6">
        <v>317</v>
      </c>
      <c r="J12" s="6">
        <f t="shared" si="0"/>
        <v>711</v>
      </c>
      <c r="K12" s="24" t="s">
        <v>970</v>
      </c>
    </row>
    <row r="13" spans="1:11" ht="24" customHeight="1" x14ac:dyDescent="0.2">
      <c r="A13" s="119" t="s">
        <v>974</v>
      </c>
      <c r="B13" s="6">
        <v>162</v>
      </c>
      <c r="C13" s="6">
        <v>262</v>
      </c>
      <c r="D13" s="6">
        <v>424</v>
      </c>
      <c r="E13" s="6">
        <v>0</v>
      </c>
      <c r="F13" s="6">
        <v>0</v>
      </c>
      <c r="G13" s="6">
        <v>0</v>
      </c>
      <c r="H13" s="6">
        <v>162</v>
      </c>
      <c r="I13" s="6">
        <v>262</v>
      </c>
      <c r="J13" s="6">
        <f t="shared" si="0"/>
        <v>424</v>
      </c>
      <c r="K13" s="24" t="s">
        <v>975</v>
      </c>
    </row>
    <row r="14" spans="1:11" ht="24" customHeight="1" x14ac:dyDescent="0.2">
      <c r="A14" s="119" t="s">
        <v>976</v>
      </c>
      <c r="B14" s="6">
        <v>221</v>
      </c>
      <c r="C14" s="6">
        <v>276</v>
      </c>
      <c r="D14" s="6">
        <v>497</v>
      </c>
      <c r="E14" s="6">
        <v>0</v>
      </c>
      <c r="F14" s="6">
        <v>0</v>
      </c>
      <c r="G14" s="6">
        <v>0</v>
      </c>
      <c r="H14" s="6">
        <v>221</v>
      </c>
      <c r="I14" s="6">
        <v>276</v>
      </c>
      <c r="J14" s="6">
        <f t="shared" si="0"/>
        <v>497</v>
      </c>
      <c r="K14" s="24" t="s">
        <v>977</v>
      </c>
    </row>
    <row r="15" spans="1:11" ht="24" customHeight="1" x14ac:dyDescent="0.2">
      <c r="A15" s="119" t="s">
        <v>978</v>
      </c>
      <c r="B15" s="6">
        <v>184</v>
      </c>
      <c r="C15" s="6">
        <v>125</v>
      </c>
      <c r="D15" s="6">
        <v>309</v>
      </c>
      <c r="E15" s="6">
        <v>0</v>
      </c>
      <c r="F15" s="6">
        <v>0</v>
      </c>
      <c r="G15" s="6">
        <v>0</v>
      </c>
      <c r="H15" s="6">
        <v>184</v>
      </c>
      <c r="I15" s="6">
        <v>125</v>
      </c>
      <c r="J15" s="6">
        <f t="shared" si="0"/>
        <v>309</v>
      </c>
      <c r="K15" s="24" t="s">
        <v>979</v>
      </c>
    </row>
    <row r="16" spans="1:11" ht="24" customHeight="1" x14ac:dyDescent="0.2">
      <c r="A16" s="119" t="s">
        <v>980</v>
      </c>
      <c r="B16" s="6">
        <v>93</v>
      </c>
      <c r="C16" s="6">
        <v>147</v>
      </c>
      <c r="D16" s="6">
        <v>240</v>
      </c>
      <c r="E16" s="6">
        <v>0</v>
      </c>
      <c r="F16" s="6">
        <v>0</v>
      </c>
      <c r="G16" s="6">
        <v>0</v>
      </c>
      <c r="H16" s="6">
        <v>93</v>
      </c>
      <c r="I16" s="6">
        <v>147</v>
      </c>
      <c r="J16" s="6">
        <f t="shared" si="0"/>
        <v>240</v>
      </c>
      <c r="K16" s="24" t="s">
        <v>981</v>
      </c>
    </row>
    <row r="17" spans="1:11" ht="24" customHeight="1" x14ac:dyDescent="0.2">
      <c r="A17" s="119" t="s">
        <v>982</v>
      </c>
      <c r="B17" s="6">
        <v>65</v>
      </c>
      <c r="C17" s="6">
        <v>131</v>
      </c>
      <c r="D17" s="6">
        <v>196</v>
      </c>
      <c r="E17" s="6">
        <v>0</v>
      </c>
      <c r="F17" s="6">
        <v>1</v>
      </c>
      <c r="G17" s="6">
        <v>1</v>
      </c>
      <c r="H17" s="6">
        <v>65</v>
      </c>
      <c r="I17" s="6">
        <v>132</v>
      </c>
      <c r="J17" s="6">
        <f t="shared" si="0"/>
        <v>197</v>
      </c>
      <c r="K17" s="24" t="s">
        <v>983</v>
      </c>
    </row>
    <row r="18" spans="1:11" ht="24" customHeight="1" x14ac:dyDescent="0.2">
      <c r="A18" s="119" t="s">
        <v>984</v>
      </c>
      <c r="B18" s="6">
        <v>57</v>
      </c>
      <c r="C18" s="6">
        <v>194</v>
      </c>
      <c r="D18" s="6">
        <v>251</v>
      </c>
      <c r="E18" s="6">
        <v>0</v>
      </c>
      <c r="F18" s="6">
        <v>0</v>
      </c>
      <c r="G18" s="6">
        <v>0</v>
      </c>
      <c r="H18" s="6">
        <v>57</v>
      </c>
      <c r="I18" s="6">
        <v>194</v>
      </c>
      <c r="J18" s="6">
        <f t="shared" si="0"/>
        <v>251</v>
      </c>
      <c r="K18" s="24" t="s">
        <v>985</v>
      </c>
    </row>
    <row r="19" spans="1:11" ht="24" customHeight="1" x14ac:dyDescent="0.2">
      <c r="A19" s="109" t="s">
        <v>986</v>
      </c>
      <c r="B19" s="6">
        <v>72</v>
      </c>
      <c r="C19" s="6">
        <v>160</v>
      </c>
      <c r="D19" s="6">
        <v>232</v>
      </c>
      <c r="E19" s="6">
        <v>0</v>
      </c>
      <c r="F19" s="6">
        <v>1</v>
      </c>
      <c r="G19" s="6">
        <v>1</v>
      </c>
      <c r="H19" s="6">
        <v>72</v>
      </c>
      <c r="I19" s="6">
        <v>161</v>
      </c>
      <c r="J19" s="6">
        <f t="shared" si="0"/>
        <v>233</v>
      </c>
      <c r="K19" s="24" t="s">
        <v>987</v>
      </c>
    </row>
    <row r="20" spans="1:11" ht="24" customHeight="1" x14ac:dyDescent="0.2">
      <c r="A20" s="119" t="s">
        <v>988</v>
      </c>
      <c r="B20" s="6">
        <v>81</v>
      </c>
      <c r="C20" s="6">
        <v>52</v>
      </c>
      <c r="D20" s="6">
        <v>133</v>
      </c>
      <c r="E20" s="6">
        <v>0</v>
      </c>
      <c r="F20" s="6">
        <v>0</v>
      </c>
      <c r="G20" s="6">
        <v>0</v>
      </c>
      <c r="H20" s="6">
        <v>81</v>
      </c>
      <c r="I20" s="6">
        <v>52</v>
      </c>
      <c r="J20" s="6">
        <f t="shared" si="0"/>
        <v>133</v>
      </c>
      <c r="K20" s="24" t="s">
        <v>989</v>
      </c>
    </row>
    <row r="21" spans="1:11" ht="24" customHeight="1" x14ac:dyDescent="0.2">
      <c r="A21" s="119" t="s">
        <v>990</v>
      </c>
      <c r="B21" s="6">
        <v>27</v>
      </c>
      <c r="C21" s="6">
        <v>48</v>
      </c>
      <c r="D21" s="6">
        <v>75</v>
      </c>
      <c r="E21" s="6">
        <v>0</v>
      </c>
      <c r="F21" s="6">
        <v>0</v>
      </c>
      <c r="G21" s="6">
        <v>0</v>
      </c>
      <c r="H21" s="6">
        <v>27</v>
      </c>
      <c r="I21" s="6">
        <v>48</v>
      </c>
      <c r="J21" s="6">
        <f t="shared" si="0"/>
        <v>75</v>
      </c>
      <c r="K21" s="24" t="s">
        <v>991</v>
      </c>
    </row>
    <row r="22" spans="1:11" ht="21.75" customHeight="1" x14ac:dyDescent="0.2">
      <c r="A22" s="108" t="s">
        <v>992</v>
      </c>
      <c r="B22" s="6">
        <v>30</v>
      </c>
      <c r="C22" s="6">
        <v>54</v>
      </c>
      <c r="D22" s="6">
        <v>84</v>
      </c>
      <c r="E22" s="6">
        <v>0</v>
      </c>
      <c r="F22" s="6">
        <v>0</v>
      </c>
      <c r="G22" s="6">
        <v>0</v>
      </c>
      <c r="H22" s="6">
        <v>30</v>
      </c>
      <c r="I22" s="6">
        <v>54</v>
      </c>
      <c r="J22" s="6">
        <f t="shared" si="0"/>
        <v>84</v>
      </c>
      <c r="K22" s="24" t="s">
        <v>993</v>
      </c>
    </row>
    <row r="23" spans="1:11" ht="19.5" customHeight="1" x14ac:dyDescent="0.2">
      <c r="A23" s="118" t="s">
        <v>994</v>
      </c>
      <c r="B23" s="6">
        <f t="shared" ref="B23:G23" si="1">SUM(B9:B22)</f>
        <v>2494</v>
      </c>
      <c r="C23" s="6">
        <f t="shared" si="1"/>
        <v>2422</v>
      </c>
      <c r="D23" s="6">
        <f t="shared" si="1"/>
        <v>4916</v>
      </c>
      <c r="E23" s="6">
        <f t="shared" si="1"/>
        <v>0</v>
      </c>
      <c r="F23" s="6">
        <f t="shared" si="1"/>
        <v>3</v>
      </c>
      <c r="G23" s="6">
        <f t="shared" si="1"/>
        <v>3</v>
      </c>
      <c r="H23" s="6">
        <v>2494</v>
      </c>
      <c r="I23" s="6">
        <v>2425</v>
      </c>
      <c r="J23" s="6">
        <f t="shared" si="0"/>
        <v>4919</v>
      </c>
      <c r="K23" s="140" t="s">
        <v>995</v>
      </c>
    </row>
    <row r="24" spans="1:11" ht="24" customHeight="1" x14ac:dyDescent="0.2">
      <c r="A24" s="119" t="s">
        <v>996</v>
      </c>
      <c r="B24" s="6">
        <v>287</v>
      </c>
      <c r="C24" s="6">
        <v>487</v>
      </c>
      <c r="D24" s="6">
        <v>774</v>
      </c>
      <c r="E24" s="6">
        <v>0</v>
      </c>
      <c r="F24" s="6">
        <v>1</v>
      </c>
      <c r="G24" s="6">
        <v>1</v>
      </c>
      <c r="H24" s="6">
        <v>287</v>
      </c>
      <c r="I24" s="6">
        <v>488</v>
      </c>
      <c r="J24" s="6">
        <f t="shared" si="0"/>
        <v>775</v>
      </c>
      <c r="K24" s="24" t="s">
        <v>997</v>
      </c>
    </row>
    <row r="25" spans="1:11" ht="34.5" customHeight="1" x14ac:dyDescent="0.2">
      <c r="A25" s="5" t="s">
        <v>998</v>
      </c>
      <c r="B25" s="6">
        <v>324</v>
      </c>
      <c r="C25" s="6">
        <v>431</v>
      </c>
      <c r="D25" s="6">
        <v>755</v>
      </c>
      <c r="E25" s="6">
        <v>0</v>
      </c>
      <c r="F25" s="6">
        <v>1</v>
      </c>
      <c r="G25" s="6">
        <v>1</v>
      </c>
      <c r="H25" s="6">
        <v>324</v>
      </c>
      <c r="I25" s="6">
        <v>432</v>
      </c>
      <c r="J25" s="6">
        <f t="shared" si="0"/>
        <v>756</v>
      </c>
      <c r="K25" s="139" t="s">
        <v>999</v>
      </c>
    </row>
    <row r="26" spans="1:11" ht="24" customHeight="1" thickBot="1" x14ac:dyDescent="0.25">
      <c r="A26" s="113" t="s">
        <v>1000</v>
      </c>
      <c r="B26" s="45">
        <v>611</v>
      </c>
      <c r="C26" s="73">
        <v>918</v>
      </c>
      <c r="D26" s="73">
        <v>1529</v>
      </c>
      <c r="E26" s="73">
        <v>0</v>
      </c>
      <c r="F26" s="73">
        <v>2</v>
      </c>
      <c r="G26" s="73">
        <v>2</v>
      </c>
      <c r="H26" s="73">
        <v>611</v>
      </c>
      <c r="I26" s="73">
        <v>920</v>
      </c>
      <c r="J26" s="73">
        <f t="shared" si="0"/>
        <v>1531</v>
      </c>
      <c r="K26" s="100" t="s">
        <v>1001</v>
      </c>
    </row>
    <row r="27" spans="1:11" ht="24" customHeight="1" thickBot="1" x14ac:dyDescent="0.25">
      <c r="A27" s="114" t="s">
        <v>4</v>
      </c>
      <c r="B27" s="9">
        <v>3105</v>
      </c>
      <c r="C27" s="9">
        <v>3340</v>
      </c>
      <c r="D27" s="9">
        <v>6445</v>
      </c>
      <c r="E27" s="9">
        <v>0</v>
      </c>
      <c r="F27" s="9">
        <v>5</v>
      </c>
      <c r="G27" s="9">
        <v>5</v>
      </c>
      <c r="H27" s="9">
        <v>3105</v>
      </c>
      <c r="I27" s="9">
        <v>3345</v>
      </c>
      <c r="J27" s="9">
        <f t="shared" si="0"/>
        <v>6450</v>
      </c>
      <c r="K27" s="101" t="s">
        <v>305</v>
      </c>
    </row>
    <row r="28" spans="1:11" ht="21.75" customHeight="1" thickTop="1" x14ac:dyDescent="0.2">
      <c r="A28" s="111"/>
      <c r="B28" s="112"/>
      <c r="C28" s="112"/>
      <c r="D28" s="112"/>
      <c r="E28" s="112"/>
      <c r="F28" s="112"/>
      <c r="G28" s="112"/>
      <c r="H28" s="112"/>
      <c r="I28" s="112"/>
      <c r="J28" s="112"/>
      <c r="K28" s="26"/>
    </row>
    <row r="29" spans="1:11" ht="21.75" customHeight="1" x14ac:dyDescent="0.2">
      <c r="A29" s="111"/>
      <c r="B29" s="112"/>
      <c r="C29" s="112"/>
      <c r="D29" s="112"/>
      <c r="E29" s="112"/>
      <c r="F29" s="112"/>
      <c r="G29" s="112"/>
      <c r="H29" s="112"/>
      <c r="I29" s="112"/>
      <c r="J29" s="112"/>
      <c r="K29" s="26"/>
    </row>
    <row r="30" spans="1:11" ht="21.75" customHeight="1" x14ac:dyDescent="0.2"/>
    <row r="31" spans="1:11" ht="16.5" thickBot="1" x14ac:dyDescent="0.3">
      <c r="A31" s="29" t="s">
        <v>1048</v>
      </c>
      <c r="K31" s="35" t="s">
        <v>1054</v>
      </c>
    </row>
    <row r="32" spans="1:11" ht="27" customHeight="1" thickTop="1" x14ac:dyDescent="0.25">
      <c r="A32" s="409" t="s">
        <v>965</v>
      </c>
      <c r="B32" s="412" t="s">
        <v>2</v>
      </c>
      <c r="C32" s="412"/>
      <c r="D32" s="412"/>
      <c r="E32" s="412" t="s">
        <v>3</v>
      </c>
      <c r="F32" s="412"/>
      <c r="G32" s="412"/>
      <c r="H32" s="412" t="s">
        <v>4</v>
      </c>
      <c r="I32" s="412"/>
      <c r="J32" s="412"/>
      <c r="K32" s="409" t="s">
        <v>966</v>
      </c>
    </row>
    <row r="33" spans="1:11" ht="27" customHeight="1" x14ac:dyDescent="0.25">
      <c r="A33" s="410"/>
      <c r="B33" s="413" t="s">
        <v>6</v>
      </c>
      <c r="C33" s="413"/>
      <c r="D33" s="413"/>
      <c r="E33" s="413" t="s">
        <v>7</v>
      </c>
      <c r="F33" s="413"/>
      <c r="G33" s="413"/>
      <c r="H33" s="413" t="s">
        <v>8</v>
      </c>
      <c r="I33" s="413"/>
      <c r="J33" s="413"/>
      <c r="K33" s="410"/>
    </row>
    <row r="34" spans="1:11" ht="27" customHeight="1" x14ac:dyDescent="0.25">
      <c r="A34" s="410"/>
      <c r="B34" s="75" t="s">
        <v>52</v>
      </c>
      <c r="C34" s="75" t="s">
        <v>10</v>
      </c>
      <c r="D34" s="75" t="s">
        <v>11</v>
      </c>
      <c r="E34" s="75" t="s">
        <v>52</v>
      </c>
      <c r="F34" s="75" t="s">
        <v>10</v>
      </c>
      <c r="G34" s="75" t="s">
        <v>11</v>
      </c>
      <c r="H34" s="75" t="s">
        <v>52</v>
      </c>
      <c r="I34" s="75" t="s">
        <v>10</v>
      </c>
      <c r="J34" s="75" t="s">
        <v>11</v>
      </c>
      <c r="K34" s="410"/>
    </row>
    <row r="35" spans="1:11" ht="27" customHeight="1" thickBot="1" x14ac:dyDescent="0.3">
      <c r="A35" s="411"/>
      <c r="B35" s="4" t="s">
        <v>12</v>
      </c>
      <c r="C35" s="4" t="s">
        <v>13</v>
      </c>
      <c r="D35" s="4" t="s">
        <v>8</v>
      </c>
      <c r="E35" s="4" t="s">
        <v>12</v>
      </c>
      <c r="F35" s="4" t="s">
        <v>13</v>
      </c>
      <c r="G35" s="4" t="s">
        <v>8</v>
      </c>
      <c r="H35" s="4" t="s">
        <v>12</v>
      </c>
      <c r="I35" s="4" t="s">
        <v>13</v>
      </c>
      <c r="J35" s="4" t="s">
        <v>8</v>
      </c>
      <c r="K35" s="411"/>
    </row>
    <row r="36" spans="1:11" ht="21" customHeight="1" x14ac:dyDescent="0.2">
      <c r="A36" s="11" t="s">
        <v>62</v>
      </c>
      <c r="B36" s="12"/>
      <c r="C36" s="12"/>
      <c r="D36" s="12"/>
      <c r="E36" s="12"/>
      <c r="F36" s="12"/>
      <c r="G36" s="12"/>
      <c r="H36" s="12"/>
      <c r="I36" s="12"/>
      <c r="J36" s="12"/>
      <c r="K36" s="13" t="s">
        <v>306</v>
      </c>
    </row>
    <row r="37" spans="1:11" ht="21" customHeight="1" x14ac:dyDescent="0.2">
      <c r="A37" s="119" t="s">
        <v>967</v>
      </c>
      <c r="B37" s="6">
        <v>52</v>
      </c>
      <c r="C37" s="6">
        <v>3</v>
      </c>
      <c r="D37" s="6">
        <f>SUM(B37:C37)</f>
        <v>55</v>
      </c>
      <c r="E37" s="6">
        <v>0</v>
      </c>
      <c r="F37" s="6">
        <v>0</v>
      </c>
      <c r="G37" s="6">
        <f t="shared" ref="G37:G42" si="2">SUM(E37:F37)</f>
        <v>0</v>
      </c>
      <c r="H37" s="6">
        <v>52</v>
      </c>
      <c r="I37" s="6">
        <v>3</v>
      </c>
      <c r="J37" s="6">
        <f>SUM(H37:I37)</f>
        <v>55</v>
      </c>
      <c r="K37" s="7" t="s">
        <v>968</v>
      </c>
    </row>
    <row r="38" spans="1:11" ht="21" customHeight="1" x14ac:dyDescent="0.2">
      <c r="A38" s="119" t="s">
        <v>969</v>
      </c>
      <c r="B38" s="6">
        <v>53</v>
      </c>
      <c r="C38" s="6">
        <v>9</v>
      </c>
      <c r="D38" s="6">
        <f t="shared" ref="D38:D55" si="3">SUM(B38:C38)</f>
        <v>62</v>
      </c>
      <c r="E38" s="6">
        <v>0</v>
      </c>
      <c r="F38" s="6">
        <v>0</v>
      </c>
      <c r="G38" s="6">
        <f t="shared" si="2"/>
        <v>0</v>
      </c>
      <c r="H38" s="6">
        <v>53</v>
      </c>
      <c r="I38" s="6">
        <v>9</v>
      </c>
      <c r="J38" s="6">
        <f t="shared" ref="J38:J55" si="4">SUM(H38:I38)</f>
        <v>62</v>
      </c>
      <c r="K38" s="7" t="s">
        <v>970</v>
      </c>
    </row>
    <row r="39" spans="1:11" ht="21" customHeight="1" x14ac:dyDescent="0.2">
      <c r="A39" s="119" t="s">
        <v>971</v>
      </c>
      <c r="B39" s="6">
        <v>43</v>
      </c>
      <c r="C39" s="6">
        <v>43</v>
      </c>
      <c r="D39" s="6">
        <f t="shared" si="3"/>
        <v>86</v>
      </c>
      <c r="E39" s="6">
        <v>0</v>
      </c>
      <c r="F39" s="6">
        <v>0</v>
      </c>
      <c r="G39" s="6">
        <f t="shared" si="2"/>
        <v>0</v>
      </c>
      <c r="H39" s="6">
        <v>43</v>
      </c>
      <c r="I39" s="6">
        <v>43</v>
      </c>
      <c r="J39" s="6">
        <f t="shared" si="4"/>
        <v>86</v>
      </c>
      <c r="K39" s="7" t="s">
        <v>972</v>
      </c>
    </row>
    <row r="40" spans="1:11" ht="21" customHeight="1" x14ac:dyDescent="0.2">
      <c r="A40" s="119" t="s">
        <v>1047</v>
      </c>
      <c r="B40" s="6">
        <v>119</v>
      </c>
      <c r="C40" s="6">
        <v>24</v>
      </c>
      <c r="D40" s="6">
        <f t="shared" si="3"/>
        <v>143</v>
      </c>
      <c r="E40" s="6">
        <v>0</v>
      </c>
      <c r="F40" s="6">
        <v>0</v>
      </c>
      <c r="G40" s="6">
        <f t="shared" si="2"/>
        <v>0</v>
      </c>
      <c r="H40" s="6">
        <v>119</v>
      </c>
      <c r="I40" s="6">
        <v>24</v>
      </c>
      <c r="J40" s="6">
        <f t="shared" si="4"/>
        <v>143</v>
      </c>
      <c r="K40" s="7" t="s">
        <v>970</v>
      </c>
    </row>
    <row r="41" spans="1:11" ht="21" customHeight="1" x14ac:dyDescent="0.2">
      <c r="A41" s="119" t="s">
        <v>974</v>
      </c>
      <c r="B41" s="6">
        <v>26</v>
      </c>
      <c r="C41" s="6">
        <v>18</v>
      </c>
      <c r="D41" s="6">
        <f t="shared" si="3"/>
        <v>44</v>
      </c>
      <c r="E41" s="6">
        <v>0</v>
      </c>
      <c r="F41" s="6">
        <v>0</v>
      </c>
      <c r="G41" s="6">
        <f t="shared" si="2"/>
        <v>0</v>
      </c>
      <c r="H41" s="6">
        <v>26</v>
      </c>
      <c r="I41" s="6">
        <v>18</v>
      </c>
      <c r="J41" s="6">
        <f t="shared" si="4"/>
        <v>44</v>
      </c>
      <c r="K41" s="7" t="s">
        <v>975</v>
      </c>
    </row>
    <row r="42" spans="1:11" ht="21" customHeight="1" x14ac:dyDescent="0.2">
      <c r="A42" s="119" t="s">
        <v>976</v>
      </c>
      <c r="B42" s="6">
        <v>15</v>
      </c>
      <c r="C42" s="6">
        <v>7</v>
      </c>
      <c r="D42" s="6">
        <f t="shared" si="3"/>
        <v>22</v>
      </c>
      <c r="E42" s="6">
        <v>0</v>
      </c>
      <c r="F42" s="6">
        <v>0</v>
      </c>
      <c r="G42" s="6">
        <f t="shared" si="2"/>
        <v>0</v>
      </c>
      <c r="H42" s="6">
        <v>15</v>
      </c>
      <c r="I42" s="6">
        <v>7</v>
      </c>
      <c r="J42" s="6">
        <f t="shared" si="4"/>
        <v>22</v>
      </c>
      <c r="K42" s="7" t="s">
        <v>977</v>
      </c>
    </row>
    <row r="43" spans="1:11" ht="21" customHeight="1" x14ac:dyDescent="0.2">
      <c r="A43" s="119" t="s">
        <v>978</v>
      </c>
      <c r="B43" s="6">
        <v>39</v>
      </c>
      <c r="C43" s="6">
        <v>19</v>
      </c>
      <c r="D43" s="6">
        <f t="shared" si="3"/>
        <v>58</v>
      </c>
      <c r="E43" s="6">
        <f>SUM(E37:E42)</f>
        <v>0</v>
      </c>
      <c r="F43" s="6">
        <f>SUM(F37:F42)</f>
        <v>0</v>
      </c>
      <c r="G43" s="6">
        <f>SUM(G37:G42)</f>
        <v>0</v>
      </c>
      <c r="H43" s="6">
        <v>39</v>
      </c>
      <c r="I43" s="6">
        <v>19</v>
      </c>
      <c r="J43" s="6">
        <f t="shared" si="4"/>
        <v>58</v>
      </c>
      <c r="K43" s="7" t="s">
        <v>979</v>
      </c>
    </row>
    <row r="44" spans="1:11" ht="21" customHeight="1" x14ac:dyDescent="0.2">
      <c r="A44" s="119" t="s">
        <v>980</v>
      </c>
      <c r="B44" s="6">
        <v>8</v>
      </c>
      <c r="C44" s="6">
        <v>14</v>
      </c>
      <c r="D44" s="6">
        <f t="shared" si="3"/>
        <v>22</v>
      </c>
      <c r="E44" s="6">
        <v>0</v>
      </c>
      <c r="F44" s="6">
        <v>0</v>
      </c>
      <c r="G44" s="6">
        <f>SUM(E44:F44)</f>
        <v>0</v>
      </c>
      <c r="H44" s="6">
        <v>8</v>
      </c>
      <c r="I44" s="6">
        <v>14</v>
      </c>
      <c r="J44" s="6">
        <f t="shared" si="4"/>
        <v>22</v>
      </c>
      <c r="K44" s="7" t="s">
        <v>981</v>
      </c>
    </row>
    <row r="45" spans="1:11" ht="21" customHeight="1" x14ac:dyDescent="0.2">
      <c r="A45" s="119" t="s">
        <v>982</v>
      </c>
      <c r="B45" s="6">
        <v>8</v>
      </c>
      <c r="C45" s="6">
        <v>14</v>
      </c>
      <c r="D45" s="6">
        <f t="shared" si="3"/>
        <v>22</v>
      </c>
      <c r="E45" s="6">
        <f>SUM(E44:E44)</f>
        <v>0</v>
      </c>
      <c r="F45" s="6">
        <f>SUM(F44:F44)</f>
        <v>0</v>
      </c>
      <c r="G45" s="6">
        <f>SUM(G44:G44)</f>
        <v>0</v>
      </c>
      <c r="H45" s="6">
        <v>8</v>
      </c>
      <c r="I45" s="6">
        <v>14</v>
      </c>
      <c r="J45" s="6">
        <f t="shared" si="4"/>
        <v>22</v>
      </c>
      <c r="K45" s="7" t="s">
        <v>983</v>
      </c>
    </row>
    <row r="46" spans="1:11" ht="21" customHeight="1" x14ac:dyDescent="0.2">
      <c r="A46" s="119" t="s">
        <v>984</v>
      </c>
      <c r="B46" s="6">
        <v>28</v>
      </c>
      <c r="C46" s="6">
        <v>18</v>
      </c>
      <c r="D46" s="6">
        <f t="shared" si="3"/>
        <v>46</v>
      </c>
      <c r="E46" s="6">
        <f t="shared" ref="E46:G54" si="5">SUM(E45,E43)</f>
        <v>0</v>
      </c>
      <c r="F46" s="6">
        <f t="shared" si="5"/>
        <v>0</v>
      </c>
      <c r="G46" s="6">
        <f t="shared" si="5"/>
        <v>0</v>
      </c>
      <c r="H46" s="6">
        <v>28</v>
      </c>
      <c r="I46" s="6">
        <v>18</v>
      </c>
      <c r="J46" s="6">
        <f t="shared" si="4"/>
        <v>46</v>
      </c>
      <c r="K46" s="7" t="s">
        <v>985</v>
      </c>
    </row>
    <row r="47" spans="1:11" ht="21" customHeight="1" x14ac:dyDescent="0.2">
      <c r="A47" s="109" t="s">
        <v>986</v>
      </c>
      <c r="B47" s="6">
        <v>18</v>
      </c>
      <c r="C47" s="6">
        <v>35</v>
      </c>
      <c r="D47" s="6">
        <f t="shared" si="3"/>
        <v>53</v>
      </c>
      <c r="E47" s="6">
        <f t="shared" si="5"/>
        <v>0</v>
      </c>
      <c r="F47" s="6">
        <f t="shared" si="5"/>
        <v>0</v>
      </c>
      <c r="G47" s="6">
        <f t="shared" si="5"/>
        <v>0</v>
      </c>
      <c r="H47" s="6">
        <v>18</v>
      </c>
      <c r="I47" s="6">
        <v>35</v>
      </c>
      <c r="J47" s="6">
        <f t="shared" si="4"/>
        <v>53</v>
      </c>
      <c r="K47" s="7" t="s">
        <v>987</v>
      </c>
    </row>
    <row r="48" spans="1:11" ht="21" customHeight="1" x14ac:dyDescent="0.25">
      <c r="A48" s="119" t="s">
        <v>988</v>
      </c>
      <c r="B48" s="50">
        <v>10</v>
      </c>
      <c r="C48" s="50">
        <v>2</v>
      </c>
      <c r="D48" s="6">
        <f t="shared" si="3"/>
        <v>12</v>
      </c>
      <c r="E48" s="6">
        <f t="shared" si="5"/>
        <v>0</v>
      </c>
      <c r="F48" s="6">
        <f t="shared" si="5"/>
        <v>0</v>
      </c>
      <c r="G48" s="6">
        <f t="shared" si="5"/>
        <v>0</v>
      </c>
      <c r="H48" s="131">
        <v>10</v>
      </c>
      <c r="I48" s="131">
        <v>2</v>
      </c>
      <c r="J48" s="6">
        <f t="shared" si="4"/>
        <v>12</v>
      </c>
      <c r="K48" s="7" t="s">
        <v>989</v>
      </c>
    </row>
    <row r="49" spans="1:11" ht="21" customHeight="1" x14ac:dyDescent="0.25">
      <c r="A49" s="119" t="s">
        <v>990</v>
      </c>
      <c r="B49" s="50">
        <v>0</v>
      </c>
      <c r="C49" s="50">
        <v>0</v>
      </c>
      <c r="D49" s="6">
        <f t="shared" si="3"/>
        <v>0</v>
      </c>
      <c r="E49" s="6">
        <f t="shared" si="5"/>
        <v>0</v>
      </c>
      <c r="F49" s="6">
        <f t="shared" si="5"/>
        <v>0</v>
      </c>
      <c r="G49" s="6">
        <f t="shared" si="5"/>
        <v>0</v>
      </c>
      <c r="H49" s="131">
        <v>0</v>
      </c>
      <c r="I49" s="131">
        <v>0</v>
      </c>
      <c r="J49" s="6">
        <f t="shared" si="4"/>
        <v>0</v>
      </c>
      <c r="K49" s="7" t="s">
        <v>991</v>
      </c>
    </row>
    <row r="50" spans="1:11" ht="21" customHeight="1" x14ac:dyDescent="0.25">
      <c r="A50" s="108" t="s">
        <v>992</v>
      </c>
      <c r="B50" s="50">
        <v>0</v>
      </c>
      <c r="C50" s="50">
        <v>0</v>
      </c>
      <c r="D50" s="6">
        <f t="shared" si="3"/>
        <v>0</v>
      </c>
      <c r="E50" s="6">
        <f t="shared" si="5"/>
        <v>0</v>
      </c>
      <c r="F50" s="6">
        <f t="shared" si="5"/>
        <v>0</v>
      </c>
      <c r="G50" s="6">
        <f t="shared" si="5"/>
        <v>0</v>
      </c>
      <c r="H50" s="131">
        <v>0</v>
      </c>
      <c r="I50" s="131">
        <v>0</v>
      </c>
      <c r="J50" s="6">
        <f t="shared" si="4"/>
        <v>0</v>
      </c>
      <c r="K50" s="7" t="s">
        <v>993</v>
      </c>
    </row>
    <row r="51" spans="1:11" ht="21" customHeight="1" x14ac:dyDescent="0.25">
      <c r="A51" s="118" t="s">
        <v>994</v>
      </c>
      <c r="B51" s="131">
        <v>419</v>
      </c>
      <c r="C51" s="131">
        <v>206</v>
      </c>
      <c r="D51" s="6">
        <f t="shared" si="3"/>
        <v>625</v>
      </c>
      <c r="E51" s="6">
        <f t="shared" si="5"/>
        <v>0</v>
      </c>
      <c r="F51" s="6">
        <f t="shared" si="5"/>
        <v>0</v>
      </c>
      <c r="G51" s="6">
        <f t="shared" si="5"/>
        <v>0</v>
      </c>
      <c r="H51" s="131">
        <v>419</v>
      </c>
      <c r="I51" s="131">
        <v>206</v>
      </c>
      <c r="J51" s="6">
        <f t="shared" si="4"/>
        <v>625</v>
      </c>
      <c r="K51" s="124" t="s">
        <v>995</v>
      </c>
    </row>
    <row r="52" spans="1:11" ht="21" customHeight="1" x14ac:dyDescent="0.2">
      <c r="A52" s="118" t="s">
        <v>996</v>
      </c>
      <c r="B52" s="131">
        <v>36</v>
      </c>
      <c r="C52" s="131">
        <v>49</v>
      </c>
      <c r="D52" s="6">
        <f t="shared" si="3"/>
        <v>85</v>
      </c>
      <c r="E52" s="6">
        <f t="shared" si="5"/>
        <v>0</v>
      </c>
      <c r="F52" s="6">
        <f t="shared" si="5"/>
        <v>0</v>
      </c>
      <c r="G52" s="6">
        <f t="shared" si="5"/>
        <v>0</v>
      </c>
      <c r="H52" s="131">
        <v>36</v>
      </c>
      <c r="I52" s="131">
        <v>49</v>
      </c>
      <c r="J52" s="6">
        <f t="shared" si="4"/>
        <v>85</v>
      </c>
      <c r="K52" s="7" t="s">
        <v>997</v>
      </c>
    </row>
    <row r="53" spans="1:11" ht="36.75" customHeight="1" x14ac:dyDescent="0.2">
      <c r="A53" s="125" t="s">
        <v>998</v>
      </c>
      <c r="B53" s="131">
        <v>52</v>
      </c>
      <c r="C53" s="131">
        <v>28</v>
      </c>
      <c r="D53" s="6">
        <f t="shared" si="3"/>
        <v>80</v>
      </c>
      <c r="E53" s="6">
        <f t="shared" si="5"/>
        <v>0</v>
      </c>
      <c r="F53" s="6">
        <f t="shared" si="5"/>
        <v>0</v>
      </c>
      <c r="G53" s="6">
        <f t="shared" si="5"/>
        <v>0</v>
      </c>
      <c r="H53" s="131">
        <v>52</v>
      </c>
      <c r="I53" s="131">
        <v>28</v>
      </c>
      <c r="J53" s="6">
        <f t="shared" si="4"/>
        <v>80</v>
      </c>
      <c r="K53" s="18" t="s">
        <v>999</v>
      </c>
    </row>
    <row r="54" spans="1:11" ht="21" customHeight="1" x14ac:dyDescent="0.2">
      <c r="A54" s="110" t="s">
        <v>1000</v>
      </c>
      <c r="B54" s="132">
        <v>88</v>
      </c>
      <c r="C54" s="132">
        <v>77</v>
      </c>
      <c r="D54" s="12">
        <f t="shared" si="3"/>
        <v>165</v>
      </c>
      <c r="E54" s="12">
        <f t="shared" si="5"/>
        <v>0</v>
      </c>
      <c r="F54" s="12">
        <f t="shared" si="5"/>
        <v>0</v>
      </c>
      <c r="G54" s="12">
        <f t="shared" si="5"/>
        <v>0</v>
      </c>
      <c r="H54" s="132">
        <v>88</v>
      </c>
      <c r="I54" s="132">
        <v>77</v>
      </c>
      <c r="J54" s="12">
        <f t="shared" si="4"/>
        <v>165</v>
      </c>
      <c r="K54" s="13" t="s">
        <v>1001</v>
      </c>
    </row>
    <row r="55" spans="1:11" ht="21" customHeight="1" thickBot="1" x14ac:dyDescent="0.25">
      <c r="A55" s="113" t="s">
        <v>45</v>
      </c>
      <c r="B55" s="135">
        <v>507</v>
      </c>
      <c r="C55" s="135">
        <v>283</v>
      </c>
      <c r="D55" s="45">
        <f t="shared" si="3"/>
        <v>790</v>
      </c>
      <c r="E55" s="45">
        <f>SUM(E54,E52)</f>
        <v>0</v>
      </c>
      <c r="F55" s="45">
        <f>SUM(F54,F52)</f>
        <v>0</v>
      </c>
      <c r="G55" s="45">
        <f>SUM(G54,G52)</f>
        <v>0</v>
      </c>
      <c r="H55" s="135">
        <v>507</v>
      </c>
      <c r="I55" s="135">
        <v>283</v>
      </c>
      <c r="J55" s="45">
        <f t="shared" si="4"/>
        <v>790</v>
      </c>
      <c r="K55" s="46" t="s">
        <v>1012</v>
      </c>
    </row>
    <row r="56" spans="1:11" ht="21" customHeight="1" thickBot="1" x14ac:dyDescent="0.25">
      <c r="A56" s="114" t="s">
        <v>108</v>
      </c>
      <c r="B56" s="133">
        <f t="shared" ref="B56:J56" si="6">SUM(B27,B55)</f>
        <v>3612</v>
      </c>
      <c r="C56" s="133">
        <f t="shared" si="6"/>
        <v>3623</v>
      </c>
      <c r="D56" s="133">
        <f t="shared" si="6"/>
        <v>7235</v>
      </c>
      <c r="E56" s="133">
        <f t="shared" si="6"/>
        <v>0</v>
      </c>
      <c r="F56" s="133">
        <f t="shared" si="6"/>
        <v>5</v>
      </c>
      <c r="G56" s="133">
        <f t="shared" si="6"/>
        <v>5</v>
      </c>
      <c r="H56" s="133">
        <f t="shared" si="6"/>
        <v>3612</v>
      </c>
      <c r="I56" s="133">
        <f t="shared" si="6"/>
        <v>3628</v>
      </c>
      <c r="J56" s="133">
        <f t="shared" si="6"/>
        <v>7240</v>
      </c>
      <c r="K56" s="10" t="s">
        <v>48</v>
      </c>
    </row>
    <row r="57" spans="1:11" ht="18" customHeight="1" thickTop="1" x14ac:dyDescent="0.2"/>
    <row r="58" spans="1:11" ht="18" customHeight="1" x14ac:dyDescent="0.2"/>
    <row r="59" spans="1:11" ht="18" customHeight="1" x14ac:dyDescent="0.2"/>
    <row r="60" spans="1:11" ht="18" customHeight="1" x14ac:dyDescent="0.2"/>
    <row r="61" spans="1:11" ht="18" customHeight="1" x14ac:dyDescent="0.2"/>
    <row r="62" spans="1:11" ht="18" customHeight="1" x14ac:dyDescent="0.2"/>
    <row r="63" spans="1:11" ht="18" customHeight="1" x14ac:dyDescent="0.2"/>
    <row r="64" spans="1:11" ht="23.25" customHeight="1" x14ac:dyDescent="0.2">
      <c r="A64" s="423" t="s">
        <v>1049</v>
      </c>
      <c r="B64" s="423"/>
      <c r="C64" s="423"/>
      <c r="D64" s="423"/>
      <c r="E64" s="423"/>
      <c r="F64" s="423"/>
      <c r="G64" s="423"/>
      <c r="H64" s="423"/>
      <c r="I64" s="423"/>
      <c r="J64" s="423"/>
      <c r="K64" s="423"/>
    </row>
    <row r="65" spans="1:11" ht="32.25" customHeight="1" x14ac:dyDescent="0.25">
      <c r="A65" s="416" t="s">
        <v>1050</v>
      </c>
      <c r="B65" s="416"/>
      <c r="C65" s="416"/>
      <c r="D65" s="416"/>
      <c r="E65" s="416"/>
      <c r="F65" s="416"/>
      <c r="G65" s="416"/>
      <c r="H65" s="416"/>
      <c r="I65" s="416"/>
      <c r="J65" s="416"/>
      <c r="K65" s="416"/>
    </row>
    <row r="66" spans="1:11" ht="17.25" customHeight="1" thickBot="1" x14ac:dyDescent="0.3">
      <c r="A66" s="29" t="s">
        <v>1051</v>
      </c>
      <c r="K66" s="34" t="s">
        <v>1052</v>
      </c>
    </row>
    <row r="67" spans="1:11" ht="18.75" customHeight="1" thickTop="1" x14ac:dyDescent="0.25">
      <c r="A67" s="409" t="s">
        <v>965</v>
      </c>
      <c r="B67" s="412" t="s">
        <v>2</v>
      </c>
      <c r="C67" s="412"/>
      <c r="D67" s="412"/>
      <c r="E67" s="412" t="s">
        <v>3</v>
      </c>
      <c r="F67" s="412"/>
      <c r="G67" s="412"/>
      <c r="H67" s="412" t="s">
        <v>4</v>
      </c>
      <c r="I67" s="412"/>
      <c r="J67" s="412"/>
      <c r="K67" s="409" t="s">
        <v>966</v>
      </c>
    </row>
    <row r="68" spans="1:11" ht="18" customHeight="1" x14ac:dyDescent="0.25">
      <c r="A68" s="410"/>
      <c r="B68" s="413" t="s">
        <v>6</v>
      </c>
      <c r="C68" s="413"/>
      <c r="D68" s="413"/>
      <c r="E68" s="413" t="s">
        <v>7</v>
      </c>
      <c r="F68" s="413"/>
      <c r="G68" s="413"/>
      <c r="H68" s="413" t="s">
        <v>8</v>
      </c>
      <c r="I68" s="413"/>
      <c r="J68" s="413"/>
      <c r="K68" s="410"/>
    </row>
    <row r="69" spans="1:11" ht="18.75" customHeight="1" x14ac:dyDescent="0.25">
      <c r="A69" s="410"/>
      <c r="B69" s="75" t="s">
        <v>52</v>
      </c>
      <c r="C69" s="75" t="s">
        <v>10</v>
      </c>
      <c r="D69" s="75" t="s">
        <v>11</v>
      </c>
      <c r="E69" s="75" t="s">
        <v>52</v>
      </c>
      <c r="F69" s="75" t="s">
        <v>10</v>
      </c>
      <c r="G69" s="75" t="s">
        <v>11</v>
      </c>
      <c r="H69" s="75" t="s">
        <v>52</v>
      </c>
      <c r="I69" s="75" t="s">
        <v>10</v>
      </c>
      <c r="J69" s="75" t="s">
        <v>11</v>
      </c>
      <c r="K69" s="410"/>
    </row>
    <row r="70" spans="1:11" ht="18.75" customHeight="1" thickBot="1" x14ac:dyDescent="0.3">
      <c r="A70" s="411"/>
      <c r="B70" s="4" t="s">
        <v>12</v>
      </c>
      <c r="C70" s="4" t="s">
        <v>13</v>
      </c>
      <c r="D70" s="4" t="s">
        <v>8</v>
      </c>
      <c r="E70" s="4" t="s">
        <v>12</v>
      </c>
      <c r="F70" s="4" t="s">
        <v>13</v>
      </c>
      <c r="G70" s="4" t="s">
        <v>8</v>
      </c>
      <c r="H70" s="4" t="s">
        <v>12</v>
      </c>
      <c r="I70" s="4" t="s">
        <v>13</v>
      </c>
      <c r="J70" s="4" t="s">
        <v>8</v>
      </c>
      <c r="K70" s="411"/>
    </row>
    <row r="71" spans="1:11" ht="24.75" customHeight="1" x14ac:dyDescent="0.2">
      <c r="A71" s="11" t="s">
        <v>14</v>
      </c>
      <c r="B71" s="12"/>
      <c r="C71" s="6"/>
      <c r="D71" s="6"/>
      <c r="E71" s="6"/>
      <c r="F71" s="6"/>
      <c r="G71" s="6"/>
      <c r="H71" s="6"/>
      <c r="I71" s="6"/>
      <c r="J71" s="6"/>
      <c r="K71" s="7" t="s">
        <v>69</v>
      </c>
    </row>
    <row r="72" spans="1:11" ht="24.75" customHeight="1" x14ac:dyDescent="0.2">
      <c r="A72" s="119" t="s">
        <v>967</v>
      </c>
      <c r="B72" s="6">
        <v>260</v>
      </c>
      <c r="C72" s="6">
        <v>111</v>
      </c>
      <c r="D72" s="6">
        <v>371</v>
      </c>
      <c r="E72" s="6">
        <v>0</v>
      </c>
      <c r="F72" s="6">
        <v>0</v>
      </c>
      <c r="G72" s="6">
        <v>0</v>
      </c>
      <c r="H72" s="6">
        <f>SUM(B72,E72)</f>
        <v>260</v>
      </c>
      <c r="I72" s="6">
        <f>SUM(C72,F72)</f>
        <v>111</v>
      </c>
      <c r="J72" s="6">
        <f>SUM(H72:I72)</f>
        <v>371</v>
      </c>
      <c r="K72" s="7" t="s">
        <v>968</v>
      </c>
    </row>
    <row r="73" spans="1:11" ht="24.75" customHeight="1" x14ac:dyDescent="0.2">
      <c r="A73" s="119" t="s">
        <v>969</v>
      </c>
      <c r="B73" s="6">
        <v>217</v>
      </c>
      <c r="C73" s="6">
        <v>117</v>
      </c>
      <c r="D73" s="6">
        <v>334</v>
      </c>
      <c r="E73" s="6">
        <v>0</v>
      </c>
      <c r="F73" s="6">
        <v>0</v>
      </c>
      <c r="G73" s="6">
        <v>0</v>
      </c>
      <c r="H73" s="6">
        <f t="shared" ref="H73:I85" si="7">SUM(B73,E73)</f>
        <v>217</v>
      </c>
      <c r="I73" s="6">
        <f t="shared" si="7"/>
        <v>117</v>
      </c>
      <c r="J73" s="6">
        <f t="shared" ref="J73:J85" si="8">SUM(H73:I73)</f>
        <v>334</v>
      </c>
      <c r="K73" s="7" t="s">
        <v>970</v>
      </c>
    </row>
    <row r="74" spans="1:11" ht="24.75" customHeight="1" x14ac:dyDescent="0.2">
      <c r="A74" s="119" t="s">
        <v>971</v>
      </c>
      <c r="B74" s="6">
        <v>344</v>
      </c>
      <c r="C74" s="6">
        <v>329</v>
      </c>
      <c r="D74" s="6">
        <v>673</v>
      </c>
      <c r="E74" s="6">
        <v>0</v>
      </c>
      <c r="F74" s="6">
        <v>0</v>
      </c>
      <c r="G74" s="6">
        <v>0</v>
      </c>
      <c r="H74" s="6">
        <f t="shared" si="7"/>
        <v>344</v>
      </c>
      <c r="I74" s="6">
        <f t="shared" si="7"/>
        <v>329</v>
      </c>
      <c r="J74" s="6">
        <f t="shared" si="8"/>
        <v>673</v>
      </c>
      <c r="K74" s="7" t="s">
        <v>972</v>
      </c>
    </row>
    <row r="75" spans="1:11" ht="24.75" customHeight="1" x14ac:dyDescent="0.2">
      <c r="A75" s="119" t="s">
        <v>1053</v>
      </c>
      <c r="B75" s="6">
        <v>310</v>
      </c>
      <c r="C75" s="6">
        <v>264</v>
      </c>
      <c r="D75" s="6">
        <v>574</v>
      </c>
      <c r="E75" s="6">
        <v>0</v>
      </c>
      <c r="F75" s="6">
        <v>1</v>
      </c>
      <c r="G75" s="6">
        <v>1</v>
      </c>
      <c r="H75" s="6">
        <f t="shared" si="7"/>
        <v>310</v>
      </c>
      <c r="I75" s="6">
        <f t="shared" si="7"/>
        <v>265</v>
      </c>
      <c r="J75" s="6">
        <f t="shared" si="8"/>
        <v>575</v>
      </c>
      <c r="K75" s="7" t="s">
        <v>970</v>
      </c>
    </row>
    <row r="76" spans="1:11" ht="24.75" customHeight="1" x14ac:dyDescent="0.2">
      <c r="A76" s="119" t="s">
        <v>974</v>
      </c>
      <c r="B76" s="6">
        <v>130</v>
      </c>
      <c r="C76" s="6">
        <v>221</v>
      </c>
      <c r="D76" s="6">
        <v>351</v>
      </c>
      <c r="E76" s="6">
        <v>0</v>
      </c>
      <c r="F76" s="6">
        <v>0</v>
      </c>
      <c r="G76" s="6">
        <v>0</v>
      </c>
      <c r="H76" s="6">
        <f t="shared" si="7"/>
        <v>130</v>
      </c>
      <c r="I76" s="6">
        <f t="shared" si="7"/>
        <v>221</v>
      </c>
      <c r="J76" s="6">
        <f t="shared" si="8"/>
        <v>351</v>
      </c>
      <c r="K76" s="7" t="s">
        <v>975</v>
      </c>
    </row>
    <row r="77" spans="1:11" ht="24.75" customHeight="1" x14ac:dyDescent="0.2">
      <c r="A77" s="119" t="s">
        <v>976</v>
      </c>
      <c r="B77" s="6">
        <v>148</v>
      </c>
      <c r="C77" s="6">
        <v>214</v>
      </c>
      <c r="D77" s="6">
        <v>362</v>
      </c>
      <c r="E77" s="6">
        <v>0</v>
      </c>
      <c r="F77" s="6">
        <v>0</v>
      </c>
      <c r="G77" s="6">
        <v>0</v>
      </c>
      <c r="H77" s="6">
        <f t="shared" si="7"/>
        <v>148</v>
      </c>
      <c r="I77" s="6">
        <f t="shared" si="7"/>
        <v>214</v>
      </c>
      <c r="J77" s="6">
        <f t="shared" si="8"/>
        <v>362</v>
      </c>
      <c r="K77" s="7" t="s">
        <v>977</v>
      </c>
    </row>
    <row r="78" spans="1:11" ht="24.75" customHeight="1" x14ac:dyDescent="0.2">
      <c r="A78" s="119" t="s">
        <v>978</v>
      </c>
      <c r="B78" s="6">
        <v>150</v>
      </c>
      <c r="C78" s="6">
        <v>97</v>
      </c>
      <c r="D78" s="6">
        <v>247</v>
      </c>
      <c r="E78" s="6">
        <v>0</v>
      </c>
      <c r="F78" s="6">
        <v>0</v>
      </c>
      <c r="G78" s="6">
        <v>0</v>
      </c>
      <c r="H78" s="6">
        <f t="shared" si="7"/>
        <v>150</v>
      </c>
      <c r="I78" s="6">
        <f t="shared" si="7"/>
        <v>97</v>
      </c>
      <c r="J78" s="6">
        <f t="shared" si="8"/>
        <v>247</v>
      </c>
      <c r="K78" s="7" t="s">
        <v>979</v>
      </c>
    </row>
    <row r="79" spans="1:11" ht="24.75" customHeight="1" x14ac:dyDescent="0.2">
      <c r="A79" s="119" t="s">
        <v>980</v>
      </c>
      <c r="B79" s="6">
        <v>84</v>
      </c>
      <c r="C79" s="6">
        <v>142</v>
      </c>
      <c r="D79" s="6">
        <v>226</v>
      </c>
      <c r="E79" s="6">
        <v>0</v>
      </c>
      <c r="F79" s="6">
        <v>0</v>
      </c>
      <c r="G79" s="6">
        <v>0</v>
      </c>
      <c r="H79" s="6">
        <f t="shared" si="7"/>
        <v>84</v>
      </c>
      <c r="I79" s="6">
        <f t="shared" si="7"/>
        <v>142</v>
      </c>
      <c r="J79" s="6">
        <f t="shared" si="8"/>
        <v>226</v>
      </c>
      <c r="K79" s="7" t="s">
        <v>981</v>
      </c>
    </row>
    <row r="80" spans="1:11" ht="24.75" customHeight="1" x14ac:dyDescent="0.2">
      <c r="A80" s="119" t="s">
        <v>982</v>
      </c>
      <c r="B80" s="6">
        <v>41</v>
      </c>
      <c r="C80" s="6">
        <v>99</v>
      </c>
      <c r="D80" s="6">
        <v>140</v>
      </c>
      <c r="E80" s="6">
        <v>0</v>
      </c>
      <c r="F80" s="6">
        <v>1</v>
      </c>
      <c r="G80" s="6">
        <v>1</v>
      </c>
      <c r="H80" s="6">
        <f t="shared" si="7"/>
        <v>41</v>
      </c>
      <c r="I80" s="6">
        <f t="shared" si="7"/>
        <v>100</v>
      </c>
      <c r="J80" s="6">
        <f t="shared" si="8"/>
        <v>141</v>
      </c>
      <c r="K80" s="7" t="s">
        <v>983</v>
      </c>
    </row>
    <row r="81" spans="1:11" ht="24.75" customHeight="1" x14ac:dyDescent="0.2">
      <c r="A81" s="119" t="s">
        <v>984</v>
      </c>
      <c r="B81" s="6">
        <v>40</v>
      </c>
      <c r="C81" s="6">
        <v>166</v>
      </c>
      <c r="D81" s="6">
        <v>206</v>
      </c>
      <c r="E81" s="6">
        <v>0</v>
      </c>
      <c r="F81" s="6">
        <v>0</v>
      </c>
      <c r="G81" s="6">
        <v>0</v>
      </c>
      <c r="H81" s="6">
        <f t="shared" si="7"/>
        <v>40</v>
      </c>
      <c r="I81" s="6">
        <f t="shared" si="7"/>
        <v>166</v>
      </c>
      <c r="J81" s="6">
        <f t="shared" si="8"/>
        <v>206</v>
      </c>
      <c r="K81" s="7" t="s">
        <v>985</v>
      </c>
    </row>
    <row r="82" spans="1:11" ht="24.75" customHeight="1" x14ac:dyDescent="0.2">
      <c r="A82" s="109" t="s">
        <v>986</v>
      </c>
      <c r="B82" s="6">
        <v>48</v>
      </c>
      <c r="C82" s="6">
        <v>154</v>
      </c>
      <c r="D82" s="6">
        <v>202</v>
      </c>
      <c r="E82" s="6">
        <v>0</v>
      </c>
      <c r="F82" s="6">
        <v>1</v>
      </c>
      <c r="G82" s="6">
        <v>1</v>
      </c>
      <c r="H82" s="6">
        <f t="shared" si="7"/>
        <v>48</v>
      </c>
      <c r="I82" s="6">
        <f t="shared" si="7"/>
        <v>155</v>
      </c>
      <c r="J82" s="6">
        <f t="shared" si="8"/>
        <v>203</v>
      </c>
      <c r="K82" s="7" t="s">
        <v>987</v>
      </c>
    </row>
    <row r="83" spans="1:11" ht="24.75" customHeight="1" x14ac:dyDescent="0.2">
      <c r="A83" s="119" t="s">
        <v>988</v>
      </c>
      <c r="B83" s="6">
        <v>65</v>
      </c>
      <c r="C83" s="6">
        <v>47</v>
      </c>
      <c r="D83" s="6">
        <v>112</v>
      </c>
      <c r="E83" s="6">
        <v>0</v>
      </c>
      <c r="F83" s="6">
        <v>0</v>
      </c>
      <c r="G83" s="6">
        <v>0</v>
      </c>
      <c r="H83" s="6">
        <f t="shared" si="7"/>
        <v>65</v>
      </c>
      <c r="I83" s="6">
        <f t="shared" si="7"/>
        <v>47</v>
      </c>
      <c r="J83" s="6">
        <f t="shared" si="8"/>
        <v>112</v>
      </c>
      <c r="K83" s="7" t="s">
        <v>989</v>
      </c>
    </row>
    <row r="84" spans="1:11" ht="24.75" customHeight="1" x14ac:dyDescent="0.2">
      <c r="A84" s="119" t="s">
        <v>990</v>
      </c>
      <c r="B84" s="6">
        <v>22</v>
      </c>
      <c r="C84" s="6">
        <v>46</v>
      </c>
      <c r="D84" s="6">
        <v>68</v>
      </c>
      <c r="E84" s="6">
        <v>0</v>
      </c>
      <c r="F84" s="6">
        <v>0</v>
      </c>
      <c r="G84" s="6">
        <v>0</v>
      </c>
      <c r="H84" s="6">
        <f t="shared" si="7"/>
        <v>22</v>
      </c>
      <c r="I84" s="6">
        <f t="shared" si="7"/>
        <v>46</v>
      </c>
      <c r="J84" s="6">
        <f t="shared" si="8"/>
        <v>68</v>
      </c>
      <c r="K84" s="7" t="s">
        <v>991</v>
      </c>
    </row>
    <row r="85" spans="1:11" ht="24.75" customHeight="1" x14ac:dyDescent="0.2">
      <c r="A85" s="108" t="s">
        <v>992</v>
      </c>
      <c r="B85" s="6">
        <v>28</v>
      </c>
      <c r="C85" s="6">
        <v>52</v>
      </c>
      <c r="D85" s="6">
        <v>80</v>
      </c>
      <c r="E85" s="6">
        <v>0</v>
      </c>
      <c r="F85" s="6">
        <v>0</v>
      </c>
      <c r="G85" s="6">
        <v>0</v>
      </c>
      <c r="H85" s="6">
        <f t="shared" si="7"/>
        <v>28</v>
      </c>
      <c r="I85" s="6">
        <f t="shared" si="7"/>
        <v>52</v>
      </c>
      <c r="J85" s="6">
        <f t="shared" si="8"/>
        <v>80</v>
      </c>
      <c r="K85" s="7" t="s">
        <v>993</v>
      </c>
    </row>
    <row r="86" spans="1:11" ht="24.75" customHeight="1" x14ac:dyDescent="0.2">
      <c r="A86" s="118" t="s">
        <v>994</v>
      </c>
      <c r="B86" s="6">
        <v>1887</v>
      </c>
      <c r="C86" s="6">
        <v>2059</v>
      </c>
      <c r="D86" s="6">
        <v>3946</v>
      </c>
      <c r="E86" s="6">
        <v>0</v>
      </c>
      <c r="F86" s="6">
        <v>3</v>
      </c>
      <c r="G86" s="6">
        <v>3</v>
      </c>
      <c r="H86" s="6">
        <f>SUM(H72:H85)</f>
        <v>1887</v>
      </c>
      <c r="I86" s="6">
        <f>SUM(I72:I85)</f>
        <v>2062</v>
      </c>
      <c r="J86" s="6">
        <f>SUM(J72:J85)</f>
        <v>3949</v>
      </c>
      <c r="K86" s="7" t="s">
        <v>995</v>
      </c>
    </row>
    <row r="87" spans="1:11" ht="24.75" customHeight="1" x14ac:dyDescent="0.2">
      <c r="A87" s="118" t="s">
        <v>996</v>
      </c>
      <c r="B87" s="6">
        <v>211</v>
      </c>
      <c r="C87" s="6">
        <v>436</v>
      </c>
      <c r="D87" s="6">
        <v>647</v>
      </c>
      <c r="E87" s="6">
        <v>0</v>
      </c>
      <c r="F87" s="6">
        <v>1</v>
      </c>
      <c r="G87" s="6">
        <v>1</v>
      </c>
      <c r="H87" s="6">
        <f>SUM(B87,E87)</f>
        <v>211</v>
      </c>
      <c r="I87" s="6">
        <f>SUM(C87,F87)</f>
        <v>437</v>
      </c>
      <c r="J87" s="6">
        <f>SUM(H87:I87)</f>
        <v>648</v>
      </c>
      <c r="K87" s="7" t="s">
        <v>997</v>
      </c>
    </row>
    <row r="88" spans="1:11" ht="24.75" customHeight="1" x14ac:dyDescent="0.2">
      <c r="A88" s="125" t="s">
        <v>998</v>
      </c>
      <c r="B88" s="6">
        <v>228</v>
      </c>
      <c r="C88" s="6">
        <v>385</v>
      </c>
      <c r="D88" s="6">
        <v>613</v>
      </c>
      <c r="E88" s="6">
        <v>0</v>
      </c>
      <c r="F88" s="6">
        <v>1</v>
      </c>
      <c r="G88" s="6">
        <v>1</v>
      </c>
      <c r="H88" s="6">
        <f>SUM(B88,E88)</f>
        <v>228</v>
      </c>
      <c r="I88" s="6">
        <f>SUM(C88,F88)</f>
        <v>386</v>
      </c>
      <c r="J88" s="6">
        <f>SUM(H88:I88)</f>
        <v>614</v>
      </c>
      <c r="K88" s="7" t="s">
        <v>999</v>
      </c>
    </row>
    <row r="89" spans="1:11" ht="24.75" customHeight="1" thickBot="1" x14ac:dyDescent="0.25">
      <c r="A89" s="113" t="s">
        <v>1000</v>
      </c>
      <c r="B89" s="45">
        <v>439</v>
      </c>
      <c r="C89" s="45">
        <v>821</v>
      </c>
      <c r="D89" s="12">
        <v>1260</v>
      </c>
      <c r="E89" s="12">
        <v>0</v>
      </c>
      <c r="F89" s="12">
        <v>2</v>
      </c>
      <c r="G89" s="12">
        <v>2</v>
      </c>
      <c r="H89" s="12">
        <f>SUM(H87:H88)</f>
        <v>439</v>
      </c>
      <c r="I89" s="12">
        <f>SUM(I87:I88)</f>
        <v>823</v>
      </c>
      <c r="J89" s="12">
        <f>SUM(J87:J88)</f>
        <v>1262</v>
      </c>
      <c r="K89" s="13" t="s">
        <v>1001</v>
      </c>
    </row>
    <row r="90" spans="1:11" ht="24.75" customHeight="1" thickBot="1" x14ac:dyDescent="0.25">
      <c r="A90" s="114" t="s">
        <v>38</v>
      </c>
      <c r="B90" s="9">
        <v>2326</v>
      </c>
      <c r="C90" s="9">
        <v>2880</v>
      </c>
      <c r="D90" s="9">
        <v>5206</v>
      </c>
      <c r="E90" s="9">
        <v>0</v>
      </c>
      <c r="F90" s="9">
        <v>5</v>
      </c>
      <c r="G90" s="9">
        <v>5</v>
      </c>
      <c r="H90" s="9">
        <f>SUM(H89,H86)</f>
        <v>2326</v>
      </c>
      <c r="I90" s="9">
        <f>SUM(I89,I86)</f>
        <v>2885</v>
      </c>
      <c r="J90" s="9">
        <f>SUM(J89,J86)</f>
        <v>5211</v>
      </c>
      <c r="K90" s="10" t="s">
        <v>305</v>
      </c>
    </row>
    <row r="91" spans="1:11" ht="27" customHeight="1" thickTop="1" thickBot="1" x14ac:dyDescent="0.3">
      <c r="A91" s="126" t="s">
        <v>2310</v>
      </c>
      <c r="K91" s="35" t="s">
        <v>1055</v>
      </c>
    </row>
    <row r="92" spans="1:11" ht="16.5" thickTop="1" x14ac:dyDescent="0.25">
      <c r="A92" s="409" t="s">
        <v>965</v>
      </c>
      <c r="B92" s="412" t="s">
        <v>2</v>
      </c>
      <c r="C92" s="412"/>
      <c r="D92" s="412"/>
      <c r="E92" s="412" t="s">
        <v>3</v>
      </c>
      <c r="F92" s="412"/>
      <c r="G92" s="412"/>
      <c r="H92" s="412" t="s">
        <v>4</v>
      </c>
      <c r="I92" s="412"/>
      <c r="J92" s="412"/>
      <c r="K92" s="409" t="s">
        <v>966</v>
      </c>
    </row>
    <row r="93" spans="1:11" ht="15.75" x14ac:dyDescent="0.25">
      <c r="A93" s="410"/>
      <c r="B93" s="413" t="s">
        <v>6</v>
      </c>
      <c r="C93" s="413"/>
      <c r="D93" s="413"/>
      <c r="E93" s="413" t="s">
        <v>7</v>
      </c>
      <c r="F93" s="413"/>
      <c r="G93" s="413"/>
      <c r="H93" s="413" t="s">
        <v>8</v>
      </c>
      <c r="I93" s="413"/>
      <c r="J93" s="413"/>
      <c r="K93" s="410"/>
    </row>
    <row r="94" spans="1:11" ht="15.75" x14ac:dyDescent="0.25">
      <c r="A94" s="410"/>
      <c r="B94" s="75" t="s">
        <v>52</v>
      </c>
      <c r="C94" s="75" t="s">
        <v>10</v>
      </c>
      <c r="D94" s="75" t="s">
        <v>11</v>
      </c>
      <c r="E94" s="75" t="s">
        <v>52</v>
      </c>
      <c r="F94" s="75" t="s">
        <v>10</v>
      </c>
      <c r="G94" s="75" t="s">
        <v>11</v>
      </c>
      <c r="H94" s="75" t="s">
        <v>52</v>
      </c>
      <c r="I94" s="75" t="s">
        <v>10</v>
      </c>
      <c r="J94" s="75" t="s">
        <v>11</v>
      </c>
      <c r="K94" s="410"/>
    </row>
    <row r="95" spans="1:11" ht="16.5" thickBot="1" x14ac:dyDescent="0.3">
      <c r="A95" s="411"/>
      <c r="B95" s="4" t="s">
        <v>12</v>
      </c>
      <c r="C95" s="4" t="s">
        <v>13</v>
      </c>
      <c r="D95" s="4" t="s">
        <v>8</v>
      </c>
      <c r="E95" s="4" t="s">
        <v>12</v>
      </c>
      <c r="F95" s="4" t="s">
        <v>13</v>
      </c>
      <c r="G95" s="4" t="s">
        <v>8</v>
      </c>
      <c r="H95" s="4" t="s">
        <v>12</v>
      </c>
      <c r="I95" s="4" t="s">
        <v>13</v>
      </c>
      <c r="J95" s="4" t="s">
        <v>8</v>
      </c>
      <c r="K95" s="411"/>
    </row>
    <row r="96" spans="1:11" ht="21" customHeight="1" x14ac:dyDescent="0.25">
      <c r="A96" s="126" t="s">
        <v>40</v>
      </c>
      <c r="K96" s="13" t="s">
        <v>306</v>
      </c>
    </row>
    <row r="97" spans="1:11" ht="21" customHeight="1" x14ac:dyDescent="0.2">
      <c r="A97" s="119" t="s">
        <v>967</v>
      </c>
      <c r="B97" s="131">
        <v>27</v>
      </c>
      <c r="C97" s="131">
        <v>3</v>
      </c>
      <c r="D97" s="131">
        <f>SUM(B97:C97)</f>
        <v>30</v>
      </c>
      <c r="E97" s="131">
        <v>0</v>
      </c>
      <c r="F97" s="131">
        <v>0</v>
      </c>
      <c r="G97" s="131">
        <f>SUM(E97:F97)</f>
        <v>0</v>
      </c>
      <c r="H97" s="131">
        <f>SUM(B97,E97)</f>
        <v>27</v>
      </c>
      <c r="I97" s="131">
        <f>SUM(C97,F97)</f>
        <v>3</v>
      </c>
      <c r="J97" s="131">
        <f>SUM(H97:I97)</f>
        <v>30</v>
      </c>
      <c r="K97" s="7" t="s">
        <v>968</v>
      </c>
    </row>
    <row r="98" spans="1:11" ht="21" customHeight="1" x14ac:dyDescent="0.2">
      <c r="A98" s="119" t="s">
        <v>969</v>
      </c>
      <c r="B98" s="136">
        <v>37</v>
      </c>
      <c r="C98" s="131">
        <v>6</v>
      </c>
      <c r="D98" s="131">
        <f t="shared" ref="D98:D114" si="9">SUM(B98:C98)</f>
        <v>43</v>
      </c>
      <c r="E98" s="131">
        <v>0</v>
      </c>
      <c r="F98" s="131">
        <v>0</v>
      </c>
      <c r="G98" s="131">
        <f t="shared" ref="G98:G114" si="10">SUM(E98:F98)</f>
        <v>0</v>
      </c>
      <c r="H98" s="131">
        <f t="shared" ref="H98:H114" si="11">SUM(B98,E98)</f>
        <v>37</v>
      </c>
      <c r="I98" s="131">
        <f t="shared" ref="I98:I114" si="12">SUM(C98,F98)</f>
        <v>6</v>
      </c>
      <c r="J98" s="131">
        <f t="shared" ref="J98:J115" si="13">SUM(H98:I98)</f>
        <v>43</v>
      </c>
      <c r="K98" s="7" t="s">
        <v>970</v>
      </c>
    </row>
    <row r="99" spans="1:11" ht="21" customHeight="1" x14ac:dyDescent="0.2">
      <c r="A99" s="119" t="s">
        <v>971</v>
      </c>
      <c r="B99" s="136">
        <v>24</v>
      </c>
      <c r="C99" s="131">
        <v>20</v>
      </c>
      <c r="D99" s="131">
        <f t="shared" si="9"/>
        <v>44</v>
      </c>
      <c r="E99" s="131">
        <v>0</v>
      </c>
      <c r="F99" s="131">
        <v>0</v>
      </c>
      <c r="G99" s="131">
        <f t="shared" si="10"/>
        <v>0</v>
      </c>
      <c r="H99" s="131">
        <f t="shared" si="11"/>
        <v>24</v>
      </c>
      <c r="I99" s="131">
        <f t="shared" si="12"/>
        <v>20</v>
      </c>
      <c r="J99" s="131">
        <f t="shared" si="13"/>
        <v>44</v>
      </c>
      <c r="K99" s="7" t="s">
        <v>972</v>
      </c>
    </row>
    <row r="100" spans="1:11" ht="21" customHeight="1" x14ac:dyDescent="0.2">
      <c r="A100" s="119" t="s">
        <v>1053</v>
      </c>
      <c r="B100" s="136">
        <v>65</v>
      </c>
      <c r="C100" s="131">
        <v>13</v>
      </c>
      <c r="D100" s="131">
        <f t="shared" si="9"/>
        <v>78</v>
      </c>
      <c r="E100" s="131">
        <v>0</v>
      </c>
      <c r="F100" s="131">
        <v>0</v>
      </c>
      <c r="G100" s="131">
        <f t="shared" si="10"/>
        <v>0</v>
      </c>
      <c r="H100" s="131">
        <f t="shared" si="11"/>
        <v>65</v>
      </c>
      <c r="I100" s="131">
        <f t="shared" si="12"/>
        <v>13</v>
      </c>
      <c r="J100" s="131">
        <f t="shared" si="13"/>
        <v>78</v>
      </c>
      <c r="K100" s="7" t="s">
        <v>970</v>
      </c>
    </row>
    <row r="101" spans="1:11" ht="21" customHeight="1" x14ac:dyDescent="0.2">
      <c r="A101" s="119" t="s">
        <v>974</v>
      </c>
      <c r="B101" s="136">
        <v>16</v>
      </c>
      <c r="C101" s="131">
        <v>10</v>
      </c>
      <c r="D101" s="131">
        <f t="shared" si="9"/>
        <v>26</v>
      </c>
      <c r="E101" s="131">
        <v>0</v>
      </c>
      <c r="F101" s="131">
        <v>0</v>
      </c>
      <c r="G101" s="131">
        <f t="shared" si="10"/>
        <v>0</v>
      </c>
      <c r="H101" s="131">
        <f t="shared" si="11"/>
        <v>16</v>
      </c>
      <c r="I101" s="131">
        <f t="shared" si="12"/>
        <v>10</v>
      </c>
      <c r="J101" s="131">
        <f t="shared" si="13"/>
        <v>26</v>
      </c>
      <c r="K101" s="7" t="s">
        <v>975</v>
      </c>
    </row>
    <row r="102" spans="1:11" ht="21" customHeight="1" x14ac:dyDescent="0.2">
      <c r="A102" s="119" t="s">
        <v>976</v>
      </c>
      <c r="B102" s="136">
        <v>2</v>
      </c>
      <c r="C102" s="131">
        <v>3</v>
      </c>
      <c r="D102" s="131">
        <f t="shared" si="9"/>
        <v>5</v>
      </c>
      <c r="E102" s="131">
        <v>0</v>
      </c>
      <c r="F102" s="131">
        <v>0</v>
      </c>
      <c r="G102" s="131">
        <f t="shared" si="10"/>
        <v>0</v>
      </c>
      <c r="H102" s="131">
        <f t="shared" si="11"/>
        <v>2</v>
      </c>
      <c r="I102" s="131">
        <f t="shared" si="12"/>
        <v>3</v>
      </c>
      <c r="J102" s="131">
        <f t="shared" si="13"/>
        <v>5</v>
      </c>
      <c r="K102" s="7" t="s">
        <v>977</v>
      </c>
    </row>
    <row r="103" spans="1:11" ht="21" customHeight="1" x14ac:dyDescent="0.2">
      <c r="A103" s="119" t="s">
        <v>978</v>
      </c>
      <c r="B103" s="136">
        <v>24</v>
      </c>
      <c r="C103" s="131">
        <v>11</v>
      </c>
      <c r="D103" s="131">
        <f t="shared" si="9"/>
        <v>35</v>
      </c>
      <c r="E103" s="131">
        <v>0</v>
      </c>
      <c r="F103" s="131">
        <v>0</v>
      </c>
      <c r="G103" s="131">
        <f t="shared" si="10"/>
        <v>0</v>
      </c>
      <c r="H103" s="131">
        <f t="shared" si="11"/>
        <v>24</v>
      </c>
      <c r="I103" s="131">
        <f t="shared" si="12"/>
        <v>11</v>
      </c>
      <c r="J103" s="131">
        <f t="shared" si="13"/>
        <v>35</v>
      </c>
      <c r="K103" s="7" t="s">
        <v>979</v>
      </c>
    </row>
    <row r="104" spans="1:11" ht="21" customHeight="1" x14ac:dyDescent="0.2">
      <c r="A104" s="119" t="s">
        <v>980</v>
      </c>
      <c r="B104" s="136">
        <v>6</v>
      </c>
      <c r="C104" s="131">
        <v>12</v>
      </c>
      <c r="D104" s="131">
        <f t="shared" si="9"/>
        <v>18</v>
      </c>
      <c r="E104" s="131">
        <v>0</v>
      </c>
      <c r="F104" s="131">
        <v>0</v>
      </c>
      <c r="G104" s="131">
        <f t="shared" si="10"/>
        <v>0</v>
      </c>
      <c r="H104" s="131">
        <f t="shared" si="11"/>
        <v>6</v>
      </c>
      <c r="I104" s="131">
        <f t="shared" si="12"/>
        <v>12</v>
      </c>
      <c r="J104" s="131">
        <f t="shared" si="13"/>
        <v>18</v>
      </c>
      <c r="K104" s="7" t="s">
        <v>981</v>
      </c>
    </row>
    <row r="105" spans="1:11" ht="21" customHeight="1" x14ac:dyDescent="0.2">
      <c r="A105" s="119" t="s">
        <v>982</v>
      </c>
      <c r="B105" s="136">
        <v>3</v>
      </c>
      <c r="C105" s="131">
        <v>5</v>
      </c>
      <c r="D105" s="131">
        <f t="shared" si="9"/>
        <v>8</v>
      </c>
      <c r="E105" s="131">
        <v>0</v>
      </c>
      <c r="F105" s="131">
        <v>0</v>
      </c>
      <c r="G105" s="131">
        <f t="shared" si="10"/>
        <v>0</v>
      </c>
      <c r="H105" s="131">
        <f t="shared" si="11"/>
        <v>3</v>
      </c>
      <c r="I105" s="131">
        <f t="shared" si="12"/>
        <v>5</v>
      </c>
      <c r="J105" s="131">
        <f t="shared" si="13"/>
        <v>8</v>
      </c>
      <c r="K105" s="7" t="s">
        <v>983</v>
      </c>
    </row>
    <row r="106" spans="1:11" ht="21" customHeight="1" x14ac:dyDescent="0.2">
      <c r="A106" s="119" t="s">
        <v>984</v>
      </c>
      <c r="B106" s="136">
        <v>24</v>
      </c>
      <c r="C106" s="131">
        <v>12</v>
      </c>
      <c r="D106" s="131">
        <f t="shared" si="9"/>
        <v>36</v>
      </c>
      <c r="E106" s="131">
        <v>0</v>
      </c>
      <c r="F106" s="131">
        <v>0</v>
      </c>
      <c r="G106" s="131">
        <f t="shared" si="10"/>
        <v>0</v>
      </c>
      <c r="H106" s="131">
        <f t="shared" si="11"/>
        <v>24</v>
      </c>
      <c r="I106" s="131">
        <f t="shared" si="12"/>
        <v>12</v>
      </c>
      <c r="J106" s="131">
        <f t="shared" si="13"/>
        <v>36</v>
      </c>
      <c r="K106" s="7" t="s">
        <v>985</v>
      </c>
    </row>
    <row r="107" spans="1:11" ht="21" customHeight="1" x14ac:dyDescent="0.2">
      <c r="A107" s="109" t="s">
        <v>986</v>
      </c>
      <c r="B107" s="136">
        <v>11</v>
      </c>
      <c r="C107" s="131">
        <v>25</v>
      </c>
      <c r="D107" s="131">
        <f t="shared" si="9"/>
        <v>36</v>
      </c>
      <c r="E107" s="131">
        <v>0</v>
      </c>
      <c r="F107" s="131">
        <v>0</v>
      </c>
      <c r="G107" s="131">
        <f t="shared" si="10"/>
        <v>0</v>
      </c>
      <c r="H107" s="131">
        <f t="shared" si="11"/>
        <v>11</v>
      </c>
      <c r="I107" s="131">
        <f t="shared" si="12"/>
        <v>25</v>
      </c>
      <c r="J107" s="131">
        <f t="shared" si="13"/>
        <v>36</v>
      </c>
      <c r="K107" s="7" t="s">
        <v>987</v>
      </c>
    </row>
    <row r="108" spans="1:11" ht="21" customHeight="1" x14ac:dyDescent="0.2">
      <c r="A108" s="119" t="s">
        <v>988</v>
      </c>
      <c r="B108" s="136">
        <v>8</v>
      </c>
      <c r="C108" s="131">
        <v>1</v>
      </c>
      <c r="D108" s="131">
        <f t="shared" si="9"/>
        <v>9</v>
      </c>
      <c r="E108" s="131">
        <v>0</v>
      </c>
      <c r="F108" s="131">
        <v>0</v>
      </c>
      <c r="G108" s="131">
        <f t="shared" si="10"/>
        <v>0</v>
      </c>
      <c r="H108" s="131">
        <f t="shared" si="11"/>
        <v>8</v>
      </c>
      <c r="I108" s="131">
        <f t="shared" si="12"/>
        <v>1</v>
      </c>
      <c r="J108" s="131">
        <f t="shared" si="13"/>
        <v>9</v>
      </c>
      <c r="K108" s="7" t="s">
        <v>989</v>
      </c>
    </row>
    <row r="109" spans="1:11" ht="21" customHeight="1" x14ac:dyDescent="0.2">
      <c r="A109" s="119" t="s">
        <v>990</v>
      </c>
      <c r="B109" s="136">
        <v>0</v>
      </c>
      <c r="C109" s="131">
        <v>0</v>
      </c>
      <c r="D109" s="131">
        <f t="shared" si="9"/>
        <v>0</v>
      </c>
      <c r="E109" s="131">
        <v>0</v>
      </c>
      <c r="F109" s="131">
        <v>0</v>
      </c>
      <c r="G109" s="131">
        <f t="shared" si="10"/>
        <v>0</v>
      </c>
      <c r="H109" s="131">
        <f t="shared" si="11"/>
        <v>0</v>
      </c>
      <c r="I109" s="131">
        <f t="shared" si="12"/>
        <v>0</v>
      </c>
      <c r="J109" s="131">
        <f t="shared" si="13"/>
        <v>0</v>
      </c>
      <c r="K109" s="7" t="s">
        <v>991</v>
      </c>
    </row>
    <row r="110" spans="1:11" ht="21" customHeight="1" x14ac:dyDescent="0.2">
      <c r="A110" s="108" t="s">
        <v>992</v>
      </c>
      <c r="B110" s="136">
        <v>0</v>
      </c>
      <c r="C110" s="131">
        <v>0</v>
      </c>
      <c r="D110" s="131">
        <f t="shared" si="9"/>
        <v>0</v>
      </c>
      <c r="E110" s="131">
        <v>0</v>
      </c>
      <c r="F110" s="131">
        <v>0</v>
      </c>
      <c r="G110" s="131">
        <f t="shared" si="10"/>
        <v>0</v>
      </c>
      <c r="H110" s="131">
        <f t="shared" si="11"/>
        <v>0</v>
      </c>
      <c r="I110" s="131">
        <f t="shared" si="12"/>
        <v>0</v>
      </c>
      <c r="J110" s="131">
        <f t="shared" si="13"/>
        <v>0</v>
      </c>
      <c r="K110" s="7" t="s">
        <v>993</v>
      </c>
    </row>
    <row r="111" spans="1:11" ht="21" customHeight="1" x14ac:dyDescent="0.2">
      <c r="A111" s="118" t="s">
        <v>994</v>
      </c>
      <c r="B111" s="136">
        <v>247</v>
      </c>
      <c r="C111" s="131">
        <v>121</v>
      </c>
      <c r="D111" s="131">
        <f t="shared" si="9"/>
        <v>368</v>
      </c>
      <c r="E111" s="131">
        <v>0</v>
      </c>
      <c r="F111" s="131">
        <v>0</v>
      </c>
      <c r="G111" s="131">
        <f t="shared" si="10"/>
        <v>0</v>
      </c>
      <c r="H111" s="131">
        <f t="shared" si="11"/>
        <v>247</v>
      </c>
      <c r="I111" s="131">
        <f t="shared" si="12"/>
        <v>121</v>
      </c>
      <c r="J111" s="131">
        <f t="shared" si="13"/>
        <v>368</v>
      </c>
      <c r="K111" s="7" t="s">
        <v>995</v>
      </c>
    </row>
    <row r="112" spans="1:11" ht="21" customHeight="1" x14ac:dyDescent="0.2">
      <c r="A112" s="118" t="s">
        <v>996</v>
      </c>
      <c r="B112" s="136">
        <v>22</v>
      </c>
      <c r="C112" s="131">
        <v>36</v>
      </c>
      <c r="D112" s="131">
        <f t="shared" si="9"/>
        <v>58</v>
      </c>
      <c r="E112" s="131">
        <v>0</v>
      </c>
      <c r="F112" s="131">
        <v>0</v>
      </c>
      <c r="G112" s="131">
        <f t="shared" si="10"/>
        <v>0</v>
      </c>
      <c r="H112" s="131">
        <f t="shared" si="11"/>
        <v>22</v>
      </c>
      <c r="I112" s="131">
        <f t="shared" si="12"/>
        <v>36</v>
      </c>
      <c r="J112" s="131">
        <f t="shared" si="13"/>
        <v>58</v>
      </c>
      <c r="K112" s="7" t="s">
        <v>997</v>
      </c>
    </row>
    <row r="113" spans="1:11" ht="21" customHeight="1" x14ac:dyDescent="0.2">
      <c r="A113" s="125" t="s">
        <v>998</v>
      </c>
      <c r="B113" s="136">
        <v>19</v>
      </c>
      <c r="C113" s="131">
        <v>13</v>
      </c>
      <c r="D113" s="131">
        <f t="shared" si="9"/>
        <v>32</v>
      </c>
      <c r="E113" s="131">
        <v>0</v>
      </c>
      <c r="F113" s="131">
        <v>0</v>
      </c>
      <c r="G113" s="131">
        <f t="shared" si="10"/>
        <v>0</v>
      </c>
      <c r="H113" s="131">
        <f t="shared" si="11"/>
        <v>19</v>
      </c>
      <c r="I113" s="131">
        <f t="shared" si="12"/>
        <v>13</v>
      </c>
      <c r="J113" s="131">
        <f t="shared" si="13"/>
        <v>32</v>
      </c>
      <c r="K113" s="7" t="s">
        <v>999</v>
      </c>
    </row>
    <row r="114" spans="1:11" ht="24" customHeight="1" x14ac:dyDescent="0.2">
      <c r="A114" s="118" t="s">
        <v>1000</v>
      </c>
      <c r="B114" s="136">
        <v>41</v>
      </c>
      <c r="C114" s="131">
        <v>49</v>
      </c>
      <c r="D114" s="131">
        <f t="shared" si="9"/>
        <v>90</v>
      </c>
      <c r="E114" s="131">
        <v>0</v>
      </c>
      <c r="F114" s="131">
        <v>0</v>
      </c>
      <c r="G114" s="131">
        <f t="shared" si="10"/>
        <v>0</v>
      </c>
      <c r="H114" s="131">
        <f t="shared" si="11"/>
        <v>41</v>
      </c>
      <c r="I114" s="131">
        <f t="shared" si="12"/>
        <v>49</v>
      </c>
      <c r="J114" s="131">
        <f>SUM(H114:I114)</f>
        <v>90</v>
      </c>
      <c r="K114" s="13" t="s">
        <v>1001</v>
      </c>
    </row>
    <row r="115" spans="1:11" ht="21" customHeight="1" thickBot="1" x14ac:dyDescent="0.25">
      <c r="A115" s="110" t="s">
        <v>45</v>
      </c>
      <c r="B115" s="137">
        <f>SUM(B111,B114)</f>
        <v>288</v>
      </c>
      <c r="C115" s="137">
        <f t="shared" ref="C115:I115" si="14">SUM(C111,C114)</f>
        <v>170</v>
      </c>
      <c r="D115" s="137">
        <f t="shared" si="14"/>
        <v>458</v>
      </c>
      <c r="E115" s="137">
        <f t="shared" si="14"/>
        <v>0</v>
      </c>
      <c r="F115" s="137">
        <f t="shared" si="14"/>
        <v>0</v>
      </c>
      <c r="G115" s="137">
        <f t="shared" si="14"/>
        <v>0</v>
      </c>
      <c r="H115" s="137">
        <f t="shared" si="14"/>
        <v>288</v>
      </c>
      <c r="I115" s="137">
        <f t="shared" si="14"/>
        <v>170</v>
      </c>
      <c r="J115" s="131">
        <f t="shared" si="13"/>
        <v>458</v>
      </c>
      <c r="K115" s="13" t="s">
        <v>1012</v>
      </c>
    </row>
    <row r="116" spans="1:11" ht="21" customHeight="1" thickBot="1" x14ac:dyDescent="0.25">
      <c r="A116" s="114" t="s">
        <v>108</v>
      </c>
      <c r="B116" s="138">
        <f t="shared" ref="B116:J116" si="15">SUM(B90,B115)</f>
        <v>2614</v>
      </c>
      <c r="C116" s="138">
        <f t="shared" si="15"/>
        <v>3050</v>
      </c>
      <c r="D116" s="138">
        <f t="shared" si="15"/>
        <v>5664</v>
      </c>
      <c r="E116" s="138">
        <f t="shared" si="15"/>
        <v>0</v>
      </c>
      <c r="F116" s="138">
        <f t="shared" si="15"/>
        <v>5</v>
      </c>
      <c r="G116" s="138">
        <f t="shared" si="15"/>
        <v>5</v>
      </c>
      <c r="H116" s="138">
        <f t="shared" si="15"/>
        <v>2614</v>
      </c>
      <c r="I116" s="138">
        <f t="shared" si="15"/>
        <v>3055</v>
      </c>
      <c r="J116" s="138">
        <f t="shared" si="15"/>
        <v>5669</v>
      </c>
      <c r="K116" s="340" t="s">
        <v>48</v>
      </c>
    </row>
    <row r="117" spans="1:11" ht="15" thickTop="1" x14ac:dyDescent="0.2"/>
    <row r="119" spans="1:11" x14ac:dyDescent="0.2">
      <c r="A119" s="20"/>
    </row>
    <row r="120" spans="1:11" x14ac:dyDescent="0.2">
      <c r="A120" s="20"/>
    </row>
    <row r="121" spans="1:11" x14ac:dyDescent="0.2">
      <c r="A121" s="20"/>
    </row>
    <row r="122" spans="1:11" x14ac:dyDescent="0.2">
      <c r="A122" s="20"/>
    </row>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sheetData>
  <mergeCells count="36">
    <mergeCell ref="A92:A95"/>
    <mergeCell ref="B92:D92"/>
    <mergeCell ref="E92:G92"/>
    <mergeCell ref="H92:J92"/>
    <mergeCell ref="K92:K95"/>
    <mergeCell ref="B93:D93"/>
    <mergeCell ref="E93:G93"/>
    <mergeCell ref="H93:J93"/>
    <mergeCell ref="A64:K64"/>
    <mergeCell ref="A65:K65"/>
    <mergeCell ref="A67:A70"/>
    <mergeCell ref="B67:D67"/>
    <mergeCell ref="E67:G67"/>
    <mergeCell ref="H67:J67"/>
    <mergeCell ref="K67:K70"/>
    <mergeCell ref="B68:D68"/>
    <mergeCell ref="E68:G68"/>
    <mergeCell ref="H68:J68"/>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rowBreaks count="1" manualBreakCount="1">
    <brk id="9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8"/>
  <sheetViews>
    <sheetView rightToLeft="1" view="pageBreakPreview" topLeftCell="A35" zoomScale="90" zoomScaleSheetLayoutView="90" workbookViewId="0">
      <selection activeCell="A39" sqref="A39:A47"/>
    </sheetView>
  </sheetViews>
  <sheetFormatPr defaultRowHeight="14.25" x14ac:dyDescent="0.2"/>
  <cols>
    <col min="1" max="1" width="30" style="76" customWidth="1"/>
    <col min="2" max="10" width="8.75" style="76" customWidth="1"/>
    <col min="11" max="11" width="34.75" style="76" customWidth="1"/>
    <col min="12" max="16384" width="9" style="76"/>
  </cols>
  <sheetData>
    <row r="1" spans="1:11" ht="27.75" customHeight="1" x14ac:dyDescent="0.2">
      <c r="A1" s="423" t="s">
        <v>1562</v>
      </c>
      <c r="B1" s="423"/>
      <c r="C1" s="423"/>
      <c r="D1" s="423"/>
      <c r="E1" s="423"/>
      <c r="F1" s="423"/>
      <c r="G1" s="423"/>
      <c r="H1" s="423"/>
      <c r="I1" s="423"/>
      <c r="J1" s="423"/>
      <c r="K1" s="423"/>
    </row>
    <row r="2" spans="1:11" ht="38.25" customHeight="1" x14ac:dyDescent="0.25">
      <c r="A2" s="416" t="s">
        <v>1561</v>
      </c>
      <c r="B2" s="416"/>
      <c r="C2" s="416"/>
      <c r="D2" s="416"/>
      <c r="E2" s="416"/>
      <c r="F2" s="416"/>
      <c r="G2" s="416"/>
      <c r="H2" s="416"/>
      <c r="I2" s="416"/>
      <c r="J2" s="416"/>
      <c r="K2" s="416"/>
    </row>
    <row r="3" spans="1:11" ht="24.75" customHeight="1" thickBot="1" x14ac:dyDescent="0.25">
      <c r="A3" s="303" t="s">
        <v>1560</v>
      </c>
      <c r="K3" s="33" t="s">
        <v>1559</v>
      </c>
    </row>
    <row r="4" spans="1:11" ht="24.95" customHeight="1" thickTop="1" x14ac:dyDescent="0.2">
      <c r="A4" s="409" t="s">
        <v>118</v>
      </c>
      <c r="B4" s="409" t="s">
        <v>2</v>
      </c>
      <c r="C4" s="409"/>
      <c r="D4" s="409"/>
      <c r="E4" s="409" t="s">
        <v>3</v>
      </c>
      <c r="F4" s="409"/>
      <c r="G4" s="409"/>
      <c r="H4" s="409" t="s">
        <v>4</v>
      </c>
      <c r="I4" s="409"/>
      <c r="J4" s="409"/>
      <c r="K4" s="409" t="s">
        <v>278</v>
      </c>
    </row>
    <row r="5" spans="1:11" ht="21" customHeight="1" x14ac:dyDescent="0.2">
      <c r="A5" s="410"/>
      <c r="B5" s="410" t="s">
        <v>6</v>
      </c>
      <c r="C5" s="410"/>
      <c r="D5" s="410"/>
      <c r="E5" s="410" t="s">
        <v>7</v>
      </c>
      <c r="F5" s="410"/>
      <c r="G5" s="410"/>
      <c r="H5" s="410" t="s">
        <v>8</v>
      </c>
      <c r="I5" s="410"/>
      <c r="J5" s="410"/>
      <c r="K5" s="410"/>
    </row>
    <row r="6" spans="1:11" ht="20.25" customHeight="1" x14ac:dyDescent="0.2">
      <c r="A6" s="410"/>
      <c r="B6" s="73" t="s">
        <v>52</v>
      </c>
      <c r="C6" s="73" t="s">
        <v>10</v>
      </c>
      <c r="D6" s="73" t="s">
        <v>11</v>
      </c>
      <c r="E6" s="73" t="s">
        <v>52</v>
      </c>
      <c r="F6" s="73" t="s">
        <v>10</v>
      </c>
      <c r="G6" s="73" t="s">
        <v>11</v>
      </c>
      <c r="H6" s="73" t="s">
        <v>52</v>
      </c>
      <c r="I6" s="73" t="s">
        <v>10</v>
      </c>
      <c r="J6" s="73" t="s">
        <v>11</v>
      </c>
      <c r="K6" s="410"/>
    </row>
    <row r="7" spans="1:11" ht="21" customHeight="1" thickBot="1" x14ac:dyDescent="0.25">
      <c r="A7" s="411"/>
      <c r="B7" s="74" t="s">
        <v>12</v>
      </c>
      <c r="C7" s="74" t="s">
        <v>13</v>
      </c>
      <c r="D7" s="74" t="s">
        <v>8</v>
      </c>
      <c r="E7" s="74" t="s">
        <v>12</v>
      </c>
      <c r="F7" s="74" t="s">
        <v>13</v>
      </c>
      <c r="G7" s="74" t="s">
        <v>8</v>
      </c>
      <c r="H7" s="74" t="s">
        <v>12</v>
      </c>
      <c r="I7" s="74" t="s">
        <v>13</v>
      </c>
      <c r="J7" s="74" t="s">
        <v>8</v>
      </c>
      <c r="K7" s="411"/>
    </row>
    <row r="8" spans="1:11" ht="21" customHeight="1" x14ac:dyDescent="0.2">
      <c r="A8" s="5" t="s">
        <v>903</v>
      </c>
      <c r="B8" s="6"/>
      <c r="C8" s="6"/>
      <c r="D8" s="6"/>
      <c r="E8" s="6"/>
      <c r="F8" s="6"/>
      <c r="G8" s="6"/>
      <c r="H8" s="6"/>
      <c r="I8" s="6"/>
      <c r="J8" s="6"/>
      <c r="K8" s="7" t="s">
        <v>69</v>
      </c>
    </row>
    <row r="9" spans="1:11" ht="24" customHeight="1" x14ac:dyDescent="0.2">
      <c r="A9" s="5" t="s">
        <v>280</v>
      </c>
      <c r="B9" s="6">
        <v>61</v>
      </c>
      <c r="C9" s="6">
        <v>73</v>
      </c>
      <c r="D9" s="6">
        <f>SUM(B9:C9)</f>
        <v>134</v>
      </c>
      <c r="E9" s="6">
        <v>0</v>
      </c>
      <c r="F9" s="6">
        <v>0</v>
      </c>
      <c r="G9" s="6">
        <f t="shared" ref="G9:G17" si="0">SUM(E9:F9)</f>
        <v>0</v>
      </c>
      <c r="H9" s="6">
        <f t="shared" ref="H9:H17" si="1">SUM(B9,E9)</f>
        <v>61</v>
      </c>
      <c r="I9" s="6">
        <f t="shared" ref="I9:I17" si="2">SUM(C9,F9)</f>
        <v>73</v>
      </c>
      <c r="J9" s="6">
        <f t="shared" ref="J9:J17" si="3">SUM(H9:I9)</f>
        <v>134</v>
      </c>
      <c r="K9" s="7" t="s">
        <v>281</v>
      </c>
    </row>
    <row r="10" spans="1:11" ht="24" customHeight="1" x14ac:dyDescent="0.2">
      <c r="A10" s="5" t="s">
        <v>125</v>
      </c>
      <c r="B10" s="6">
        <v>19</v>
      </c>
      <c r="C10" s="6">
        <v>31</v>
      </c>
      <c r="D10" s="6">
        <f t="shared" ref="D10:D17" si="4">SUM(B10:C10)</f>
        <v>50</v>
      </c>
      <c r="E10" s="6">
        <v>0</v>
      </c>
      <c r="F10" s="6">
        <v>0</v>
      </c>
      <c r="G10" s="6">
        <f t="shared" si="0"/>
        <v>0</v>
      </c>
      <c r="H10" s="6">
        <f t="shared" si="1"/>
        <v>19</v>
      </c>
      <c r="I10" s="6">
        <f t="shared" si="2"/>
        <v>31</v>
      </c>
      <c r="J10" s="6">
        <f t="shared" si="3"/>
        <v>50</v>
      </c>
      <c r="K10" s="7" t="s">
        <v>284</v>
      </c>
    </row>
    <row r="11" spans="1:11" ht="24" customHeight="1" x14ac:dyDescent="0.2">
      <c r="A11" s="5" t="s">
        <v>285</v>
      </c>
      <c r="B11" s="6">
        <v>57</v>
      </c>
      <c r="C11" s="6">
        <v>73</v>
      </c>
      <c r="D11" s="6">
        <f t="shared" si="4"/>
        <v>130</v>
      </c>
      <c r="E11" s="6">
        <v>0</v>
      </c>
      <c r="F11" s="6">
        <v>0</v>
      </c>
      <c r="G11" s="6">
        <f t="shared" si="0"/>
        <v>0</v>
      </c>
      <c r="H11" s="6">
        <f t="shared" si="1"/>
        <v>57</v>
      </c>
      <c r="I11" s="6">
        <f t="shared" si="2"/>
        <v>73</v>
      </c>
      <c r="J11" s="6">
        <f t="shared" si="3"/>
        <v>130</v>
      </c>
      <c r="K11" s="7" t="s">
        <v>286</v>
      </c>
    </row>
    <row r="12" spans="1:11" ht="24" customHeight="1" x14ac:dyDescent="0.2">
      <c r="A12" s="5" t="s">
        <v>1550</v>
      </c>
      <c r="B12" s="6">
        <v>25</v>
      </c>
      <c r="C12" s="6">
        <v>60</v>
      </c>
      <c r="D12" s="6">
        <f t="shared" si="4"/>
        <v>85</v>
      </c>
      <c r="E12" s="6">
        <v>0</v>
      </c>
      <c r="F12" s="6">
        <v>1</v>
      </c>
      <c r="G12" s="6">
        <f t="shared" si="0"/>
        <v>1</v>
      </c>
      <c r="H12" s="6">
        <f t="shared" si="1"/>
        <v>25</v>
      </c>
      <c r="I12" s="6">
        <f t="shared" si="2"/>
        <v>61</v>
      </c>
      <c r="J12" s="6">
        <f t="shared" si="3"/>
        <v>86</v>
      </c>
      <c r="K12" s="7" t="s">
        <v>1549</v>
      </c>
    </row>
    <row r="13" spans="1:11" ht="24" customHeight="1" x14ac:dyDescent="0.2">
      <c r="A13" s="5" t="s">
        <v>287</v>
      </c>
      <c r="B13" s="6">
        <v>51</v>
      </c>
      <c r="C13" s="6">
        <v>76</v>
      </c>
      <c r="D13" s="6">
        <f t="shared" si="4"/>
        <v>127</v>
      </c>
      <c r="E13" s="6">
        <v>0</v>
      </c>
      <c r="F13" s="6">
        <v>0</v>
      </c>
      <c r="G13" s="6">
        <f t="shared" si="0"/>
        <v>0</v>
      </c>
      <c r="H13" s="6">
        <f t="shared" si="1"/>
        <v>51</v>
      </c>
      <c r="I13" s="6">
        <f t="shared" si="2"/>
        <v>76</v>
      </c>
      <c r="J13" s="6">
        <f t="shared" si="3"/>
        <v>127</v>
      </c>
      <c r="K13" s="7" t="s">
        <v>331</v>
      </c>
    </row>
    <row r="14" spans="1:11" ht="24" customHeight="1" x14ac:dyDescent="0.2">
      <c r="A14" s="5" t="s">
        <v>1548</v>
      </c>
      <c r="B14" s="6">
        <v>8</v>
      </c>
      <c r="C14" s="6">
        <v>31</v>
      </c>
      <c r="D14" s="6">
        <f t="shared" si="4"/>
        <v>39</v>
      </c>
      <c r="E14" s="6">
        <v>0</v>
      </c>
      <c r="F14" s="6">
        <v>1</v>
      </c>
      <c r="G14" s="6">
        <f t="shared" si="0"/>
        <v>1</v>
      </c>
      <c r="H14" s="6">
        <f t="shared" si="1"/>
        <v>8</v>
      </c>
      <c r="I14" s="6">
        <f t="shared" si="2"/>
        <v>32</v>
      </c>
      <c r="J14" s="6">
        <f t="shared" si="3"/>
        <v>40</v>
      </c>
      <c r="K14" s="7" t="s">
        <v>1547</v>
      </c>
    </row>
    <row r="15" spans="1:11" ht="24" customHeight="1" x14ac:dyDescent="0.2">
      <c r="A15" s="5" t="s">
        <v>1546</v>
      </c>
      <c r="B15" s="6">
        <v>42</v>
      </c>
      <c r="C15" s="6">
        <v>71</v>
      </c>
      <c r="D15" s="6">
        <f t="shared" si="4"/>
        <v>113</v>
      </c>
      <c r="E15" s="6">
        <v>0</v>
      </c>
      <c r="F15" s="6">
        <v>1</v>
      </c>
      <c r="G15" s="6">
        <f t="shared" si="0"/>
        <v>1</v>
      </c>
      <c r="H15" s="6">
        <f t="shared" si="1"/>
        <v>42</v>
      </c>
      <c r="I15" s="6">
        <f t="shared" si="2"/>
        <v>72</v>
      </c>
      <c r="J15" s="6">
        <f t="shared" si="3"/>
        <v>114</v>
      </c>
      <c r="K15" s="7" t="s">
        <v>1545</v>
      </c>
    </row>
    <row r="16" spans="1:11" ht="24" customHeight="1" x14ac:dyDescent="0.2">
      <c r="A16" s="5" t="s">
        <v>1138</v>
      </c>
      <c r="B16" s="6">
        <v>11</v>
      </c>
      <c r="C16" s="6">
        <v>40</v>
      </c>
      <c r="D16" s="6">
        <f t="shared" si="4"/>
        <v>51</v>
      </c>
      <c r="E16" s="6">
        <v>0</v>
      </c>
      <c r="F16" s="6">
        <v>0</v>
      </c>
      <c r="G16" s="6">
        <f t="shared" si="0"/>
        <v>0</v>
      </c>
      <c r="H16" s="6">
        <f t="shared" si="1"/>
        <v>11</v>
      </c>
      <c r="I16" s="6">
        <f t="shared" si="2"/>
        <v>40</v>
      </c>
      <c r="J16" s="6">
        <f t="shared" si="3"/>
        <v>51</v>
      </c>
      <c r="K16" s="7" t="s">
        <v>302</v>
      </c>
    </row>
    <row r="17" spans="1:11" ht="24" customHeight="1" x14ac:dyDescent="0.2">
      <c r="A17" s="5" t="s">
        <v>303</v>
      </c>
      <c r="B17" s="6">
        <v>31</v>
      </c>
      <c r="C17" s="6">
        <v>54</v>
      </c>
      <c r="D17" s="6">
        <f t="shared" si="4"/>
        <v>85</v>
      </c>
      <c r="E17" s="6">
        <v>0</v>
      </c>
      <c r="F17" s="6">
        <v>0</v>
      </c>
      <c r="G17" s="6">
        <f t="shared" si="0"/>
        <v>0</v>
      </c>
      <c r="H17" s="6">
        <f t="shared" si="1"/>
        <v>31</v>
      </c>
      <c r="I17" s="6">
        <f t="shared" si="2"/>
        <v>54</v>
      </c>
      <c r="J17" s="6">
        <f t="shared" si="3"/>
        <v>85</v>
      </c>
      <c r="K17" s="7" t="s">
        <v>304</v>
      </c>
    </row>
    <row r="18" spans="1:11" ht="24" customHeight="1" thickBot="1" x14ac:dyDescent="0.25">
      <c r="A18" s="11" t="s">
        <v>38</v>
      </c>
      <c r="B18" s="12">
        <f>SUM(B9:B17)</f>
        <v>305</v>
      </c>
      <c r="C18" s="12">
        <f t="shared" ref="C18:J18" si="5">SUM(C9:C17)</f>
        <v>509</v>
      </c>
      <c r="D18" s="12">
        <f t="shared" si="5"/>
        <v>814</v>
      </c>
      <c r="E18" s="12">
        <f t="shared" si="5"/>
        <v>0</v>
      </c>
      <c r="F18" s="12">
        <f t="shared" si="5"/>
        <v>3</v>
      </c>
      <c r="G18" s="12">
        <f t="shared" si="5"/>
        <v>3</v>
      </c>
      <c r="H18" s="12">
        <f t="shared" si="5"/>
        <v>305</v>
      </c>
      <c r="I18" s="12">
        <f t="shared" si="5"/>
        <v>512</v>
      </c>
      <c r="J18" s="12">
        <f t="shared" si="5"/>
        <v>817</v>
      </c>
      <c r="K18" s="13" t="s">
        <v>375</v>
      </c>
    </row>
    <row r="19" spans="1:11" ht="25.5" customHeight="1" thickBot="1" x14ac:dyDescent="0.25">
      <c r="A19" s="8" t="s">
        <v>108</v>
      </c>
      <c r="B19" s="9">
        <f t="shared" ref="B19:J19" si="6">SUM(B18)</f>
        <v>305</v>
      </c>
      <c r="C19" s="9">
        <f t="shared" si="6"/>
        <v>509</v>
      </c>
      <c r="D19" s="9">
        <f t="shared" si="6"/>
        <v>814</v>
      </c>
      <c r="E19" s="9">
        <f t="shared" si="6"/>
        <v>0</v>
      </c>
      <c r="F19" s="9">
        <f t="shared" si="6"/>
        <v>3</v>
      </c>
      <c r="G19" s="9">
        <f t="shared" si="6"/>
        <v>3</v>
      </c>
      <c r="H19" s="9">
        <f t="shared" si="6"/>
        <v>305</v>
      </c>
      <c r="I19" s="9">
        <f t="shared" si="6"/>
        <v>512</v>
      </c>
      <c r="J19" s="9">
        <f t="shared" si="6"/>
        <v>817</v>
      </c>
      <c r="K19" s="10" t="s">
        <v>48</v>
      </c>
    </row>
    <row r="20" spans="1:11" ht="24.95" customHeight="1" thickTop="1" x14ac:dyDescent="0.2"/>
    <row r="21" spans="1:11" ht="24.95" customHeight="1" x14ac:dyDescent="0.2"/>
    <row r="22" spans="1:11" ht="24.95" customHeight="1" x14ac:dyDescent="0.2"/>
    <row r="23" spans="1:11" ht="24.95" customHeight="1" x14ac:dyDescent="0.2"/>
    <row r="24" spans="1:11" ht="24.95" customHeight="1" x14ac:dyDescent="0.2"/>
    <row r="25" spans="1:11" ht="24.95" customHeight="1" x14ac:dyDescent="0.2"/>
    <row r="26" spans="1:11" ht="24.95" customHeight="1" x14ac:dyDescent="0.2"/>
    <row r="27" spans="1:11" ht="24.95" customHeight="1" x14ac:dyDescent="0.2"/>
    <row r="28" spans="1:11" ht="24.95" customHeight="1" x14ac:dyDescent="0.2"/>
    <row r="29" spans="1:11" ht="24.95" customHeight="1" x14ac:dyDescent="0.2"/>
    <row r="30" spans="1:11" ht="24.95" customHeight="1" x14ac:dyDescent="0.2"/>
    <row r="31" spans="1:11" ht="24.75" customHeight="1" x14ac:dyDescent="0.2">
      <c r="A31" s="423" t="s">
        <v>1558</v>
      </c>
      <c r="B31" s="423"/>
      <c r="C31" s="423"/>
      <c r="D31" s="423"/>
      <c r="E31" s="423"/>
      <c r="F31" s="423"/>
      <c r="G31" s="423"/>
      <c r="H31" s="423"/>
      <c r="I31" s="423"/>
      <c r="J31" s="423"/>
      <c r="K31" s="423"/>
    </row>
    <row r="32" spans="1:11" ht="42" customHeight="1" x14ac:dyDescent="0.25">
      <c r="A32" s="416" t="s">
        <v>1557</v>
      </c>
      <c r="B32" s="416"/>
      <c r="C32" s="416"/>
      <c r="D32" s="416"/>
      <c r="E32" s="416"/>
      <c r="F32" s="416"/>
      <c r="G32" s="416"/>
      <c r="H32" s="416"/>
      <c r="I32" s="416"/>
      <c r="J32" s="416"/>
      <c r="K32" s="416"/>
    </row>
    <row r="33" spans="1:11" ht="24.95" customHeight="1" thickBot="1" x14ac:dyDescent="0.25">
      <c r="A33" s="31" t="s">
        <v>1556</v>
      </c>
      <c r="K33" s="33" t="s">
        <v>1555</v>
      </c>
    </row>
    <row r="34" spans="1:11" ht="22.5" customHeight="1" thickTop="1" x14ac:dyDescent="0.2">
      <c r="A34" s="409" t="s">
        <v>118</v>
      </c>
      <c r="B34" s="409" t="s">
        <v>2</v>
      </c>
      <c r="C34" s="409"/>
      <c r="D34" s="409"/>
      <c r="E34" s="409" t="s">
        <v>3</v>
      </c>
      <c r="F34" s="409"/>
      <c r="G34" s="409"/>
      <c r="H34" s="409" t="s">
        <v>4</v>
      </c>
      <c r="I34" s="409"/>
      <c r="J34" s="409"/>
      <c r="K34" s="409" t="s">
        <v>278</v>
      </c>
    </row>
    <row r="35" spans="1:11" ht="22.5" customHeight="1" x14ac:dyDescent="0.2">
      <c r="A35" s="410"/>
      <c r="B35" s="410" t="s">
        <v>6</v>
      </c>
      <c r="C35" s="410"/>
      <c r="D35" s="410"/>
      <c r="E35" s="410" t="s">
        <v>7</v>
      </c>
      <c r="F35" s="410"/>
      <c r="G35" s="410"/>
      <c r="H35" s="410" t="s">
        <v>8</v>
      </c>
      <c r="I35" s="410"/>
      <c r="J35" s="410"/>
      <c r="K35" s="410"/>
    </row>
    <row r="36" spans="1:11" ht="22.5" customHeight="1" x14ac:dyDescent="0.2">
      <c r="A36" s="410"/>
      <c r="B36" s="73" t="s">
        <v>52</v>
      </c>
      <c r="C36" s="73" t="s">
        <v>10</v>
      </c>
      <c r="D36" s="73" t="s">
        <v>11</v>
      </c>
      <c r="E36" s="73" t="s">
        <v>52</v>
      </c>
      <c r="F36" s="73" t="s">
        <v>10</v>
      </c>
      <c r="G36" s="73" t="s">
        <v>11</v>
      </c>
      <c r="H36" s="73" t="s">
        <v>52</v>
      </c>
      <c r="I36" s="73" t="s">
        <v>10</v>
      </c>
      <c r="J36" s="73" t="s">
        <v>11</v>
      </c>
      <c r="K36" s="410"/>
    </row>
    <row r="37" spans="1:11" ht="22.5" customHeight="1" thickBot="1" x14ac:dyDescent="0.25">
      <c r="A37" s="411"/>
      <c r="B37" s="74" t="s">
        <v>12</v>
      </c>
      <c r="C37" s="74" t="s">
        <v>13</v>
      </c>
      <c r="D37" s="74" t="s">
        <v>8</v>
      </c>
      <c r="E37" s="74" t="s">
        <v>12</v>
      </c>
      <c r="F37" s="74" t="s">
        <v>13</v>
      </c>
      <c r="G37" s="74" t="s">
        <v>8</v>
      </c>
      <c r="H37" s="74" t="s">
        <v>12</v>
      </c>
      <c r="I37" s="74" t="s">
        <v>13</v>
      </c>
      <c r="J37" s="74" t="s">
        <v>8</v>
      </c>
      <c r="K37" s="411"/>
    </row>
    <row r="38" spans="1:11" ht="24.95" customHeight="1" x14ac:dyDescent="0.2">
      <c r="A38" s="5" t="s">
        <v>440</v>
      </c>
      <c r="B38" s="6"/>
      <c r="C38" s="6"/>
      <c r="D38" s="6"/>
      <c r="E38" s="6"/>
      <c r="F38" s="6"/>
      <c r="G38" s="6"/>
      <c r="H38" s="6"/>
      <c r="I38" s="6"/>
      <c r="J38" s="6"/>
      <c r="K38" s="7" t="s">
        <v>69</v>
      </c>
    </row>
    <row r="39" spans="1:11" ht="24.95" customHeight="1" x14ac:dyDescent="0.2">
      <c r="A39" s="5" t="s">
        <v>280</v>
      </c>
      <c r="B39" s="6">
        <v>333</v>
      </c>
      <c r="C39" s="6">
        <v>450</v>
      </c>
      <c r="D39" s="6">
        <f>SUM(B39:C39)</f>
        <v>783</v>
      </c>
      <c r="E39" s="6">
        <v>0</v>
      </c>
      <c r="F39" s="6">
        <v>1</v>
      </c>
      <c r="G39" s="6">
        <f>SUM(E39:F39)</f>
        <v>1</v>
      </c>
      <c r="H39" s="6">
        <f>SUM(B39,E39)</f>
        <v>333</v>
      </c>
      <c r="I39" s="6">
        <f>SUM(C39,F39)</f>
        <v>451</v>
      </c>
      <c r="J39" s="6">
        <f>SUM(H39:I39)</f>
        <v>784</v>
      </c>
      <c r="K39" s="7" t="s">
        <v>281</v>
      </c>
    </row>
    <row r="40" spans="1:11" ht="24.95" customHeight="1" x14ac:dyDescent="0.2">
      <c r="A40" s="5" t="s">
        <v>125</v>
      </c>
      <c r="B40" s="6">
        <v>67</v>
      </c>
      <c r="C40" s="6">
        <v>154</v>
      </c>
      <c r="D40" s="6">
        <f t="shared" ref="D40:D47" si="7">SUM(B40:C40)</f>
        <v>221</v>
      </c>
      <c r="E40" s="6">
        <v>0</v>
      </c>
      <c r="F40" s="6">
        <v>0</v>
      </c>
      <c r="G40" s="6">
        <f t="shared" ref="G40:G47" si="8">SUM(E40:F40)</f>
        <v>0</v>
      </c>
      <c r="H40" s="6">
        <f t="shared" ref="H40:H47" si="9">SUM(B40,E40)</f>
        <v>67</v>
      </c>
      <c r="I40" s="6">
        <f t="shared" ref="I40:I47" si="10">SUM(C40,F40)</f>
        <v>154</v>
      </c>
      <c r="J40" s="6">
        <f t="shared" ref="J40:J47" si="11">SUM(H40:I40)</f>
        <v>221</v>
      </c>
      <c r="K40" s="7" t="s">
        <v>284</v>
      </c>
    </row>
    <row r="41" spans="1:11" ht="24.95" customHeight="1" x14ac:dyDescent="0.2">
      <c r="A41" s="5" t="s">
        <v>285</v>
      </c>
      <c r="B41" s="6">
        <v>249</v>
      </c>
      <c r="C41" s="6">
        <v>449</v>
      </c>
      <c r="D41" s="6">
        <f t="shared" si="7"/>
        <v>698</v>
      </c>
      <c r="E41" s="6">
        <v>0</v>
      </c>
      <c r="F41" s="6">
        <v>3</v>
      </c>
      <c r="G41" s="6">
        <f t="shared" si="8"/>
        <v>3</v>
      </c>
      <c r="H41" s="6">
        <f t="shared" si="9"/>
        <v>249</v>
      </c>
      <c r="I41" s="6">
        <f t="shared" si="10"/>
        <v>452</v>
      </c>
      <c r="J41" s="6">
        <f t="shared" si="11"/>
        <v>701</v>
      </c>
      <c r="K41" s="7" t="s">
        <v>286</v>
      </c>
    </row>
    <row r="42" spans="1:11" ht="24.95" customHeight="1" x14ac:dyDescent="0.2">
      <c r="A42" s="5" t="s">
        <v>1550</v>
      </c>
      <c r="B42" s="6">
        <v>102</v>
      </c>
      <c r="C42" s="6">
        <v>227</v>
      </c>
      <c r="D42" s="6">
        <f t="shared" si="7"/>
        <v>329</v>
      </c>
      <c r="E42" s="6">
        <v>0</v>
      </c>
      <c r="F42" s="6">
        <v>1</v>
      </c>
      <c r="G42" s="6">
        <f t="shared" si="8"/>
        <v>1</v>
      </c>
      <c r="H42" s="6">
        <f t="shared" si="9"/>
        <v>102</v>
      </c>
      <c r="I42" s="6">
        <f t="shared" si="10"/>
        <v>228</v>
      </c>
      <c r="J42" s="6">
        <f t="shared" si="11"/>
        <v>330</v>
      </c>
      <c r="K42" s="7" t="s">
        <v>1549</v>
      </c>
    </row>
    <row r="43" spans="1:11" ht="24.95" customHeight="1" x14ac:dyDescent="0.2">
      <c r="A43" s="5" t="s">
        <v>287</v>
      </c>
      <c r="B43" s="6">
        <v>158</v>
      </c>
      <c r="C43" s="6">
        <v>336</v>
      </c>
      <c r="D43" s="6">
        <f t="shared" si="7"/>
        <v>494</v>
      </c>
      <c r="E43" s="6">
        <v>0</v>
      </c>
      <c r="F43" s="6">
        <v>0</v>
      </c>
      <c r="G43" s="6">
        <f t="shared" si="8"/>
        <v>0</v>
      </c>
      <c r="H43" s="6">
        <f t="shared" si="9"/>
        <v>158</v>
      </c>
      <c r="I43" s="6">
        <f t="shared" si="10"/>
        <v>336</v>
      </c>
      <c r="J43" s="6">
        <f t="shared" si="11"/>
        <v>494</v>
      </c>
      <c r="K43" s="7" t="s">
        <v>331</v>
      </c>
    </row>
    <row r="44" spans="1:11" ht="24.95" customHeight="1" x14ac:dyDescent="0.2">
      <c r="A44" s="5" t="s">
        <v>1548</v>
      </c>
      <c r="B44" s="6">
        <v>27</v>
      </c>
      <c r="C44" s="6">
        <v>119</v>
      </c>
      <c r="D44" s="6">
        <f t="shared" si="7"/>
        <v>146</v>
      </c>
      <c r="E44" s="6">
        <v>0</v>
      </c>
      <c r="F44" s="6">
        <v>1</v>
      </c>
      <c r="G44" s="6">
        <f t="shared" si="8"/>
        <v>1</v>
      </c>
      <c r="H44" s="6">
        <f t="shared" si="9"/>
        <v>27</v>
      </c>
      <c r="I44" s="6">
        <f t="shared" si="10"/>
        <v>120</v>
      </c>
      <c r="J44" s="6">
        <f t="shared" si="11"/>
        <v>147</v>
      </c>
      <c r="K44" s="7" t="s">
        <v>1547</v>
      </c>
    </row>
    <row r="45" spans="1:11" ht="24.95" customHeight="1" x14ac:dyDescent="0.2">
      <c r="A45" s="5" t="s">
        <v>1546</v>
      </c>
      <c r="B45" s="6">
        <v>148</v>
      </c>
      <c r="C45" s="6">
        <v>229</v>
      </c>
      <c r="D45" s="6">
        <f t="shared" si="7"/>
        <v>377</v>
      </c>
      <c r="E45" s="6">
        <v>0</v>
      </c>
      <c r="F45" s="6">
        <v>3</v>
      </c>
      <c r="G45" s="6">
        <f t="shared" si="8"/>
        <v>3</v>
      </c>
      <c r="H45" s="6">
        <f t="shared" si="9"/>
        <v>148</v>
      </c>
      <c r="I45" s="6">
        <f t="shared" si="10"/>
        <v>232</v>
      </c>
      <c r="J45" s="6">
        <f t="shared" si="11"/>
        <v>380</v>
      </c>
      <c r="K45" s="7" t="s">
        <v>1545</v>
      </c>
    </row>
    <row r="46" spans="1:11" ht="24.95" customHeight="1" x14ac:dyDescent="0.2">
      <c r="A46" s="5" t="s">
        <v>1138</v>
      </c>
      <c r="B46" s="6">
        <v>65</v>
      </c>
      <c r="C46" s="6">
        <v>199</v>
      </c>
      <c r="D46" s="6">
        <f t="shared" si="7"/>
        <v>264</v>
      </c>
      <c r="E46" s="6">
        <v>0</v>
      </c>
      <c r="F46" s="6">
        <v>0</v>
      </c>
      <c r="G46" s="6">
        <f t="shared" si="8"/>
        <v>0</v>
      </c>
      <c r="H46" s="6">
        <f t="shared" si="9"/>
        <v>65</v>
      </c>
      <c r="I46" s="6">
        <f t="shared" si="10"/>
        <v>199</v>
      </c>
      <c r="J46" s="6">
        <f t="shared" si="11"/>
        <v>264</v>
      </c>
      <c r="K46" s="7" t="s">
        <v>302</v>
      </c>
    </row>
    <row r="47" spans="1:11" ht="24.95" customHeight="1" x14ac:dyDescent="0.2">
      <c r="A47" s="5" t="s">
        <v>303</v>
      </c>
      <c r="B47" s="6">
        <v>148</v>
      </c>
      <c r="C47" s="6">
        <v>215</v>
      </c>
      <c r="D47" s="6">
        <f t="shared" si="7"/>
        <v>363</v>
      </c>
      <c r="E47" s="6">
        <v>0</v>
      </c>
      <c r="F47" s="6">
        <v>0</v>
      </c>
      <c r="G47" s="6">
        <f t="shared" si="8"/>
        <v>0</v>
      </c>
      <c r="H47" s="6">
        <f t="shared" si="9"/>
        <v>148</v>
      </c>
      <c r="I47" s="6">
        <f t="shared" si="10"/>
        <v>215</v>
      </c>
      <c r="J47" s="6">
        <f t="shared" si="11"/>
        <v>363</v>
      </c>
      <c r="K47" s="7" t="s">
        <v>304</v>
      </c>
    </row>
    <row r="48" spans="1:11" ht="24.95" customHeight="1" thickBot="1" x14ac:dyDescent="0.25">
      <c r="A48" s="5" t="s">
        <v>38</v>
      </c>
      <c r="B48" s="6">
        <f>SUM(B39:B47)</f>
        <v>1297</v>
      </c>
      <c r="C48" s="6">
        <f t="shared" ref="C48:J48" si="12">SUM(C39:C47)</f>
        <v>2378</v>
      </c>
      <c r="D48" s="6">
        <f t="shared" si="12"/>
        <v>3675</v>
      </c>
      <c r="E48" s="6">
        <f t="shared" si="12"/>
        <v>0</v>
      </c>
      <c r="F48" s="6">
        <f t="shared" si="12"/>
        <v>9</v>
      </c>
      <c r="G48" s="6">
        <f t="shared" si="12"/>
        <v>9</v>
      </c>
      <c r="H48" s="6">
        <f t="shared" si="12"/>
        <v>1297</v>
      </c>
      <c r="I48" s="6">
        <f t="shared" si="12"/>
        <v>2387</v>
      </c>
      <c r="J48" s="6">
        <f t="shared" si="12"/>
        <v>3684</v>
      </c>
      <c r="K48" s="7" t="s">
        <v>375</v>
      </c>
    </row>
    <row r="49" spans="1:11" ht="24.95" customHeight="1" thickBot="1" x14ac:dyDescent="0.25">
      <c r="A49" s="8" t="s">
        <v>108</v>
      </c>
      <c r="B49" s="9">
        <f t="shared" ref="B49:J49" si="13">SUM(B48)</f>
        <v>1297</v>
      </c>
      <c r="C49" s="9">
        <f t="shared" si="13"/>
        <v>2378</v>
      </c>
      <c r="D49" s="9">
        <f>SUM(B49:C49)</f>
        <v>3675</v>
      </c>
      <c r="E49" s="9">
        <f t="shared" si="13"/>
        <v>0</v>
      </c>
      <c r="F49" s="9">
        <f t="shared" si="13"/>
        <v>9</v>
      </c>
      <c r="G49" s="9">
        <f t="shared" si="13"/>
        <v>9</v>
      </c>
      <c r="H49" s="9">
        <f t="shared" si="13"/>
        <v>1297</v>
      </c>
      <c r="I49" s="9">
        <f t="shared" si="13"/>
        <v>2387</v>
      </c>
      <c r="J49" s="9">
        <f t="shared" si="13"/>
        <v>3684</v>
      </c>
      <c r="K49" s="10" t="s">
        <v>48</v>
      </c>
    </row>
    <row r="50" spans="1:11" ht="24.95" customHeight="1" thickTop="1" x14ac:dyDescent="0.2"/>
    <row r="51" spans="1:11" ht="24.95" customHeight="1" x14ac:dyDescent="0.2"/>
    <row r="52" spans="1:11" ht="24.95" customHeight="1" x14ac:dyDescent="0.2"/>
    <row r="53" spans="1:11" ht="24.95" customHeight="1" x14ac:dyDescent="0.2"/>
    <row r="54" spans="1:11" ht="30.75" customHeight="1" x14ac:dyDescent="0.2">
      <c r="A54" s="423" t="s">
        <v>1554</v>
      </c>
      <c r="B54" s="423"/>
      <c r="C54" s="423"/>
      <c r="D54" s="423"/>
      <c r="E54" s="423"/>
      <c r="F54" s="423"/>
      <c r="G54" s="423"/>
      <c r="H54" s="423"/>
      <c r="I54" s="423"/>
      <c r="J54" s="423"/>
      <c r="K54" s="423"/>
    </row>
    <row r="55" spans="1:11" ht="35.25" customHeight="1" x14ac:dyDescent="0.25">
      <c r="A55" s="416" t="s">
        <v>1553</v>
      </c>
      <c r="B55" s="416"/>
      <c r="C55" s="416"/>
      <c r="D55" s="416"/>
      <c r="E55" s="416"/>
      <c r="F55" s="416"/>
      <c r="G55" s="416"/>
      <c r="H55" s="416"/>
      <c r="I55" s="416"/>
      <c r="J55" s="416"/>
      <c r="K55" s="416"/>
    </row>
    <row r="56" spans="1:11" ht="26.25" customHeight="1" thickBot="1" x14ac:dyDescent="0.25">
      <c r="A56" s="31" t="s">
        <v>1552</v>
      </c>
      <c r="K56" s="33" t="s">
        <v>1551</v>
      </c>
    </row>
    <row r="57" spans="1:11" ht="25.5" customHeight="1" thickTop="1" x14ac:dyDescent="0.2">
      <c r="A57" s="409" t="s">
        <v>118</v>
      </c>
      <c r="B57" s="409" t="s">
        <v>2</v>
      </c>
      <c r="C57" s="409"/>
      <c r="D57" s="409"/>
      <c r="E57" s="409" t="s">
        <v>3</v>
      </c>
      <c r="F57" s="409"/>
      <c r="G57" s="409"/>
      <c r="H57" s="409" t="s">
        <v>4</v>
      </c>
      <c r="I57" s="409"/>
      <c r="J57" s="409"/>
      <c r="K57" s="409" t="s">
        <v>278</v>
      </c>
    </row>
    <row r="58" spans="1:11" ht="22.5" customHeight="1" x14ac:dyDescent="0.2">
      <c r="A58" s="410"/>
      <c r="B58" s="410" t="s">
        <v>6</v>
      </c>
      <c r="C58" s="410"/>
      <c r="D58" s="410"/>
      <c r="E58" s="410" t="s">
        <v>7</v>
      </c>
      <c r="F58" s="410"/>
      <c r="G58" s="410"/>
      <c r="H58" s="410" t="s">
        <v>8</v>
      </c>
      <c r="I58" s="410"/>
      <c r="J58" s="410"/>
      <c r="K58" s="410"/>
    </row>
    <row r="59" spans="1:11" ht="18.75" customHeight="1" x14ac:dyDescent="0.2">
      <c r="A59" s="410"/>
      <c r="B59" s="73" t="s">
        <v>52</v>
      </c>
      <c r="C59" s="73" t="s">
        <v>10</v>
      </c>
      <c r="D59" s="73" t="s">
        <v>11</v>
      </c>
      <c r="E59" s="73" t="s">
        <v>52</v>
      </c>
      <c r="F59" s="73" t="s">
        <v>10</v>
      </c>
      <c r="G59" s="73" t="s">
        <v>11</v>
      </c>
      <c r="H59" s="73" t="s">
        <v>52</v>
      </c>
      <c r="I59" s="73" t="s">
        <v>10</v>
      </c>
      <c r="J59" s="73" t="s">
        <v>11</v>
      </c>
      <c r="K59" s="410"/>
    </row>
    <row r="60" spans="1:11" ht="18.75" customHeight="1" thickBot="1" x14ac:dyDescent="0.25">
      <c r="A60" s="411"/>
      <c r="B60" s="74" t="s">
        <v>12</v>
      </c>
      <c r="C60" s="74" t="s">
        <v>13</v>
      </c>
      <c r="D60" s="74" t="s">
        <v>8</v>
      </c>
      <c r="E60" s="74" t="s">
        <v>12</v>
      </c>
      <c r="F60" s="74" t="s">
        <v>13</v>
      </c>
      <c r="G60" s="74" t="s">
        <v>8</v>
      </c>
      <c r="H60" s="74" t="s">
        <v>12</v>
      </c>
      <c r="I60" s="74" t="s">
        <v>13</v>
      </c>
      <c r="J60" s="74" t="s">
        <v>8</v>
      </c>
      <c r="K60" s="411"/>
    </row>
    <row r="61" spans="1:11" ht="18.75" customHeight="1" x14ac:dyDescent="0.2">
      <c r="A61" s="5" t="s">
        <v>280</v>
      </c>
      <c r="B61" s="6">
        <v>111</v>
      </c>
      <c r="C61" s="6">
        <v>72</v>
      </c>
      <c r="D61" s="6">
        <f t="shared" ref="D61:D76" si="14">SUM(B61:C61)</f>
        <v>183</v>
      </c>
      <c r="E61" s="6">
        <v>0</v>
      </c>
      <c r="F61" s="6">
        <v>0</v>
      </c>
      <c r="G61" s="6">
        <f t="shared" ref="G61:G76" si="15">SUM(E61:F61)</f>
        <v>0</v>
      </c>
      <c r="H61" s="6">
        <f t="shared" ref="H61:H76" si="16">SUM(B61,E61)</f>
        <v>111</v>
      </c>
      <c r="I61" s="6">
        <f t="shared" ref="I61:I76" si="17">SUM(C61,F61)</f>
        <v>72</v>
      </c>
      <c r="J61" s="6">
        <f t="shared" ref="J61:J76" si="18">SUM(H61:I61)</f>
        <v>183</v>
      </c>
      <c r="K61" s="7" t="s">
        <v>281</v>
      </c>
    </row>
    <row r="62" spans="1:11" ht="24.95" customHeight="1" x14ac:dyDescent="0.2">
      <c r="A62" s="5" t="s">
        <v>125</v>
      </c>
      <c r="B62" s="6">
        <v>10</v>
      </c>
      <c r="C62" s="6">
        <v>12</v>
      </c>
      <c r="D62" s="6">
        <f t="shared" si="14"/>
        <v>22</v>
      </c>
      <c r="E62" s="6">
        <v>0</v>
      </c>
      <c r="F62" s="6">
        <v>0</v>
      </c>
      <c r="G62" s="6">
        <f t="shared" si="15"/>
        <v>0</v>
      </c>
      <c r="H62" s="6">
        <f t="shared" si="16"/>
        <v>10</v>
      </c>
      <c r="I62" s="6">
        <f t="shared" si="17"/>
        <v>12</v>
      </c>
      <c r="J62" s="6">
        <f t="shared" si="18"/>
        <v>22</v>
      </c>
      <c r="K62" s="7" t="s">
        <v>284</v>
      </c>
    </row>
    <row r="63" spans="1:11" ht="24.95" customHeight="1" x14ac:dyDescent="0.2">
      <c r="A63" s="5" t="s">
        <v>285</v>
      </c>
      <c r="B63" s="6">
        <v>146</v>
      </c>
      <c r="C63" s="6">
        <v>105</v>
      </c>
      <c r="D63" s="6">
        <f t="shared" si="14"/>
        <v>251</v>
      </c>
      <c r="E63" s="6">
        <v>0</v>
      </c>
      <c r="F63" s="6">
        <v>0</v>
      </c>
      <c r="G63" s="6">
        <f t="shared" si="15"/>
        <v>0</v>
      </c>
      <c r="H63" s="6">
        <f t="shared" si="16"/>
        <v>146</v>
      </c>
      <c r="I63" s="6">
        <f t="shared" si="17"/>
        <v>105</v>
      </c>
      <c r="J63" s="6">
        <f t="shared" si="18"/>
        <v>251</v>
      </c>
      <c r="K63" s="7" t="s">
        <v>286</v>
      </c>
    </row>
    <row r="64" spans="1:11" ht="22.5" customHeight="1" x14ac:dyDescent="0.2">
      <c r="A64" s="5" t="s">
        <v>1550</v>
      </c>
      <c r="B64" s="6">
        <v>38</v>
      </c>
      <c r="C64" s="6">
        <v>13</v>
      </c>
      <c r="D64" s="6">
        <f t="shared" si="14"/>
        <v>51</v>
      </c>
      <c r="E64" s="6">
        <v>0</v>
      </c>
      <c r="F64" s="6">
        <v>0</v>
      </c>
      <c r="G64" s="6">
        <f t="shared" si="15"/>
        <v>0</v>
      </c>
      <c r="H64" s="6">
        <f t="shared" si="16"/>
        <v>38</v>
      </c>
      <c r="I64" s="6">
        <f t="shared" si="17"/>
        <v>13</v>
      </c>
      <c r="J64" s="6">
        <f t="shared" si="18"/>
        <v>51</v>
      </c>
      <c r="K64" s="7" t="s">
        <v>1549</v>
      </c>
    </row>
    <row r="65" spans="1:11" ht="21" customHeight="1" x14ac:dyDescent="0.2">
      <c r="A65" s="5" t="s">
        <v>287</v>
      </c>
      <c r="B65" s="6">
        <v>79</v>
      </c>
      <c r="C65" s="6">
        <v>111</v>
      </c>
      <c r="D65" s="6">
        <f t="shared" si="14"/>
        <v>190</v>
      </c>
      <c r="E65" s="6">
        <v>0</v>
      </c>
      <c r="F65" s="6">
        <v>0</v>
      </c>
      <c r="G65" s="6">
        <f t="shared" si="15"/>
        <v>0</v>
      </c>
      <c r="H65" s="6">
        <f t="shared" si="16"/>
        <v>79</v>
      </c>
      <c r="I65" s="6">
        <f t="shared" si="17"/>
        <v>111</v>
      </c>
      <c r="J65" s="6">
        <f t="shared" si="18"/>
        <v>190</v>
      </c>
      <c r="K65" s="7" t="s">
        <v>331</v>
      </c>
    </row>
    <row r="66" spans="1:11" ht="24.95" customHeight="1" x14ac:dyDescent="0.2">
      <c r="A66" s="5" t="s">
        <v>1548</v>
      </c>
      <c r="B66" s="6">
        <v>23</v>
      </c>
      <c r="C66" s="6">
        <v>35</v>
      </c>
      <c r="D66" s="6">
        <f t="shared" si="14"/>
        <v>58</v>
      </c>
      <c r="E66" s="6">
        <v>0</v>
      </c>
      <c r="F66" s="6">
        <v>0</v>
      </c>
      <c r="G66" s="6">
        <f t="shared" si="15"/>
        <v>0</v>
      </c>
      <c r="H66" s="6">
        <f t="shared" si="16"/>
        <v>23</v>
      </c>
      <c r="I66" s="6">
        <f t="shared" si="17"/>
        <v>35</v>
      </c>
      <c r="J66" s="6">
        <f t="shared" si="18"/>
        <v>58</v>
      </c>
      <c r="K66" s="7" t="s">
        <v>1547</v>
      </c>
    </row>
    <row r="67" spans="1:11" ht="24.95" customHeight="1" x14ac:dyDescent="0.2">
      <c r="A67" s="5" t="s">
        <v>1546</v>
      </c>
      <c r="B67" s="6">
        <v>22</v>
      </c>
      <c r="C67" s="6">
        <v>18</v>
      </c>
      <c r="D67" s="6">
        <f t="shared" si="14"/>
        <v>40</v>
      </c>
      <c r="E67" s="6">
        <v>0</v>
      </c>
      <c r="F67" s="6">
        <v>0</v>
      </c>
      <c r="G67" s="6">
        <f t="shared" si="15"/>
        <v>0</v>
      </c>
      <c r="H67" s="6">
        <f t="shared" si="16"/>
        <v>22</v>
      </c>
      <c r="I67" s="6">
        <f t="shared" si="17"/>
        <v>18</v>
      </c>
      <c r="J67" s="6">
        <f t="shared" si="18"/>
        <v>40</v>
      </c>
      <c r="K67" s="7" t="s">
        <v>1545</v>
      </c>
    </row>
    <row r="68" spans="1:11" ht="21.75" customHeight="1" x14ac:dyDescent="0.2">
      <c r="A68" s="5" t="s">
        <v>1138</v>
      </c>
      <c r="B68" s="6">
        <v>22</v>
      </c>
      <c r="C68" s="6">
        <v>21</v>
      </c>
      <c r="D68" s="6">
        <f t="shared" si="14"/>
        <v>43</v>
      </c>
      <c r="E68" s="6">
        <v>0</v>
      </c>
      <c r="F68" s="6">
        <v>0</v>
      </c>
      <c r="G68" s="6">
        <f t="shared" si="15"/>
        <v>0</v>
      </c>
      <c r="H68" s="6">
        <f t="shared" si="16"/>
        <v>22</v>
      </c>
      <c r="I68" s="6">
        <f t="shared" si="17"/>
        <v>21</v>
      </c>
      <c r="J68" s="6">
        <f t="shared" si="18"/>
        <v>43</v>
      </c>
      <c r="K68" s="7" t="s">
        <v>302</v>
      </c>
    </row>
    <row r="69" spans="1:11" ht="24.95" customHeight="1" x14ac:dyDescent="0.2">
      <c r="A69" s="5" t="s">
        <v>303</v>
      </c>
      <c r="B69" s="6">
        <v>51</v>
      </c>
      <c r="C69" s="6">
        <v>27</v>
      </c>
      <c r="D69" s="6">
        <f t="shared" si="14"/>
        <v>78</v>
      </c>
      <c r="E69" s="6">
        <v>0</v>
      </c>
      <c r="F69" s="6">
        <v>0</v>
      </c>
      <c r="G69" s="6">
        <f t="shared" si="15"/>
        <v>0</v>
      </c>
      <c r="H69" s="6">
        <f t="shared" si="16"/>
        <v>51</v>
      </c>
      <c r="I69" s="6">
        <f t="shared" si="17"/>
        <v>27</v>
      </c>
      <c r="J69" s="6">
        <f t="shared" si="18"/>
        <v>78</v>
      </c>
      <c r="K69" s="7" t="s">
        <v>304</v>
      </c>
    </row>
    <row r="70" spans="1:11" ht="19.5" customHeight="1" x14ac:dyDescent="0.2">
      <c r="A70" s="5" t="s">
        <v>1544</v>
      </c>
      <c r="B70" s="6">
        <v>18</v>
      </c>
      <c r="C70" s="6">
        <v>17</v>
      </c>
      <c r="D70" s="6">
        <f t="shared" si="14"/>
        <v>35</v>
      </c>
      <c r="E70" s="6">
        <v>0</v>
      </c>
      <c r="F70" s="6">
        <v>0</v>
      </c>
      <c r="G70" s="6">
        <f t="shared" si="15"/>
        <v>0</v>
      </c>
      <c r="H70" s="6">
        <f t="shared" si="16"/>
        <v>18</v>
      </c>
      <c r="I70" s="6">
        <f t="shared" si="17"/>
        <v>17</v>
      </c>
      <c r="J70" s="6">
        <f t="shared" si="18"/>
        <v>35</v>
      </c>
      <c r="K70" s="7" t="s">
        <v>1543</v>
      </c>
    </row>
    <row r="71" spans="1:11" ht="33" customHeight="1" x14ac:dyDescent="0.2">
      <c r="A71" s="5" t="s">
        <v>1542</v>
      </c>
      <c r="B71" s="6">
        <v>6</v>
      </c>
      <c r="C71" s="6">
        <v>13</v>
      </c>
      <c r="D71" s="6">
        <f t="shared" si="14"/>
        <v>19</v>
      </c>
      <c r="E71" s="6">
        <v>0</v>
      </c>
      <c r="F71" s="6">
        <v>0</v>
      </c>
      <c r="G71" s="6">
        <f t="shared" si="15"/>
        <v>0</v>
      </c>
      <c r="H71" s="6">
        <f t="shared" si="16"/>
        <v>6</v>
      </c>
      <c r="I71" s="6">
        <f t="shared" si="17"/>
        <v>13</v>
      </c>
      <c r="J71" s="6">
        <f t="shared" si="18"/>
        <v>19</v>
      </c>
      <c r="K71" s="18" t="s">
        <v>1541</v>
      </c>
    </row>
    <row r="72" spans="1:11" ht="38.25" customHeight="1" x14ac:dyDescent="0.2">
      <c r="A72" s="5" t="s">
        <v>1540</v>
      </c>
      <c r="B72" s="6">
        <v>5</v>
      </c>
      <c r="C72" s="6">
        <v>0</v>
      </c>
      <c r="D72" s="6">
        <f t="shared" si="14"/>
        <v>5</v>
      </c>
      <c r="E72" s="6">
        <v>0</v>
      </c>
      <c r="F72" s="6">
        <v>0</v>
      </c>
      <c r="G72" s="6">
        <f t="shared" si="15"/>
        <v>0</v>
      </c>
      <c r="H72" s="6">
        <f t="shared" si="16"/>
        <v>5</v>
      </c>
      <c r="I72" s="6">
        <f t="shared" si="17"/>
        <v>0</v>
      </c>
      <c r="J72" s="6">
        <f t="shared" si="18"/>
        <v>5</v>
      </c>
      <c r="K72" s="18" t="s">
        <v>1539</v>
      </c>
    </row>
    <row r="73" spans="1:11" ht="51" customHeight="1" x14ac:dyDescent="0.2">
      <c r="A73" s="17" t="s">
        <v>1538</v>
      </c>
      <c r="B73" s="6">
        <v>12</v>
      </c>
      <c r="C73" s="6">
        <v>16</v>
      </c>
      <c r="D73" s="6">
        <f t="shared" si="14"/>
        <v>28</v>
      </c>
      <c r="E73" s="6">
        <v>0</v>
      </c>
      <c r="F73" s="6">
        <v>0</v>
      </c>
      <c r="G73" s="6">
        <f t="shared" si="15"/>
        <v>0</v>
      </c>
      <c r="H73" s="6">
        <f t="shared" si="16"/>
        <v>12</v>
      </c>
      <c r="I73" s="6">
        <f t="shared" si="17"/>
        <v>16</v>
      </c>
      <c r="J73" s="6">
        <f t="shared" si="18"/>
        <v>28</v>
      </c>
      <c r="K73" s="18" t="s">
        <v>1537</v>
      </c>
    </row>
    <row r="74" spans="1:11" ht="36" customHeight="1" x14ac:dyDescent="0.2">
      <c r="A74" s="5" t="s">
        <v>1536</v>
      </c>
      <c r="B74" s="6">
        <v>1</v>
      </c>
      <c r="C74" s="6">
        <v>2</v>
      </c>
      <c r="D74" s="6">
        <f t="shared" si="14"/>
        <v>3</v>
      </c>
      <c r="E74" s="6">
        <v>0</v>
      </c>
      <c r="F74" s="6">
        <v>0</v>
      </c>
      <c r="G74" s="6">
        <f t="shared" si="15"/>
        <v>0</v>
      </c>
      <c r="H74" s="6">
        <f t="shared" si="16"/>
        <v>1</v>
      </c>
      <c r="I74" s="6">
        <f t="shared" si="17"/>
        <v>2</v>
      </c>
      <c r="J74" s="6">
        <f t="shared" si="18"/>
        <v>3</v>
      </c>
      <c r="K74" s="18" t="s">
        <v>824</v>
      </c>
    </row>
    <row r="75" spans="1:11" ht="23.25" customHeight="1" x14ac:dyDescent="0.2">
      <c r="A75" s="5" t="s">
        <v>245</v>
      </c>
      <c r="B75" s="6">
        <v>2</v>
      </c>
      <c r="C75" s="6">
        <v>1</v>
      </c>
      <c r="D75" s="6">
        <f t="shared" si="14"/>
        <v>3</v>
      </c>
      <c r="E75" s="6">
        <v>0</v>
      </c>
      <c r="F75" s="6">
        <v>0</v>
      </c>
      <c r="G75" s="6">
        <f t="shared" si="15"/>
        <v>0</v>
      </c>
      <c r="H75" s="6">
        <f t="shared" si="16"/>
        <v>2</v>
      </c>
      <c r="I75" s="6">
        <f t="shared" si="17"/>
        <v>1</v>
      </c>
      <c r="J75" s="6">
        <f t="shared" si="18"/>
        <v>3</v>
      </c>
      <c r="K75" s="7" t="s">
        <v>327</v>
      </c>
    </row>
    <row r="76" spans="1:11" ht="22.5" customHeight="1" thickBot="1" x14ac:dyDescent="0.25">
      <c r="A76" s="5" t="s">
        <v>54</v>
      </c>
      <c r="B76" s="6">
        <v>19</v>
      </c>
      <c r="C76" s="6">
        <v>15</v>
      </c>
      <c r="D76" s="6">
        <f t="shared" si="14"/>
        <v>34</v>
      </c>
      <c r="E76" s="6">
        <v>0</v>
      </c>
      <c r="F76" s="6">
        <v>0</v>
      </c>
      <c r="G76" s="6">
        <f t="shared" si="15"/>
        <v>0</v>
      </c>
      <c r="H76" s="6">
        <f t="shared" si="16"/>
        <v>19</v>
      </c>
      <c r="I76" s="6">
        <f t="shared" si="17"/>
        <v>15</v>
      </c>
      <c r="J76" s="6">
        <f t="shared" si="18"/>
        <v>34</v>
      </c>
      <c r="K76" s="7" t="s">
        <v>330</v>
      </c>
    </row>
    <row r="77" spans="1:11" ht="24.75" customHeight="1" thickBot="1" x14ac:dyDescent="0.25">
      <c r="A77" s="8" t="s">
        <v>108</v>
      </c>
      <c r="B77" s="9">
        <f t="shared" ref="B77:J77" si="19">SUM(B61:B76)</f>
        <v>565</v>
      </c>
      <c r="C77" s="9">
        <f t="shared" si="19"/>
        <v>478</v>
      </c>
      <c r="D77" s="9">
        <f t="shared" si="19"/>
        <v>1043</v>
      </c>
      <c r="E77" s="9">
        <f t="shared" si="19"/>
        <v>0</v>
      </c>
      <c r="F77" s="9">
        <f t="shared" si="19"/>
        <v>0</v>
      </c>
      <c r="G77" s="9">
        <f t="shared" si="19"/>
        <v>0</v>
      </c>
      <c r="H77" s="9">
        <f t="shared" si="19"/>
        <v>565</v>
      </c>
      <c r="I77" s="9">
        <f t="shared" si="19"/>
        <v>478</v>
      </c>
      <c r="J77" s="9">
        <f t="shared" si="19"/>
        <v>1043</v>
      </c>
      <c r="K77" s="10" t="s">
        <v>48</v>
      </c>
    </row>
    <row r="78" spans="1:11" ht="15" thickTop="1" x14ac:dyDescent="0.2"/>
  </sheetData>
  <mergeCells count="30">
    <mergeCell ref="A54:K54"/>
    <mergeCell ref="A55:K55"/>
    <mergeCell ref="A57:A60"/>
    <mergeCell ref="B57:D57"/>
    <mergeCell ref="E57:G57"/>
    <mergeCell ref="H57:J57"/>
    <mergeCell ref="K57:K60"/>
    <mergeCell ref="B58:D58"/>
    <mergeCell ref="E58:G58"/>
    <mergeCell ref="H58:J58"/>
    <mergeCell ref="A31:K31"/>
    <mergeCell ref="A32:K32"/>
    <mergeCell ref="A34:A37"/>
    <mergeCell ref="B34:D34"/>
    <mergeCell ref="E34:G34"/>
    <mergeCell ref="H34:J34"/>
    <mergeCell ref="K34:K37"/>
    <mergeCell ref="B35:D35"/>
    <mergeCell ref="E35:G35"/>
    <mergeCell ref="H35:J35"/>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80" firstPageNumber="54" orientation="landscape" r:id="rId1"/>
  <ignoredErrors>
    <ignoredError sqref="D48:D4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25"/>
  <sheetViews>
    <sheetView rightToLeft="1" view="pageBreakPreview" zoomScale="85" zoomScaleSheetLayoutView="85" workbookViewId="0">
      <selection activeCell="L50" sqref="L50"/>
    </sheetView>
  </sheetViews>
  <sheetFormatPr defaultRowHeight="14.25" x14ac:dyDescent="0.2"/>
  <cols>
    <col min="1" max="1" width="20.625" style="76" customWidth="1"/>
    <col min="2" max="2" width="7.75" style="76" customWidth="1"/>
    <col min="3" max="3" width="8.25" style="76" customWidth="1"/>
    <col min="4" max="5" width="7.5" style="76" customWidth="1"/>
    <col min="6" max="6" width="8.375" style="76" customWidth="1"/>
    <col min="7" max="11" width="7.5" style="76" customWidth="1"/>
    <col min="12" max="12" width="8.25" style="76" customWidth="1"/>
    <col min="13" max="13" width="7.5" style="76" customWidth="1"/>
    <col min="14" max="14" width="27" style="76" customWidth="1"/>
    <col min="15" max="16384" width="9" style="76"/>
  </cols>
  <sheetData>
    <row r="1" spans="1:14" ht="26.25" customHeight="1" x14ac:dyDescent="0.2">
      <c r="A1" s="423" t="s">
        <v>1566</v>
      </c>
      <c r="B1" s="423"/>
      <c r="C1" s="423"/>
      <c r="D1" s="423"/>
      <c r="E1" s="423"/>
      <c r="F1" s="423"/>
      <c r="G1" s="423"/>
      <c r="H1" s="423"/>
      <c r="I1" s="423"/>
      <c r="J1" s="423"/>
      <c r="K1" s="423"/>
      <c r="L1" s="423"/>
      <c r="M1" s="423"/>
      <c r="N1" s="423"/>
    </row>
    <row r="2" spans="1:14" ht="39.75" customHeight="1" x14ac:dyDescent="0.25">
      <c r="A2" s="416" t="s">
        <v>1565</v>
      </c>
      <c r="B2" s="416"/>
      <c r="C2" s="416"/>
      <c r="D2" s="416"/>
      <c r="E2" s="416"/>
      <c r="F2" s="416"/>
      <c r="G2" s="416"/>
      <c r="H2" s="416"/>
      <c r="I2" s="416"/>
      <c r="J2" s="416"/>
      <c r="K2" s="416"/>
      <c r="L2" s="416"/>
      <c r="M2" s="416"/>
      <c r="N2" s="416"/>
    </row>
    <row r="3" spans="1:14" ht="22.5" customHeight="1" thickBot="1" x14ac:dyDescent="0.3">
      <c r="A3" s="31" t="s">
        <v>1564</v>
      </c>
      <c r="B3" s="29"/>
      <c r="N3" s="33" t="s">
        <v>1563</v>
      </c>
    </row>
    <row r="4" spans="1:14" ht="26.25" customHeight="1" thickTop="1" x14ac:dyDescent="0.2">
      <c r="A4" s="409" t="s">
        <v>118</v>
      </c>
      <c r="B4" s="409" t="s">
        <v>56</v>
      </c>
      <c r="C4" s="409"/>
      <c r="D4" s="409"/>
      <c r="E4" s="409" t="s">
        <v>57</v>
      </c>
      <c r="F4" s="409"/>
      <c r="G4" s="409"/>
      <c r="H4" s="409" t="s">
        <v>58</v>
      </c>
      <c r="I4" s="409"/>
      <c r="J4" s="409"/>
      <c r="K4" s="409" t="s">
        <v>4</v>
      </c>
      <c r="L4" s="409"/>
      <c r="M4" s="409"/>
      <c r="N4" s="409" t="s">
        <v>278</v>
      </c>
    </row>
    <row r="5" spans="1:14" ht="26.25" customHeight="1" x14ac:dyDescent="0.2">
      <c r="A5" s="410"/>
      <c r="B5" s="410" t="s">
        <v>59</v>
      </c>
      <c r="C5" s="410"/>
      <c r="D5" s="410"/>
      <c r="E5" s="410" t="s">
        <v>60</v>
      </c>
      <c r="F5" s="410"/>
      <c r="G5" s="410"/>
      <c r="H5" s="410" t="s">
        <v>61</v>
      </c>
      <c r="I5" s="410"/>
      <c r="J5" s="410"/>
      <c r="K5" s="410" t="s">
        <v>8</v>
      </c>
      <c r="L5" s="410"/>
      <c r="M5" s="410"/>
      <c r="N5" s="410"/>
    </row>
    <row r="6" spans="1:14" ht="26.25" customHeight="1" x14ac:dyDescent="0.2">
      <c r="A6" s="410"/>
      <c r="B6" s="73" t="s">
        <v>52</v>
      </c>
      <c r="C6" s="73" t="s">
        <v>10</v>
      </c>
      <c r="D6" s="73" t="s">
        <v>11</v>
      </c>
      <c r="E6" s="73" t="s">
        <v>52</v>
      </c>
      <c r="F6" s="73" t="s">
        <v>10</v>
      </c>
      <c r="G6" s="73" t="s">
        <v>11</v>
      </c>
      <c r="H6" s="73" t="s">
        <v>52</v>
      </c>
      <c r="I6" s="73" t="s">
        <v>10</v>
      </c>
      <c r="J6" s="73" t="s">
        <v>11</v>
      </c>
      <c r="K6" s="73" t="s">
        <v>52</v>
      </c>
      <c r="L6" s="73" t="s">
        <v>10</v>
      </c>
      <c r="M6" s="73" t="s">
        <v>11</v>
      </c>
      <c r="N6" s="410"/>
    </row>
    <row r="7" spans="1:14" ht="26.25" customHeight="1" thickBot="1" x14ac:dyDescent="0.25">
      <c r="A7" s="411"/>
      <c r="B7" s="74" t="s">
        <v>12</v>
      </c>
      <c r="C7" s="74" t="s">
        <v>13</v>
      </c>
      <c r="D7" s="74" t="s">
        <v>8</v>
      </c>
      <c r="E7" s="74" t="s">
        <v>12</v>
      </c>
      <c r="F7" s="74" t="s">
        <v>13</v>
      </c>
      <c r="G7" s="74" t="s">
        <v>8</v>
      </c>
      <c r="H7" s="74" t="s">
        <v>12</v>
      </c>
      <c r="I7" s="74" t="s">
        <v>13</v>
      </c>
      <c r="J7" s="74" t="s">
        <v>8</v>
      </c>
      <c r="K7" s="74" t="s">
        <v>12</v>
      </c>
      <c r="L7" s="74" t="s">
        <v>13</v>
      </c>
      <c r="M7" s="74" t="s">
        <v>8</v>
      </c>
      <c r="N7" s="411"/>
    </row>
    <row r="8" spans="1:14" ht="26.25" customHeight="1" x14ac:dyDescent="0.2">
      <c r="A8" s="5" t="s">
        <v>440</v>
      </c>
      <c r="B8" s="6"/>
      <c r="C8" s="6"/>
      <c r="D8" s="6"/>
      <c r="E8" s="6"/>
      <c r="F8" s="6"/>
      <c r="G8" s="6"/>
      <c r="H8" s="6"/>
      <c r="I8" s="6"/>
      <c r="J8" s="6"/>
      <c r="K8" s="7"/>
      <c r="L8" s="5"/>
      <c r="M8" s="6"/>
      <c r="N8" s="7" t="s">
        <v>69</v>
      </c>
    </row>
    <row r="9" spans="1:14" ht="26.25" customHeight="1" x14ac:dyDescent="0.2">
      <c r="A9" s="5" t="s">
        <v>280</v>
      </c>
      <c r="B9" s="6">
        <v>10</v>
      </c>
      <c r="C9" s="6">
        <v>18</v>
      </c>
      <c r="D9" s="6">
        <f t="shared" ref="D9:D17" si="0">SUM(B9:C9)</f>
        <v>28</v>
      </c>
      <c r="E9" s="6">
        <v>5</v>
      </c>
      <c r="F9" s="6">
        <v>1</v>
      </c>
      <c r="G9" s="6">
        <f t="shared" ref="G9:G17" si="1">SUM(E9:F9)</f>
        <v>6</v>
      </c>
      <c r="H9" s="6">
        <v>0</v>
      </c>
      <c r="I9" s="6">
        <v>0</v>
      </c>
      <c r="J9" s="6">
        <f t="shared" ref="J9:J17" si="2">SUM(H9:I9)</f>
        <v>0</v>
      </c>
      <c r="K9" s="6">
        <f t="shared" ref="K9:K17" si="3">SUM(B9,E9,H9)</f>
        <v>15</v>
      </c>
      <c r="L9" s="6">
        <f t="shared" ref="L9:L17" si="4">SUM(C9,F9,I9)</f>
        <v>19</v>
      </c>
      <c r="M9" s="6">
        <f t="shared" ref="M9:M17" si="5">SUM(K9:L9)</f>
        <v>34</v>
      </c>
      <c r="N9" s="7" t="s">
        <v>281</v>
      </c>
    </row>
    <row r="10" spans="1:14" ht="26.25" customHeight="1" x14ac:dyDescent="0.2">
      <c r="A10" s="5" t="s">
        <v>125</v>
      </c>
      <c r="B10" s="6">
        <v>1</v>
      </c>
      <c r="C10" s="6">
        <v>3</v>
      </c>
      <c r="D10" s="6">
        <f t="shared" si="0"/>
        <v>4</v>
      </c>
      <c r="E10" s="6">
        <v>0</v>
      </c>
      <c r="F10" s="6">
        <v>0</v>
      </c>
      <c r="G10" s="6">
        <f t="shared" si="1"/>
        <v>0</v>
      </c>
      <c r="H10" s="6">
        <v>0</v>
      </c>
      <c r="I10" s="6">
        <v>0</v>
      </c>
      <c r="J10" s="6">
        <f t="shared" si="2"/>
        <v>0</v>
      </c>
      <c r="K10" s="6">
        <f t="shared" si="3"/>
        <v>1</v>
      </c>
      <c r="L10" s="6">
        <f t="shared" si="4"/>
        <v>3</v>
      </c>
      <c r="M10" s="6">
        <f t="shared" si="5"/>
        <v>4</v>
      </c>
      <c r="N10" s="7" t="s">
        <v>284</v>
      </c>
    </row>
    <row r="11" spans="1:14" ht="26.25" customHeight="1" x14ac:dyDescent="0.2">
      <c r="A11" s="5" t="s">
        <v>285</v>
      </c>
      <c r="B11" s="6">
        <v>33</v>
      </c>
      <c r="C11" s="6">
        <v>37</v>
      </c>
      <c r="D11" s="6">
        <f t="shared" si="0"/>
        <v>70</v>
      </c>
      <c r="E11" s="6">
        <v>17</v>
      </c>
      <c r="F11" s="6">
        <v>12</v>
      </c>
      <c r="G11" s="6">
        <f t="shared" si="1"/>
        <v>29</v>
      </c>
      <c r="H11" s="6">
        <v>4</v>
      </c>
      <c r="I11" s="6">
        <v>2</v>
      </c>
      <c r="J11" s="6">
        <f t="shared" si="2"/>
        <v>6</v>
      </c>
      <c r="K11" s="6">
        <f t="shared" si="3"/>
        <v>54</v>
      </c>
      <c r="L11" s="6">
        <f t="shared" si="4"/>
        <v>51</v>
      </c>
      <c r="M11" s="6">
        <f t="shared" si="5"/>
        <v>105</v>
      </c>
      <c r="N11" s="7" t="s">
        <v>286</v>
      </c>
    </row>
    <row r="12" spans="1:14" ht="26.25" customHeight="1" x14ac:dyDescent="0.2">
      <c r="A12" s="5" t="s">
        <v>1550</v>
      </c>
      <c r="B12" s="6">
        <v>6</v>
      </c>
      <c r="C12" s="6">
        <v>13</v>
      </c>
      <c r="D12" s="6">
        <f t="shared" si="0"/>
        <v>19</v>
      </c>
      <c r="E12" s="6">
        <v>0</v>
      </c>
      <c r="F12" s="6">
        <v>0</v>
      </c>
      <c r="G12" s="6">
        <f t="shared" si="1"/>
        <v>0</v>
      </c>
      <c r="H12" s="6">
        <v>0</v>
      </c>
      <c r="I12" s="6">
        <v>0</v>
      </c>
      <c r="J12" s="6">
        <f t="shared" si="2"/>
        <v>0</v>
      </c>
      <c r="K12" s="6">
        <f t="shared" si="3"/>
        <v>6</v>
      </c>
      <c r="L12" s="6">
        <f t="shared" si="4"/>
        <v>13</v>
      </c>
      <c r="M12" s="6">
        <f t="shared" si="5"/>
        <v>19</v>
      </c>
      <c r="N12" s="7" t="s">
        <v>1549</v>
      </c>
    </row>
    <row r="13" spans="1:14" ht="26.25" customHeight="1" x14ac:dyDescent="0.2">
      <c r="A13" s="5" t="s">
        <v>287</v>
      </c>
      <c r="B13" s="6">
        <v>39</v>
      </c>
      <c r="C13" s="6">
        <v>45</v>
      </c>
      <c r="D13" s="6">
        <f t="shared" si="0"/>
        <v>84</v>
      </c>
      <c r="E13" s="6">
        <v>2</v>
      </c>
      <c r="F13" s="6">
        <v>1</v>
      </c>
      <c r="G13" s="6">
        <f t="shared" si="1"/>
        <v>3</v>
      </c>
      <c r="H13" s="6">
        <v>9</v>
      </c>
      <c r="I13" s="6">
        <v>4</v>
      </c>
      <c r="J13" s="6">
        <f t="shared" si="2"/>
        <v>13</v>
      </c>
      <c r="K13" s="6">
        <f t="shared" si="3"/>
        <v>50</v>
      </c>
      <c r="L13" s="6">
        <f t="shared" si="4"/>
        <v>50</v>
      </c>
      <c r="M13" s="6">
        <f t="shared" si="5"/>
        <v>100</v>
      </c>
      <c r="N13" s="7" t="s">
        <v>331</v>
      </c>
    </row>
    <row r="14" spans="1:14" ht="26.25" customHeight="1" x14ac:dyDescent="0.2">
      <c r="A14" s="5" t="s">
        <v>1548</v>
      </c>
      <c r="B14" s="6">
        <v>1</v>
      </c>
      <c r="C14" s="6">
        <v>0</v>
      </c>
      <c r="D14" s="6">
        <f t="shared" si="0"/>
        <v>1</v>
      </c>
      <c r="E14" s="6">
        <v>1</v>
      </c>
      <c r="F14" s="6">
        <v>5</v>
      </c>
      <c r="G14" s="6">
        <f t="shared" si="1"/>
        <v>6</v>
      </c>
      <c r="H14" s="6">
        <v>2</v>
      </c>
      <c r="I14" s="6">
        <v>11</v>
      </c>
      <c r="J14" s="6">
        <f t="shared" si="2"/>
        <v>13</v>
      </c>
      <c r="K14" s="6">
        <f t="shared" si="3"/>
        <v>4</v>
      </c>
      <c r="L14" s="6">
        <f t="shared" si="4"/>
        <v>16</v>
      </c>
      <c r="M14" s="6">
        <f t="shared" si="5"/>
        <v>20</v>
      </c>
      <c r="N14" s="7" t="s">
        <v>1547</v>
      </c>
    </row>
    <row r="15" spans="1:14" ht="26.25" customHeight="1" x14ac:dyDescent="0.2">
      <c r="A15" s="5" t="s">
        <v>1546</v>
      </c>
      <c r="B15" s="6">
        <v>15</v>
      </c>
      <c r="C15" s="6">
        <v>4</v>
      </c>
      <c r="D15" s="6">
        <f t="shared" si="0"/>
        <v>19</v>
      </c>
      <c r="E15" s="6">
        <v>5</v>
      </c>
      <c r="F15" s="6">
        <v>4</v>
      </c>
      <c r="G15" s="6">
        <f t="shared" si="1"/>
        <v>9</v>
      </c>
      <c r="H15" s="6">
        <v>8</v>
      </c>
      <c r="I15" s="6">
        <v>4</v>
      </c>
      <c r="J15" s="6">
        <f t="shared" si="2"/>
        <v>12</v>
      </c>
      <c r="K15" s="6">
        <f t="shared" si="3"/>
        <v>28</v>
      </c>
      <c r="L15" s="6">
        <f t="shared" si="4"/>
        <v>12</v>
      </c>
      <c r="M15" s="6">
        <f t="shared" si="5"/>
        <v>40</v>
      </c>
      <c r="N15" s="7" t="s">
        <v>1545</v>
      </c>
    </row>
    <row r="16" spans="1:14" ht="26.25" customHeight="1" x14ac:dyDescent="0.2">
      <c r="A16" s="5" t="s">
        <v>1138</v>
      </c>
      <c r="B16" s="6">
        <v>13</v>
      </c>
      <c r="C16" s="6">
        <v>12</v>
      </c>
      <c r="D16" s="6">
        <f t="shared" si="0"/>
        <v>25</v>
      </c>
      <c r="E16" s="6">
        <v>3</v>
      </c>
      <c r="F16" s="6">
        <v>6</v>
      </c>
      <c r="G16" s="6">
        <f t="shared" si="1"/>
        <v>9</v>
      </c>
      <c r="H16" s="6">
        <v>0</v>
      </c>
      <c r="I16" s="6">
        <v>0</v>
      </c>
      <c r="J16" s="6">
        <f t="shared" si="2"/>
        <v>0</v>
      </c>
      <c r="K16" s="6">
        <f t="shared" si="3"/>
        <v>16</v>
      </c>
      <c r="L16" s="6">
        <f t="shared" si="4"/>
        <v>18</v>
      </c>
      <c r="M16" s="6">
        <f t="shared" si="5"/>
        <v>34</v>
      </c>
      <c r="N16" s="7" t="s">
        <v>302</v>
      </c>
    </row>
    <row r="17" spans="1:14" ht="26.25" customHeight="1" x14ac:dyDescent="0.2">
      <c r="A17" s="5" t="s">
        <v>303</v>
      </c>
      <c r="B17" s="6">
        <v>26</v>
      </c>
      <c r="C17" s="6">
        <v>11</v>
      </c>
      <c r="D17" s="6">
        <f t="shared" si="0"/>
        <v>37</v>
      </c>
      <c r="E17" s="6">
        <v>7</v>
      </c>
      <c r="F17" s="6">
        <v>10</v>
      </c>
      <c r="G17" s="6">
        <f t="shared" si="1"/>
        <v>17</v>
      </c>
      <c r="H17" s="6">
        <v>0</v>
      </c>
      <c r="I17" s="6">
        <v>0</v>
      </c>
      <c r="J17" s="6">
        <f t="shared" si="2"/>
        <v>0</v>
      </c>
      <c r="K17" s="6">
        <f t="shared" si="3"/>
        <v>33</v>
      </c>
      <c r="L17" s="6">
        <f t="shared" si="4"/>
        <v>21</v>
      </c>
      <c r="M17" s="6">
        <f t="shared" si="5"/>
        <v>54</v>
      </c>
      <c r="N17" s="7" t="s">
        <v>304</v>
      </c>
    </row>
    <row r="18" spans="1:14" ht="26.25" customHeight="1" thickBot="1" x14ac:dyDescent="0.25">
      <c r="A18" s="11" t="s">
        <v>38</v>
      </c>
      <c r="B18" s="12">
        <f t="shared" ref="B18:M18" si="6">SUM(B9:B17)</f>
        <v>144</v>
      </c>
      <c r="C18" s="12">
        <f t="shared" si="6"/>
        <v>143</v>
      </c>
      <c r="D18" s="12">
        <f t="shared" si="6"/>
        <v>287</v>
      </c>
      <c r="E18" s="12">
        <f t="shared" si="6"/>
        <v>40</v>
      </c>
      <c r="F18" s="12">
        <f t="shared" si="6"/>
        <v>39</v>
      </c>
      <c r="G18" s="12">
        <f t="shared" si="6"/>
        <v>79</v>
      </c>
      <c r="H18" s="12">
        <f t="shared" si="6"/>
        <v>23</v>
      </c>
      <c r="I18" s="12">
        <f t="shared" si="6"/>
        <v>21</v>
      </c>
      <c r="J18" s="12">
        <f t="shared" si="6"/>
        <v>44</v>
      </c>
      <c r="K18" s="45">
        <f t="shared" si="6"/>
        <v>207</v>
      </c>
      <c r="L18" s="12">
        <f t="shared" si="6"/>
        <v>203</v>
      </c>
      <c r="M18" s="12">
        <f t="shared" si="6"/>
        <v>410</v>
      </c>
      <c r="N18" s="13" t="s">
        <v>375</v>
      </c>
    </row>
    <row r="19" spans="1:14" ht="26.25" customHeight="1" thickBot="1" x14ac:dyDescent="0.25">
      <c r="A19" s="8" t="s">
        <v>108</v>
      </c>
      <c r="B19" s="9">
        <f t="shared" ref="B19:M19" si="7">SUM(B18)</f>
        <v>144</v>
      </c>
      <c r="C19" s="9">
        <f t="shared" si="7"/>
        <v>143</v>
      </c>
      <c r="D19" s="9">
        <f t="shared" si="7"/>
        <v>287</v>
      </c>
      <c r="E19" s="9">
        <f t="shared" si="7"/>
        <v>40</v>
      </c>
      <c r="F19" s="9">
        <f t="shared" si="7"/>
        <v>39</v>
      </c>
      <c r="G19" s="9">
        <f t="shared" si="7"/>
        <v>79</v>
      </c>
      <c r="H19" s="9">
        <f t="shared" si="7"/>
        <v>23</v>
      </c>
      <c r="I19" s="9">
        <f t="shared" si="7"/>
        <v>21</v>
      </c>
      <c r="J19" s="9">
        <f t="shared" si="7"/>
        <v>44</v>
      </c>
      <c r="K19" s="9">
        <f t="shared" si="7"/>
        <v>207</v>
      </c>
      <c r="L19" s="9">
        <f t="shared" si="7"/>
        <v>203</v>
      </c>
      <c r="M19" s="9">
        <f t="shared" si="7"/>
        <v>410</v>
      </c>
      <c r="N19" s="10" t="s">
        <v>48</v>
      </c>
    </row>
    <row r="20" spans="1:14" ht="26.25" customHeight="1" thickTop="1" x14ac:dyDescent="0.2"/>
    <row r="21" spans="1:14" ht="26.25" customHeight="1" x14ac:dyDescent="0.2"/>
    <row r="25" spans="1:14" ht="18.75" customHeight="1" x14ac:dyDescent="0.2"/>
  </sheetData>
  <mergeCells count="12">
    <mergeCell ref="B5:D5"/>
    <mergeCell ref="E5:G5"/>
    <mergeCell ref="H5:J5"/>
    <mergeCell ref="K5:M5"/>
    <mergeCell ref="A1:N1"/>
    <mergeCell ref="A2:N2"/>
    <mergeCell ref="A4:A7"/>
    <mergeCell ref="B4:D4"/>
    <mergeCell ref="E4:G4"/>
    <mergeCell ref="H4:J4"/>
    <mergeCell ref="K4:M4"/>
    <mergeCell ref="N4:N7"/>
  </mergeCells>
  <printOptions horizontalCentered="1"/>
  <pageMargins left="0.39370078740157483" right="0.39370078740157483" top="0.78740157480314965" bottom="0.39370078740157483" header="0.78740157480314965" footer="0.39370078740157483"/>
  <pageSetup paperSize="9" scale="80" firstPageNumber="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9"/>
  <sheetViews>
    <sheetView rightToLeft="1" view="pageBreakPreview" zoomScale="80" zoomScaleSheetLayoutView="80" workbookViewId="0">
      <selection activeCell="L50" sqref="L50"/>
    </sheetView>
  </sheetViews>
  <sheetFormatPr defaultRowHeight="14.25" x14ac:dyDescent="0.2"/>
  <cols>
    <col min="1" max="1" width="27" style="76" customWidth="1"/>
    <col min="2" max="10" width="10.75" style="76" customWidth="1"/>
    <col min="11" max="11" width="24.375" style="76" customWidth="1"/>
    <col min="12" max="16384" width="9" style="76"/>
  </cols>
  <sheetData>
    <row r="1" spans="1:11" ht="27" customHeight="1" x14ac:dyDescent="0.2">
      <c r="A1" s="423" t="s">
        <v>1574</v>
      </c>
      <c r="B1" s="423"/>
      <c r="C1" s="423"/>
      <c r="D1" s="423"/>
      <c r="E1" s="423"/>
      <c r="F1" s="423"/>
      <c r="G1" s="423"/>
      <c r="H1" s="423"/>
      <c r="I1" s="423"/>
      <c r="J1" s="423"/>
      <c r="K1" s="423"/>
    </row>
    <row r="2" spans="1:11" ht="36.75" customHeight="1" x14ac:dyDescent="0.25">
      <c r="A2" s="416" t="s">
        <v>1573</v>
      </c>
      <c r="B2" s="416"/>
      <c r="C2" s="416"/>
      <c r="D2" s="416"/>
      <c r="E2" s="416"/>
      <c r="F2" s="416"/>
      <c r="G2" s="416"/>
      <c r="H2" s="416"/>
      <c r="I2" s="416"/>
      <c r="J2" s="416"/>
      <c r="K2" s="416"/>
    </row>
    <row r="3" spans="1:11" ht="23.25" customHeight="1" thickBot="1" x14ac:dyDescent="0.3">
      <c r="A3" s="31" t="s">
        <v>1572</v>
      </c>
      <c r="B3" s="29"/>
      <c r="K3" s="33" t="s">
        <v>1571</v>
      </c>
    </row>
    <row r="4" spans="1:11" ht="27.75" customHeight="1" thickTop="1" x14ac:dyDescent="0.2">
      <c r="A4" s="409" t="s">
        <v>118</v>
      </c>
      <c r="B4" s="409" t="s">
        <v>2</v>
      </c>
      <c r="C4" s="409"/>
      <c r="D4" s="409"/>
      <c r="E4" s="409" t="s">
        <v>3</v>
      </c>
      <c r="F4" s="409"/>
      <c r="G4" s="409"/>
      <c r="H4" s="409" t="s">
        <v>4</v>
      </c>
      <c r="I4" s="409"/>
      <c r="J4" s="409"/>
      <c r="K4" s="409" t="s">
        <v>278</v>
      </c>
    </row>
    <row r="5" spans="1:11" ht="26.25" customHeight="1" x14ac:dyDescent="0.2">
      <c r="A5" s="410"/>
      <c r="B5" s="410" t="s">
        <v>6</v>
      </c>
      <c r="C5" s="410"/>
      <c r="D5" s="410"/>
      <c r="E5" s="410" t="s">
        <v>7</v>
      </c>
      <c r="F5" s="410"/>
      <c r="G5" s="410"/>
      <c r="H5" s="410" t="s">
        <v>8</v>
      </c>
      <c r="I5" s="410"/>
      <c r="J5" s="410"/>
      <c r="K5" s="410"/>
    </row>
    <row r="6" spans="1:11" ht="21" customHeight="1" x14ac:dyDescent="0.2">
      <c r="A6" s="410"/>
      <c r="B6" s="73" t="s">
        <v>52</v>
      </c>
      <c r="C6" s="73" t="s">
        <v>10</v>
      </c>
      <c r="D6" s="73" t="s">
        <v>11</v>
      </c>
      <c r="E6" s="73" t="s">
        <v>52</v>
      </c>
      <c r="F6" s="73" t="s">
        <v>10</v>
      </c>
      <c r="G6" s="73" t="s">
        <v>11</v>
      </c>
      <c r="H6" s="73" t="s">
        <v>52</v>
      </c>
      <c r="I6" s="73" t="s">
        <v>10</v>
      </c>
      <c r="J6" s="73" t="s">
        <v>11</v>
      </c>
      <c r="K6" s="410"/>
    </row>
    <row r="7" spans="1:11" ht="25.5" customHeight="1" thickBot="1" x14ac:dyDescent="0.25">
      <c r="A7" s="411"/>
      <c r="B7" s="74" t="s">
        <v>12</v>
      </c>
      <c r="C7" s="74" t="s">
        <v>13</v>
      </c>
      <c r="D7" s="74" t="s">
        <v>8</v>
      </c>
      <c r="E7" s="74" t="s">
        <v>12</v>
      </c>
      <c r="F7" s="74" t="s">
        <v>13</v>
      </c>
      <c r="G7" s="74" t="s">
        <v>8</v>
      </c>
      <c r="H7" s="74" t="s">
        <v>12</v>
      </c>
      <c r="I7" s="74" t="s">
        <v>13</v>
      </c>
      <c r="J7" s="74" t="s">
        <v>8</v>
      </c>
      <c r="K7" s="411"/>
    </row>
    <row r="8" spans="1:11" ht="27" customHeight="1" x14ac:dyDescent="0.2">
      <c r="A8" s="5" t="s">
        <v>440</v>
      </c>
      <c r="B8" s="6"/>
      <c r="C8" s="6"/>
      <c r="D8" s="6"/>
      <c r="E8" s="6"/>
      <c r="F8" s="6"/>
      <c r="G8" s="6"/>
      <c r="H8" s="6"/>
      <c r="I8" s="6"/>
      <c r="J8" s="6"/>
      <c r="K8" s="7" t="s">
        <v>69</v>
      </c>
    </row>
    <row r="9" spans="1:11" ht="27" customHeight="1" x14ac:dyDescent="0.2">
      <c r="A9" s="5" t="s">
        <v>280</v>
      </c>
      <c r="B9" s="6">
        <v>300</v>
      </c>
      <c r="C9" s="6">
        <v>435</v>
      </c>
      <c r="D9" s="6">
        <f t="shared" ref="D9:D17" si="0">SUM(B9:C9)</f>
        <v>735</v>
      </c>
      <c r="E9" s="6">
        <v>0</v>
      </c>
      <c r="F9" s="6">
        <v>1</v>
      </c>
      <c r="G9" s="6">
        <f t="shared" ref="G9:G17" si="1">SUM(E9:F9)</f>
        <v>1</v>
      </c>
      <c r="H9" s="6">
        <f t="shared" ref="H9:H17" si="2">SUM(B9,E9)</f>
        <v>300</v>
      </c>
      <c r="I9" s="6">
        <f t="shared" ref="I9:I17" si="3">SUM(C9,F9)</f>
        <v>436</v>
      </c>
      <c r="J9" s="6">
        <f t="shared" ref="J9:J17" si="4">SUM(H9:I9)</f>
        <v>736</v>
      </c>
      <c r="K9" s="7" t="s">
        <v>281</v>
      </c>
    </row>
    <row r="10" spans="1:11" ht="27" customHeight="1" x14ac:dyDescent="0.2">
      <c r="A10" s="5" t="s">
        <v>125</v>
      </c>
      <c r="B10" s="6">
        <v>49</v>
      </c>
      <c r="C10" s="6">
        <v>119</v>
      </c>
      <c r="D10" s="6">
        <f t="shared" si="0"/>
        <v>168</v>
      </c>
      <c r="E10" s="6">
        <v>0</v>
      </c>
      <c r="F10" s="6">
        <v>0</v>
      </c>
      <c r="G10" s="6">
        <f t="shared" si="1"/>
        <v>0</v>
      </c>
      <c r="H10" s="6">
        <f t="shared" si="2"/>
        <v>49</v>
      </c>
      <c r="I10" s="6">
        <f t="shared" si="3"/>
        <v>119</v>
      </c>
      <c r="J10" s="6">
        <f t="shared" si="4"/>
        <v>168</v>
      </c>
      <c r="K10" s="7" t="s">
        <v>284</v>
      </c>
    </row>
    <row r="11" spans="1:11" ht="27" customHeight="1" x14ac:dyDescent="0.2">
      <c r="A11" s="5" t="s">
        <v>285</v>
      </c>
      <c r="B11" s="6">
        <v>222</v>
      </c>
      <c r="C11" s="6">
        <v>482</v>
      </c>
      <c r="D11" s="6">
        <f t="shared" si="0"/>
        <v>704</v>
      </c>
      <c r="E11" s="6">
        <v>0</v>
      </c>
      <c r="F11" s="6">
        <v>2</v>
      </c>
      <c r="G11" s="6">
        <f t="shared" si="1"/>
        <v>2</v>
      </c>
      <c r="H11" s="6">
        <f t="shared" si="2"/>
        <v>222</v>
      </c>
      <c r="I11" s="6">
        <f t="shared" si="3"/>
        <v>484</v>
      </c>
      <c r="J11" s="6">
        <f t="shared" si="4"/>
        <v>706</v>
      </c>
      <c r="K11" s="7" t="s">
        <v>286</v>
      </c>
    </row>
    <row r="12" spans="1:11" ht="27" customHeight="1" x14ac:dyDescent="0.2">
      <c r="A12" s="5" t="s">
        <v>1550</v>
      </c>
      <c r="B12" s="6">
        <v>102</v>
      </c>
      <c r="C12" s="6">
        <v>200</v>
      </c>
      <c r="D12" s="6">
        <f t="shared" si="0"/>
        <v>302</v>
      </c>
      <c r="E12" s="6">
        <v>0</v>
      </c>
      <c r="F12" s="6">
        <v>1</v>
      </c>
      <c r="G12" s="6">
        <f t="shared" si="1"/>
        <v>1</v>
      </c>
      <c r="H12" s="6">
        <f t="shared" si="2"/>
        <v>102</v>
      </c>
      <c r="I12" s="6">
        <f t="shared" si="3"/>
        <v>201</v>
      </c>
      <c r="J12" s="6">
        <f t="shared" si="4"/>
        <v>303</v>
      </c>
      <c r="K12" s="7" t="s">
        <v>1549</v>
      </c>
    </row>
    <row r="13" spans="1:11" ht="27" customHeight="1" x14ac:dyDescent="0.2">
      <c r="A13" s="5" t="s">
        <v>287</v>
      </c>
      <c r="B13" s="6">
        <v>119</v>
      </c>
      <c r="C13" s="6">
        <v>308</v>
      </c>
      <c r="D13" s="6">
        <f t="shared" si="0"/>
        <v>427</v>
      </c>
      <c r="E13" s="6">
        <v>0</v>
      </c>
      <c r="F13" s="6">
        <v>0</v>
      </c>
      <c r="G13" s="6">
        <f t="shared" si="1"/>
        <v>0</v>
      </c>
      <c r="H13" s="6">
        <f t="shared" si="2"/>
        <v>119</v>
      </c>
      <c r="I13" s="6">
        <f t="shared" si="3"/>
        <v>308</v>
      </c>
      <c r="J13" s="6">
        <f t="shared" si="4"/>
        <v>427</v>
      </c>
      <c r="K13" s="7" t="s">
        <v>331</v>
      </c>
    </row>
    <row r="14" spans="1:11" ht="27" customHeight="1" x14ac:dyDescent="0.2">
      <c r="A14" s="5" t="s">
        <v>1548</v>
      </c>
      <c r="B14" s="6">
        <v>27</v>
      </c>
      <c r="C14" s="6">
        <v>130</v>
      </c>
      <c r="D14" s="6">
        <f t="shared" si="0"/>
        <v>157</v>
      </c>
      <c r="E14" s="6">
        <v>0</v>
      </c>
      <c r="F14" s="6">
        <v>0</v>
      </c>
      <c r="G14" s="6">
        <f t="shared" si="1"/>
        <v>0</v>
      </c>
      <c r="H14" s="6">
        <f t="shared" si="2"/>
        <v>27</v>
      </c>
      <c r="I14" s="6">
        <f t="shared" si="3"/>
        <v>130</v>
      </c>
      <c r="J14" s="6">
        <f t="shared" si="4"/>
        <v>157</v>
      </c>
      <c r="K14" s="7" t="s">
        <v>1547</v>
      </c>
    </row>
    <row r="15" spans="1:11" ht="27" customHeight="1" x14ac:dyDescent="0.2">
      <c r="A15" s="5" t="s">
        <v>1546</v>
      </c>
      <c r="B15" s="6">
        <v>172</v>
      </c>
      <c r="C15" s="6">
        <v>203</v>
      </c>
      <c r="D15" s="6">
        <f t="shared" si="0"/>
        <v>375</v>
      </c>
      <c r="E15" s="6">
        <v>0</v>
      </c>
      <c r="F15" s="6">
        <v>2</v>
      </c>
      <c r="G15" s="6">
        <f t="shared" si="1"/>
        <v>2</v>
      </c>
      <c r="H15" s="6">
        <f t="shared" si="2"/>
        <v>172</v>
      </c>
      <c r="I15" s="6">
        <f t="shared" si="3"/>
        <v>205</v>
      </c>
      <c r="J15" s="6">
        <f t="shared" si="4"/>
        <v>377</v>
      </c>
      <c r="K15" s="7" t="s">
        <v>1545</v>
      </c>
    </row>
    <row r="16" spans="1:11" ht="27" customHeight="1" x14ac:dyDescent="0.2">
      <c r="A16" s="5" t="s">
        <v>1138</v>
      </c>
      <c r="B16" s="6">
        <v>108</v>
      </c>
      <c r="C16" s="6">
        <v>250</v>
      </c>
      <c r="D16" s="6">
        <f t="shared" si="0"/>
        <v>358</v>
      </c>
      <c r="E16" s="6">
        <v>0</v>
      </c>
      <c r="F16" s="6">
        <v>0</v>
      </c>
      <c r="G16" s="6">
        <f t="shared" si="1"/>
        <v>0</v>
      </c>
      <c r="H16" s="6">
        <f t="shared" si="2"/>
        <v>108</v>
      </c>
      <c r="I16" s="6">
        <f t="shared" si="3"/>
        <v>250</v>
      </c>
      <c r="J16" s="6">
        <f t="shared" si="4"/>
        <v>358</v>
      </c>
      <c r="K16" s="7" t="s">
        <v>302</v>
      </c>
    </row>
    <row r="17" spans="1:11" ht="27" customHeight="1" x14ac:dyDescent="0.2">
      <c r="A17" s="5" t="s">
        <v>303</v>
      </c>
      <c r="B17" s="6">
        <v>140</v>
      </c>
      <c r="C17" s="6">
        <v>202</v>
      </c>
      <c r="D17" s="6">
        <f t="shared" si="0"/>
        <v>342</v>
      </c>
      <c r="E17" s="6">
        <v>0</v>
      </c>
      <c r="F17" s="6">
        <v>0</v>
      </c>
      <c r="G17" s="6">
        <f t="shared" si="1"/>
        <v>0</v>
      </c>
      <c r="H17" s="6">
        <f t="shared" si="2"/>
        <v>140</v>
      </c>
      <c r="I17" s="6">
        <f t="shared" si="3"/>
        <v>202</v>
      </c>
      <c r="J17" s="6">
        <f t="shared" si="4"/>
        <v>342</v>
      </c>
      <c r="K17" s="7" t="s">
        <v>304</v>
      </c>
    </row>
    <row r="18" spans="1:11" ht="27" customHeight="1" thickBot="1" x14ac:dyDescent="0.25">
      <c r="A18" s="11" t="s">
        <v>38</v>
      </c>
      <c r="B18" s="12">
        <f t="shared" ref="B18:J18" si="5">SUM(B9:B17)</f>
        <v>1239</v>
      </c>
      <c r="C18" s="12">
        <f t="shared" si="5"/>
        <v>2329</v>
      </c>
      <c r="D18" s="12">
        <f t="shared" si="5"/>
        <v>3568</v>
      </c>
      <c r="E18" s="12">
        <f t="shared" si="5"/>
        <v>0</v>
      </c>
      <c r="F18" s="12">
        <f t="shared" si="5"/>
        <v>6</v>
      </c>
      <c r="G18" s="12">
        <f t="shared" si="5"/>
        <v>6</v>
      </c>
      <c r="H18" s="12">
        <f t="shared" si="5"/>
        <v>1239</v>
      </c>
      <c r="I18" s="12">
        <f t="shared" si="5"/>
        <v>2335</v>
      </c>
      <c r="J18" s="12">
        <f t="shared" si="5"/>
        <v>3574</v>
      </c>
      <c r="K18" s="13" t="s">
        <v>375</v>
      </c>
    </row>
    <row r="19" spans="1:11" ht="27" customHeight="1" thickBot="1" x14ac:dyDescent="0.25">
      <c r="A19" s="8" t="s">
        <v>108</v>
      </c>
      <c r="B19" s="9">
        <f t="shared" ref="B19:J19" si="6">SUM(B18)</f>
        <v>1239</v>
      </c>
      <c r="C19" s="9">
        <f t="shared" si="6"/>
        <v>2329</v>
      </c>
      <c r="D19" s="9">
        <f t="shared" si="6"/>
        <v>3568</v>
      </c>
      <c r="E19" s="9">
        <f t="shared" si="6"/>
        <v>0</v>
      </c>
      <c r="F19" s="9">
        <f t="shared" si="6"/>
        <v>6</v>
      </c>
      <c r="G19" s="9">
        <f t="shared" si="6"/>
        <v>6</v>
      </c>
      <c r="H19" s="9">
        <f t="shared" si="6"/>
        <v>1239</v>
      </c>
      <c r="I19" s="9">
        <f t="shared" si="6"/>
        <v>2335</v>
      </c>
      <c r="J19" s="9">
        <f t="shared" si="6"/>
        <v>3574</v>
      </c>
      <c r="K19" s="10" t="s">
        <v>48</v>
      </c>
    </row>
    <row r="20" spans="1:11" ht="24.95" customHeight="1" thickTop="1" x14ac:dyDescent="0.2"/>
    <row r="21" spans="1:11" ht="24.95" customHeight="1" x14ac:dyDescent="0.2"/>
    <row r="22" spans="1:11" ht="24.95" customHeight="1" x14ac:dyDescent="0.2"/>
    <row r="23" spans="1:11" ht="24.95" customHeight="1" x14ac:dyDescent="0.2"/>
    <row r="24" spans="1:11" ht="24.95" customHeight="1" x14ac:dyDescent="0.2"/>
    <row r="25" spans="1:11" ht="24.95" customHeight="1" x14ac:dyDescent="0.2"/>
    <row r="26" spans="1:11" ht="24.95" customHeight="1" x14ac:dyDescent="0.2"/>
    <row r="27" spans="1:11" ht="24.95" customHeight="1" x14ac:dyDescent="0.2"/>
    <row r="28" spans="1:11" ht="25.5" customHeight="1" x14ac:dyDescent="0.2"/>
    <row r="29" spans="1:11" ht="25.5" customHeight="1" x14ac:dyDescent="0.2"/>
    <row r="30" spans="1:11" ht="25.5" customHeight="1" x14ac:dyDescent="0.2">
      <c r="A30" s="423" t="s">
        <v>1570</v>
      </c>
      <c r="B30" s="423"/>
      <c r="C30" s="423"/>
      <c r="D30" s="423"/>
      <c r="E30" s="423"/>
      <c r="F30" s="423"/>
      <c r="G30" s="423"/>
      <c r="H30" s="423"/>
      <c r="I30" s="423"/>
      <c r="J30" s="423"/>
      <c r="K30" s="423"/>
    </row>
    <row r="31" spans="1:11" ht="52.5" customHeight="1" x14ac:dyDescent="0.2">
      <c r="A31" s="406" t="s">
        <v>1569</v>
      </c>
      <c r="B31" s="406"/>
      <c r="C31" s="406"/>
      <c r="D31" s="406"/>
      <c r="E31" s="406"/>
      <c r="F31" s="406"/>
      <c r="G31" s="406"/>
      <c r="H31" s="406"/>
      <c r="I31" s="406"/>
      <c r="J31" s="406"/>
      <c r="K31" s="406"/>
    </row>
    <row r="32" spans="1:11" ht="24.95" customHeight="1" thickBot="1" x14ac:dyDescent="0.3">
      <c r="A32" s="31" t="s">
        <v>1568</v>
      </c>
      <c r="B32" s="29"/>
      <c r="K32" s="33" t="s">
        <v>1567</v>
      </c>
    </row>
    <row r="33" spans="1:11" ht="27" customHeight="1" thickTop="1" x14ac:dyDescent="0.2">
      <c r="A33" s="409" t="s">
        <v>118</v>
      </c>
      <c r="B33" s="409" t="s">
        <v>2</v>
      </c>
      <c r="C33" s="409"/>
      <c r="D33" s="409"/>
      <c r="E33" s="409" t="s">
        <v>3</v>
      </c>
      <c r="F33" s="409"/>
      <c r="G33" s="409"/>
      <c r="H33" s="409" t="s">
        <v>4</v>
      </c>
      <c r="I33" s="409"/>
      <c r="J33" s="409"/>
      <c r="K33" s="409" t="s">
        <v>278</v>
      </c>
    </row>
    <row r="34" spans="1:11" ht="24.75" customHeight="1" x14ac:dyDescent="0.2">
      <c r="A34" s="410"/>
      <c r="B34" s="410" t="s">
        <v>6</v>
      </c>
      <c r="C34" s="410"/>
      <c r="D34" s="410"/>
      <c r="E34" s="410" t="s">
        <v>7</v>
      </c>
      <c r="F34" s="410"/>
      <c r="G34" s="410"/>
      <c r="H34" s="410" t="s">
        <v>8</v>
      </c>
      <c r="I34" s="410"/>
      <c r="J34" s="410"/>
      <c r="K34" s="410"/>
    </row>
    <row r="35" spans="1:11" ht="22.5" customHeight="1" x14ac:dyDescent="0.2">
      <c r="A35" s="410"/>
      <c r="B35" s="73" t="s">
        <v>52</v>
      </c>
      <c r="C35" s="73" t="s">
        <v>10</v>
      </c>
      <c r="D35" s="73" t="s">
        <v>11</v>
      </c>
      <c r="E35" s="73" t="s">
        <v>52</v>
      </c>
      <c r="F35" s="73" t="s">
        <v>10</v>
      </c>
      <c r="G35" s="73" t="s">
        <v>11</v>
      </c>
      <c r="H35" s="73" t="s">
        <v>52</v>
      </c>
      <c r="I35" s="73" t="s">
        <v>10</v>
      </c>
      <c r="J35" s="73" t="s">
        <v>11</v>
      </c>
      <c r="K35" s="410"/>
    </row>
    <row r="36" spans="1:11" ht="22.5" customHeight="1" thickBot="1" x14ac:dyDescent="0.25">
      <c r="A36" s="411"/>
      <c r="B36" s="74" t="s">
        <v>12</v>
      </c>
      <c r="C36" s="74" t="s">
        <v>13</v>
      </c>
      <c r="D36" s="74" t="s">
        <v>8</v>
      </c>
      <c r="E36" s="74" t="s">
        <v>12</v>
      </c>
      <c r="F36" s="74" t="s">
        <v>13</v>
      </c>
      <c r="G36" s="74" t="s">
        <v>8</v>
      </c>
      <c r="H36" s="74" t="s">
        <v>12</v>
      </c>
      <c r="I36" s="74" t="s">
        <v>13</v>
      </c>
      <c r="J36" s="74" t="s">
        <v>8</v>
      </c>
      <c r="K36" s="411"/>
    </row>
    <row r="37" spans="1:11" ht="24.95" customHeight="1" x14ac:dyDescent="0.2">
      <c r="A37" s="5" t="s">
        <v>440</v>
      </c>
      <c r="B37" s="6"/>
      <c r="C37" s="6"/>
      <c r="D37" s="6"/>
      <c r="E37" s="6"/>
      <c r="F37" s="6"/>
      <c r="G37" s="6"/>
      <c r="H37" s="6"/>
      <c r="I37" s="6"/>
      <c r="J37" s="6"/>
      <c r="K37" s="7" t="s">
        <v>69</v>
      </c>
    </row>
    <row r="38" spans="1:11" ht="21.75" customHeight="1" x14ac:dyDescent="0.2">
      <c r="A38" s="5" t="s">
        <v>280</v>
      </c>
      <c r="B38" s="6">
        <v>290</v>
      </c>
      <c r="C38" s="6">
        <v>417</v>
      </c>
      <c r="D38" s="6">
        <f t="shared" ref="D38:D46" si="7">SUM(B38:C38)</f>
        <v>707</v>
      </c>
      <c r="E38" s="6">
        <v>0</v>
      </c>
      <c r="F38" s="6">
        <v>1</v>
      </c>
      <c r="G38" s="6">
        <f t="shared" ref="G38:G46" si="8">SUM(E38:F38)</f>
        <v>1</v>
      </c>
      <c r="H38" s="6">
        <f t="shared" ref="H38:H47" si="9">SUM(B38,E38)</f>
        <v>290</v>
      </c>
      <c r="I38" s="6">
        <f t="shared" ref="I38:I47" si="10">SUM(C38,F38)</f>
        <v>418</v>
      </c>
      <c r="J38" s="6">
        <f t="shared" ref="J38:J46" si="11">SUM(H38:I38)</f>
        <v>708</v>
      </c>
      <c r="K38" s="7" t="s">
        <v>281</v>
      </c>
    </row>
    <row r="39" spans="1:11" ht="21.75" customHeight="1" x14ac:dyDescent="0.2">
      <c r="A39" s="5" t="s">
        <v>125</v>
      </c>
      <c r="B39" s="6">
        <v>48</v>
      </c>
      <c r="C39" s="6">
        <v>116</v>
      </c>
      <c r="D39" s="6">
        <f t="shared" si="7"/>
        <v>164</v>
      </c>
      <c r="E39" s="6">
        <v>0</v>
      </c>
      <c r="F39" s="6">
        <v>0</v>
      </c>
      <c r="G39" s="6">
        <f t="shared" si="8"/>
        <v>0</v>
      </c>
      <c r="H39" s="6">
        <f t="shared" si="9"/>
        <v>48</v>
      </c>
      <c r="I39" s="6">
        <f t="shared" si="10"/>
        <v>116</v>
      </c>
      <c r="J39" s="6">
        <f t="shared" si="11"/>
        <v>164</v>
      </c>
      <c r="K39" s="7" t="s">
        <v>284</v>
      </c>
    </row>
    <row r="40" spans="1:11" ht="21.75" customHeight="1" x14ac:dyDescent="0.2">
      <c r="A40" s="5" t="s">
        <v>285</v>
      </c>
      <c r="B40" s="6">
        <v>202</v>
      </c>
      <c r="C40" s="6">
        <v>457</v>
      </c>
      <c r="D40" s="6">
        <f t="shared" si="7"/>
        <v>659</v>
      </c>
      <c r="E40" s="6">
        <v>0</v>
      </c>
      <c r="F40" s="6">
        <v>2</v>
      </c>
      <c r="G40" s="6">
        <f t="shared" si="8"/>
        <v>2</v>
      </c>
      <c r="H40" s="6">
        <f t="shared" si="9"/>
        <v>202</v>
      </c>
      <c r="I40" s="6">
        <f t="shared" si="10"/>
        <v>459</v>
      </c>
      <c r="J40" s="6">
        <f t="shared" si="11"/>
        <v>661</v>
      </c>
      <c r="K40" s="7" t="s">
        <v>286</v>
      </c>
    </row>
    <row r="41" spans="1:11" ht="21.75" customHeight="1" x14ac:dyDescent="0.2">
      <c r="A41" s="5" t="s">
        <v>1550</v>
      </c>
      <c r="B41" s="6">
        <v>99</v>
      </c>
      <c r="C41" s="6">
        <v>194</v>
      </c>
      <c r="D41" s="6">
        <f t="shared" si="7"/>
        <v>293</v>
      </c>
      <c r="E41" s="6">
        <v>0</v>
      </c>
      <c r="F41" s="6">
        <v>1</v>
      </c>
      <c r="G41" s="6">
        <f t="shared" si="8"/>
        <v>1</v>
      </c>
      <c r="H41" s="6">
        <f t="shared" si="9"/>
        <v>99</v>
      </c>
      <c r="I41" s="6">
        <f t="shared" si="10"/>
        <v>195</v>
      </c>
      <c r="J41" s="6">
        <f t="shared" si="11"/>
        <v>294</v>
      </c>
      <c r="K41" s="7" t="s">
        <v>1549</v>
      </c>
    </row>
    <row r="42" spans="1:11" ht="21.75" customHeight="1" x14ac:dyDescent="0.2">
      <c r="A42" s="5" t="s">
        <v>287</v>
      </c>
      <c r="B42" s="6">
        <v>97</v>
      </c>
      <c r="C42" s="6">
        <v>274</v>
      </c>
      <c r="D42" s="6">
        <f t="shared" si="7"/>
        <v>371</v>
      </c>
      <c r="E42" s="6">
        <v>0</v>
      </c>
      <c r="F42" s="6">
        <v>0</v>
      </c>
      <c r="G42" s="6">
        <f t="shared" si="8"/>
        <v>0</v>
      </c>
      <c r="H42" s="6">
        <f t="shared" si="9"/>
        <v>97</v>
      </c>
      <c r="I42" s="6">
        <f t="shared" si="10"/>
        <v>274</v>
      </c>
      <c r="J42" s="6">
        <f t="shared" si="11"/>
        <v>371</v>
      </c>
      <c r="K42" s="7" t="s">
        <v>331</v>
      </c>
    </row>
    <row r="43" spans="1:11" ht="21.75" customHeight="1" x14ac:dyDescent="0.2">
      <c r="A43" s="5" t="s">
        <v>1548</v>
      </c>
      <c r="B43" s="6">
        <v>26</v>
      </c>
      <c r="C43" s="6">
        <v>130</v>
      </c>
      <c r="D43" s="6">
        <f t="shared" si="7"/>
        <v>156</v>
      </c>
      <c r="E43" s="6">
        <v>0</v>
      </c>
      <c r="F43" s="6">
        <v>0</v>
      </c>
      <c r="G43" s="6">
        <f t="shared" si="8"/>
        <v>0</v>
      </c>
      <c r="H43" s="6">
        <f t="shared" si="9"/>
        <v>26</v>
      </c>
      <c r="I43" s="6">
        <f t="shared" si="10"/>
        <v>130</v>
      </c>
      <c r="J43" s="6">
        <f t="shared" si="11"/>
        <v>156</v>
      </c>
      <c r="K43" s="7" t="s">
        <v>1547</v>
      </c>
    </row>
    <row r="44" spans="1:11" ht="21.75" customHeight="1" x14ac:dyDescent="0.2">
      <c r="A44" s="5" t="s">
        <v>1546</v>
      </c>
      <c r="B44" s="6">
        <v>157</v>
      </c>
      <c r="C44" s="6">
        <v>200</v>
      </c>
      <c r="D44" s="6">
        <f t="shared" si="7"/>
        <v>357</v>
      </c>
      <c r="E44" s="6">
        <v>0</v>
      </c>
      <c r="F44" s="6">
        <v>2</v>
      </c>
      <c r="G44" s="6">
        <f t="shared" si="8"/>
        <v>2</v>
      </c>
      <c r="H44" s="6">
        <f t="shared" si="9"/>
        <v>157</v>
      </c>
      <c r="I44" s="6">
        <f t="shared" si="10"/>
        <v>202</v>
      </c>
      <c r="J44" s="6">
        <f t="shared" si="11"/>
        <v>359</v>
      </c>
      <c r="K44" s="7" t="s">
        <v>1545</v>
      </c>
    </row>
    <row r="45" spans="1:11" ht="21.75" customHeight="1" x14ac:dyDescent="0.2">
      <c r="A45" s="5" t="s">
        <v>1138</v>
      </c>
      <c r="B45" s="6">
        <v>95</v>
      </c>
      <c r="C45" s="6">
        <v>238</v>
      </c>
      <c r="D45" s="6">
        <f t="shared" si="7"/>
        <v>333</v>
      </c>
      <c r="E45" s="6">
        <v>0</v>
      </c>
      <c r="F45" s="6">
        <v>0</v>
      </c>
      <c r="G45" s="6">
        <f t="shared" si="8"/>
        <v>0</v>
      </c>
      <c r="H45" s="6">
        <f t="shared" si="9"/>
        <v>95</v>
      </c>
      <c r="I45" s="6">
        <f t="shared" si="10"/>
        <v>238</v>
      </c>
      <c r="J45" s="6">
        <f t="shared" si="11"/>
        <v>333</v>
      </c>
      <c r="K45" s="7" t="s">
        <v>302</v>
      </c>
    </row>
    <row r="46" spans="1:11" ht="21.75" customHeight="1" x14ac:dyDescent="0.2">
      <c r="A46" s="5" t="s">
        <v>303</v>
      </c>
      <c r="B46" s="6">
        <v>131</v>
      </c>
      <c r="C46" s="6">
        <v>201</v>
      </c>
      <c r="D46" s="6">
        <f t="shared" si="7"/>
        <v>332</v>
      </c>
      <c r="E46" s="6">
        <v>0</v>
      </c>
      <c r="F46" s="6">
        <v>0</v>
      </c>
      <c r="G46" s="6">
        <f t="shared" si="8"/>
        <v>0</v>
      </c>
      <c r="H46" s="6">
        <f t="shared" si="9"/>
        <v>131</v>
      </c>
      <c r="I46" s="6">
        <f t="shared" si="10"/>
        <v>201</v>
      </c>
      <c r="J46" s="6">
        <f t="shared" si="11"/>
        <v>332</v>
      </c>
      <c r="K46" s="7" t="s">
        <v>304</v>
      </c>
    </row>
    <row r="47" spans="1:11" ht="25.5" customHeight="1" thickBot="1" x14ac:dyDescent="0.25">
      <c r="A47" s="5" t="s">
        <v>38</v>
      </c>
      <c r="B47" s="6">
        <f t="shared" ref="B47:G47" si="12">SUM(B38:B46)</f>
        <v>1145</v>
      </c>
      <c r="C47" s="6">
        <f t="shared" si="12"/>
        <v>2227</v>
      </c>
      <c r="D47" s="6">
        <f t="shared" si="12"/>
        <v>3372</v>
      </c>
      <c r="E47" s="6">
        <f t="shared" si="12"/>
        <v>0</v>
      </c>
      <c r="F47" s="6">
        <f t="shared" si="12"/>
        <v>6</v>
      </c>
      <c r="G47" s="6">
        <f t="shared" si="12"/>
        <v>6</v>
      </c>
      <c r="H47" s="45">
        <f t="shared" si="9"/>
        <v>1145</v>
      </c>
      <c r="I47" s="45">
        <f t="shared" si="10"/>
        <v>2233</v>
      </c>
      <c r="J47" s="6">
        <f>SUM(J38:J46)</f>
        <v>3378</v>
      </c>
      <c r="K47" s="7" t="s">
        <v>375</v>
      </c>
    </row>
    <row r="48" spans="1:11" ht="25.5" customHeight="1" thickBot="1" x14ac:dyDescent="0.25">
      <c r="A48" s="8" t="s">
        <v>108</v>
      </c>
      <c r="B48" s="9">
        <f t="shared" ref="B48:J48" si="13">SUM(B47)</f>
        <v>1145</v>
      </c>
      <c r="C48" s="9">
        <f t="shared" si="13"/>
        <v>2227</v>
      </c>
      <c r="D48" s="9">
        <f t="shared" si="13"/>
        <v>3372</v>
      </c>
      <c r="E48" s="9">
        <f t="shared" si="13"/>
        <v>0</v>
      </c>
      <c r="F48" s="9">
        <f t="shared" si="13"/>
        <v>6</v>
      </c>
      <c r="G48" s="9">
        <f t="shared" si="13"/>
        <v>6</v>
      </c>
      <c r="H48" s="9">
        <f t="shared" si="13"/>
        <v>1145</v>
      </c>
      <c r="I48" s="9">
        <f t="shared" si="13"/>
        <v>2233</v>
      </c>
      <c r="J48" s="9">
        <f t="shared" si="13"/>
        <v>3378</v>
      </c>
      <c r="K48" s="10" t="s">
        <v>48</v>
      </c>
    </row>
    <row r="49" ht="15" thickTop="1" x14ac:dyDescent="0.2"/>
  </sheetData>
  <mergeCells count="20">
    <mergeCell ref="A1:K1"/>
    <mergeCell ref="A2:K2"/>
    <mergeCell ref="A4:A7"/>
    <mergeCell ref="B4:D4"/>
    <mergeCell ref="E4:G4"/>
    <mergeCell ref="H4:J4"/>
    <mergeCell ref="K4:K7"/>
    <mergeCell ref="B5:D5"/>
    <mergeCell ref="E5:G5"/>
    <mergeCell ref="H5:J5"/>
    <mergeCell ref="A30:K30"/>
    <mergeCell ref="A31:K31"/>
    <mergeCell ref="A33:A36"/>
    <mergeCell ref="B33:D33"/>
    <mergeCell ref="E33:G33"/>
    <mergeCell ref="H33:J33"/>
    <mergeCell ref="K33:K36"/>
    <mergeCell ref="B34:D34"/>
    <mergeCell ref="E34:G34"/>
    <mergeCell ref="H34:J34"/>
  </mergeCells>
  <printOptions horizontalCentered="1"/>
  <pageMargins left="0.39370078740157483" right="0.39370078740157483" top="0.78740157480314965" bottom="0.39370078740157483" header="0.78740157480314965" footer="0.39370078740157483"/>
  <pageSetup paperSize="9" scale="75" firstPageNumber="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95"/>
  <sheetViews>
    <sheetView rightToLeft="1" view="pageBreakPreview" topLeftCell="A31" zoomScale="85" zoomScaleSheetLayoutView="85" workbookViewId="0">
      <selection activeCell="A45" sqref="A45:A54"/>
    </sheetView>
  </sheetViews>
  <sheetFormatPr defaultColWidth="10" defaultRowHeight="14.25" x14ac:dyDescent="0.2"/>
  <cols>
    <col min="1" max="1" width="31.5" style="76" customWidth="1"/>
    <col min="2" max="5" width="8.625" style="76" customWidth="1"/>
    <col min="6" max="6" width="9.25" style="76" customWidth="1"/>
    <col min="7" max="9" width="8.625" style="76" customWidth="1"/>
    <col min="10" max="10" width="11.75" style="76" customWidth="1"/>
    <col min="11" max="11" width="37.875" style="76" customWidth="1"/>
    <col min="12" max="16384" width="10" style="76"/>
  </cols>
  <sheetData>
    <row r="1" spans="1:12" ht="24.75" customHeight="1" x14ac:dyDescent="0.2">
      <c r="A1" s="423" t="s">
        <v>899</v>
      </c>
      <c r="B1" s="423"/>
      <c r="C1" s="423"/>
      <c r="D1" s="423"/>
      <c r="E1" s="423"/>
      <c r="F1" s="423"/>
      <c r="G1" s="423"/>
      <c r="H1" s="423"/>
      <c r="I1" s="423"/>
      <c r="J1" s="423"/>
      <c r="K1" s="423"/>
    </row>
    <row r="2" spans="1:12" ht="39.75" customHeight="1" x14ac:dyDescent="0.25">
      <c r="A2" s="416" t="s">
        <v>900</v>
      </c>
      <c r="B2" s="416"/>
      <c r="C2" s="416"/>
      <c r="D2" s="416"/>
      <c r="E2" s="416"/>
      <c r="F2" s="416"/>
      <c r="G2" s="416"/>
      <c r="H2" s="416"/>
      <c r="I2" s="416"/>
      <c r="J2" s="416"/>
      <c r="K2" s="416"/>
    </row>
    <row r="3" spans="1:12" ht="21" customHeight="1" thickBot="1" x14ac:dyDescent="0.3">
      <c r="A3" s="29" t="s">
        <v>901</v>
      </c>
      <c r="B3" s="29"/>
      <c r="K3" s="39" t="s">
        <v>902</v>
      </c>
      <c r="L3" s="29"/>
    </row>
    <row r="4" spans="1:12" ht="19.5" customHeight="1" thickTop="1" x14ac:dyDescent="0.25">
      <c r="A4" s="409" t="s">
        <v>118</v>
      </c>
      <c r="B4" s="412" t="s">
        <v>2</v>
      </c>
      <c r="C4" s="412"/>
      <c r="D4" s="412"/>
      <c r="E4" s="412" t="s">
        <v>3</v>
      </c>
      <c r="F4" s="412"/>
      <c r="G4" s="412"/>
      <c r="H4" s="412" t="s">
        <v>4</v>
      </c>
      <c r="I4" s="412"/>
      <c r="J4" s="412"/>
      <c r="K4" s="409" t="s">
        <v>278</v>
      </c>
    </row>
    <row r="5" spans="1:12" ht="14.25" customHeight="1" x14ac:dyDescent="0.25">
      <c r="A5" s="410"/>
      <c r="B5" s="413" t="s">
        <v>6</v>
      </c>
      <c r="C5" s="413"/>
      <c r="D5" s="413"/>
      <c r="E5" s="413" t="s">
        <v>7</v>
      </c>
      <c r="F5" s="413"/>
      <c r="G5" s="413"/>
      <c r="H5" s="413" t="s">
        <v>8</v>
      </c>
      <c r="I5" s="413"/>
      <c r="J5" s="413"/>
      <c r="K5" s="410"/>
    </row>
    <row r="6" spans="1:12" ht="21" customHeight="1" x14ac:dyDescent="0.25">
      <c r="A6" s="410"/>
      <c r="B6" s="75" t="s">
        <v>52</v>
      </c>
      <c r="C6" s="75" t="s">
        <v>10</v>
      </c>
      <c r="D6" s="75" t="s">
        <v>11</v>
      </c>
      <c r="E6" s="75" t="s">
        <v>52</v>
      </c>
      <c r="F6" s="75" t="s">
        <v>10</v>
      </c>
      <c r="G6" s="75" t="s">
        <v>11</v>
      </c>
      <c r="H6" s="75" t="s">
        <v>52</v>
      </c>
      <c r="I6" s="75" t="s">
        <v>10</v>
      </c>
      <c r="J6" s="75" t="s">
        <v>11</v>
      </c>
      <c r="K6" s="410"/>
    </row>
    <row r="7" spans="1:12" ht="15.75" customHeight="1" thickBot="1" x14ac:dyDescent="0.3">
      <c r="A7" s="411"/>
      <c r="B7" s="4" t="s">
        <v>12</v>
      </c>
      <c r="C7" s="4" t="s">
        <v>13</v>
      </c>
      <c r="D7" s="4" t="s">
        <v>8</v>
      </c>
      <c r="E7" s="4" t="s">
        <v>12</v>
      </c>
      <c r="F7" s="4" t="s">
        <v>13</v>
      </c>
      <c r="G7" s="4" t="s">
        <v>8</v>
      </c>
      <c r="H7" s="4" t="s">
        <v>12</v>
      </c>
      <c r="I7" s="4" t="s">
        <v>13</v>
      </c>
      <c r="J7" s="4" t="s">
        <v>8</v>
      </c>
      <c r="K7" s="411"/>
    </row>
    <row r="8" spans="1:12" ht="17.100000000000001" customHeight="1" x14ac:dyDescent="0.2">
      <c r="A8" s="5" t="s">
        <v>903</v>
      </c>
      <c r="B8" s="6"/>
      <c r="C8" s="6"/>
      <c r="D8" s="6"/>
      <c r="E8" s="6"/>
      <c r="F8" s="6"/>
      <c r="G8" s="6"/>
      <c r="H8" s="6"/>
      <c r="I8" s="6"/>
      <c r="J8" s="6"/>
      <c r="K8" s="7" t="s">
        <v>69</v>
      </c>
    </row>
    <row r="9" spans="1:12" ht="17.100000000000001" customHeight="1" x14ac:dyDescent="0.2">
      <c r="A9" s="5" t="s">
        <v>904</v>
      </c>
      <c r="B9" s="6">
        <v>52</v>
      </c>
      <c r="C9" s="6">
        <v>48</v>
      </c>
      <c r="D9" s="6">
        <v>100</v>
      </c>
      <c r="E9" s="6">
        <v>0</v>
      </c>
      <c r="F9" s="6">
        <v>0</v>
      </c>
      <c r="G9" s="6">
        <v>0</v>
      </c>
      <c r="H9" s="6">
        <f>SUM(B9,E9)</f>
        <v>52</v>
      </c>
      <c r="I9" s="6">
        <f>SUM(C9,F9)</f>
        <v>48</v>
      </c>
      <c r="J9" s="6">
        <f>SUM(H9:I9)</f>
        <v>100</v>
      </c>
      <c r="K9" s="7" t="s">
        <v>905</v>
      </c>
    </row>
    <row r="10" spans="1:12" ht="17.100000000000001" customHeight="1" x14ac:dyDescent="0.2">
      <c r="A10" s="5" t="s">
        <v>124</v>
      </c>
      <c r="B10" s="6">
        <v>28</v>
      </c>
      <c r="C10" s="6">
        <v>48</v>
      </c>
      <c r="D10" s="6">
        <v>76</v>
      </c>
      <c r="E10" s="6">
        <v>0</v>
      </c>
      <c r="F10" s="6">
        <v>0</v>
      </c>
      <c r="G10" s="6">
        <v>0</v>
      </c>
      <c r="H10" s="6">
        <f t="shared" ref="H10:I18" si="0">SUM(B10,E10)</f>
        <v>28</v>
      </c>
      <c r="I10" s="6">
        <f t="shared" si="0"/>
        <v>48</v>
      </c>
      <c r="J10" s="6">
        <f t="shared" ref="J10:J18" si="1">SUM(H10:I10)</f>
        <v>76</v>
      </c>
      <c r="K10" s="7" t="s">
        <v>282</v>
      </c>
    </row>
    <row r="11" spans="1:12" ht="17.100000000000001" customHeight="1" x14ac:dyDescent="0.2">
      <c r="A11" s="5" t="s">
        <v>906</v>
      </c>
      <c r="B11" s="6">
        <v>113</v>
      </c>
      <c r="C11" s="6">
        <v>61</v>
      </c>
      <c r="D11" s="6">
        <v>174</v>
      </c>
      <c r="E11" s="6">
        <v>0</v>
      </c>
      <c r="F11" s="6">
        <v>0</v>
      </c>
      <c r="G11" s="6">
        <v>0</v>
      </c>
      <c r="H11" s="6">
        <f t="shared" si="0"/>
        <v>113</v>
      </c>
      <c r="I11" s="6">
        <f t="shared" si="0"/>
        <v>61</v>
      </c>
      <c r="J11" s="6">
        <f t="shared" si="1"/>
        <v>174</v>
      </c>
      <c r="K11" s="7" t="s">
        <v>907</v>
      </c>
    </row>
    <row r="12" spans="1:12" ht="17.100000000000001" customHeight="1" x14ac:dyDescent="0.2">
      <c r="A12" s="5" t="s">
        <v>289</v>
      </c>
      <c r="B12" s="6">
        <v>123</v>
      </c>
      <c r="C12" s="6">
        <v>108</v>
      </c>
      <c r="D12" s="6">
        <v>231</v>
      </c>
      <c r="E12" s="6">
        <v>2</v>
      </c>
      <c r="F12" s="6">
        <v>0</v>
      </c>
      <c r="G12" s="6">
        <v>2</v>
      </c>
      <c r="H12" s="6">
        <f t="shared" si="0"/>
        <v>125</v>
      </c>
      <c r="I12" s="6">
        <f t="shared" si="0"/>
        <v>108</v>
      </c>
      <c r="J12" s="6">
        <f t="shared" si="1"/>
        <v>233</v>
      </c>
      <c r="K12" s="7" t="s">
        <v>290</v>
      </c>
    </row>
    <row r="13" spans="1:12" ht="17.100000000000001" customHeight="1" x14ac:dyDescent="0.2">
      <c r="A13" s="5" t="s">
        <v>908</v>
      </c>
      <c r="B13" s="6">
        <v>525</v>
      </c>
      <c r="C13" s="6">
        <v>179</v>
      </c>
      <c r="D13" s="6">
        <v>704</v>
      </c>
      <c r="E13" s="6">
        <v>0</v>
      </c>
      <c r="F13" s="6">
        <v>0</v>
      </c>
      <c r="G13" s="6">
        <v>0</v>
      </c>
      <c r="H13" s="6">
        <f t="shared" si="0"/>
        <v>525</v>
      </c>
      <c r="I13" s="6">
        <f t="shared" si="0"/>
        <v>179</v>
      </c>
      <c r="J13" s="6">
        <f t="shared" si="1"/>
        <v>704</v>
      </c>
      <c r="K13" s="7" t="s">
        <v>909</v>
      </c>
    </row>
    <row r="14" spans="1:12" ht="17.100000000000001" customHeight="1" x14ac:dyDescent="0.2">
      <c r="A14" s="5" t="s">
        <v>771</v>
      </c>
      <c r="B14" s="6">
        <v>0</v>
      </c>
      <c r="C14" s="6">
        <v>559</v>
      </c>
      <c r="D14" s="6">
        <v>559</v>
      </c>
      <c r="E14" s="6">
        <v>0</v>
      </c>
      <c r="F14" s="6">
        <v>0</v>
      </c>
      <c r="G14" s="6">
        <v>0</v>
      </c>
      <c r="H14" s="6">
        <f t="shared" si="0"/>
        <v>0</v>
      </c>
      <c r="I14" s="6">
        <f t="shared" si="0"/>
        <v>559</v>
      </c>
      <c r="J14" s="6">
        <f t="shared" si="1"/>
        <v>559</v>
      </c>
      <c r="K14" s="7" t="s">
        <v>910</v>
      </c>
    </row>
    <row r="15" spans="1:12" ht="17.100000000000001" customHeight="1" x14ac:dyDescent="0.2">
      <c r="A15" s="5" t="s">
        <v>299</v>
      </c>
      <c r="B15" s="6">
        <v>315</v>
      </c>
      <c r="C15" s="6">
        <v>362</v>
      </c>
      <c r="D15" s="6">
        <v>677</v>
      </c>
      <c r="E15" s="6">
        <v>0</v>
      </c>
      <c r="F15" s="6">
        <v>0</v>
      </c>
      <c r="G15" s="6">
        <v>0</v>
      </c>
      <c r="H15" s="6">
        <f t="shared" si="0"/>
        <v>315</v>
      </c>
      <c r="I15" s="6">
        <f t="shared" si="0"/>
        <v>362</v>
      </c>
      <c r="J15" s="6">
        <f t="shared" si="1"/>
        <v>677</v>
      </c>
      <c r="K15" s="7" t="s">
        <v>300</v>
      </c>
    </row>
    <row r="16" spans="1:12" ht="17.100000000000001" customHeight="1" x14ac:dyDescent="0.2">
      <c r="A16" s="5" t="s">
        <v>396</v>
      </c>
      <c r="B16" s="6">
        <v>245</v>
      </c>
      <c r="C16" s="6">
        <v>94</v>
      </c>
      <c r="D16" s="6">
        <v>339</v>
      </c>
      <c r="E16" s="6">
        <v>0</v>
      </c>
      <c r="F16" s="6">
        <v>0</v>
      </c>
      <c r="G16" s="6">
        <v>0</v>
      </c>
      <c r="H16" s="6">
        <f t="shared" si="0"/>
        <v>245</v>
      </c>
      <c r="I16" s="6">
        <f t="shared" si="0"/>
        <v>94</v>
      </c>
      <c r="J16" s="6">
        <f t="shared" si="1"/>
        <v>339</v>
      </c>
      <c r="K16" s="7" t="s">
        <v>371</v>
      </c>
    </row>
    <row r="17" spans="1:11" ht="17.100000000000001" customHeight="1" x14ac:dyDescent="0.2">
      <c r="A17" s="5" t="s">
        <v>420</v>
      </c>
      <c r="B17" s="6">
        <v>191</v>
      </c>
      <c r="C17" s="6">
        <v>231</v>
      </c>
      <c r="D17" s="6">
        <v>422</v>
      </c>
      <c r="E17" s="6">
        <v>0</v>
      </c>
      <c r="F17" s="6">
        <v>0</v>
      </c>
      <c r="G17" s="6">
        <v>0</v>
      </c>
      <c r="H17" s="6">
        <f t="shared" si="0"/>
        <v>191</v>
      </c>
      <c r="I17" s="6">
        <f t="shared" si="0"/>
        <v>231</v>
      </c>
      <c r="J17" s="6">
        <f t="shared" si="1"/>
        <v>422</v>
      </c>
      <c r="K17" s="7" t="s">
        <v>421</v>
      </c>
    </row>
    <row r="18" spans="1:11" ht="17.100000000000001" customHeight="1" x14ac:dyDescent="0.2">
      <c r="A18" s="5" t="s">
        <v>394</v>
      </c>
      <c r="B18" s="6">
        <v>429</v>
      </c>
      <c r="C18" s="6">
        <v>447</v>
      </c>
      <c r="D18" s="6">
        <v>876</v>
      </c>
      <c r="E18" s="6">
        <v>0</v>
      </c>
      <c r="F18" s="6">
        <v>0</v>
      </c>
      <c r="G18" s="6">
        <v>0</v>
      </c>
      <c r="H18" s="6">
        <f t="shared" si="0"/>
        <v>429</v>
      </c>
      <c r="I18" s="6">
        <f t="shared" si="0"/>
        <v>447</v>
      </c>
      <c r="J18" s="6">
        <f t="shared" si="1"/>
        <v>876</v>
      </c>
      <c r="K18" s="7" t="s">
        <v>779</v>
      </c>
    </row>
    <row r="19" spans="1:11" ht="17.100000000000001" customHeight="1" x14ac:dyDescent="0.2">
      <c r="A19" s="5" t="s">
        <v>38</v>
      </c>
      <c r="B19" s="6">
        <f>SUM(B9:B18)</f>
        <v>2021</v>
      </c>
      <c r="C19" s="6">
        <f t="shared" ref="C19:J19" si="2">SUM(C9:C18)</f>
        <v>2137</v>
      </c>
      <c r="D19" s="6">
        <f t="shared" si="2"/>
        <v>4158</v>
      </c>
      <c r="E19" s="6">
        <f t="shared" si="2"/>
        <v>2</v>
      </c>
      <c r="F19" s="6">
        <f t="shared" si="2"/>
        <v>0</v>
      </c>
      <c r="G19" s="6">
        <f t="shared" si="2"/>
        <v>2</v>
      </c>
      <c r="H19" s="6">
        <f t="shared" si="2"/>
        <v>2023</v>
      </c>
      <c r="I19" s="6">
        <f t="shared" si="2"/>
        <v>2137</v>
      </c>
      <c r="J19" s="6">
        <f t="shared" si="2"/>
        <v>4160</v>
      </c>
      <c r="K19" s="7" t="s">
        <v>305</v>
      </c>
    </row>
    <row r="20" spans="1:11" ht="17.100000000000001" customHeight="1" x14ac:dyDescent="0.2">
      <c r="A20" s="5" t="s">
        <v>40</v>
      </c>
      <c r="B20" s="6"/>
      <c r="C20" s="6"/>
      <c r="D20" s="6"/>
      <c r="E20" s="6"/>
      <c r="F20" s="6"/>
      <c r="G20" s="6"/>
      <c r="H20" s="6"/>
      <c r="I20" s="6"/>
      <c r="J20" s="6"/>
      <c r="K20" s="7" t="s">
        <v>41</v>
      </c>
    </row>
    <row r="21" spans="1:11" ht="17.100000000000001" customHeight="1" x14ac:dyDescent="0.2">
      <c r="A21" s="5" t="s">
        <v>126</v>
      </c>
      <c r="B21" s="6">
        <v>27</v>
      </c>
      <c r="C21" s="6">
        <v>10</v>
      </c>
      <c r="D21" s="6">
        <v>37</v>
      </c>
      <c r="E21" s="6">
        <v>0</v>
      </c>
      <c r="F21" s="6">
        <v>0</v>
      </c>
      <c r="G21" s="6">
        <v>0</v>
      </c>
      <c r="H21" s="6">
        <f t="shared" ref="H21:I28" si="3">SUM(B21,E21)</f>
        <v>27</v>
      </c>
      <c r="I21" s="6">
        <f t="shared" si="3"/>
        <v>10</v>
      </c>
      <c r="J21" s="6">
        <f>SUM(H21:I21)</f>
        <v>37</v>
      </c>
      <c r="K21" s="7" t="s">
        <v>911</v>
      </c>
    </row>
    <row r="22" spans="1:11" ht="17.100000000000001" customHeight="1" x14ac:dyDescent="0.2">
      <c r="A22" s="5" t="s">
        <v>289</v>
      </c>
      <c r="B22" s="6">
        <v>114</v>
      </c>
      <c r="C22" s="6">
        <v>105</v>
      </c>
      <c r="D22" s="6">
        <v>219</v>
      </c>
      <c r="E22" s="6">
        <v>2</v>
      </c>
      <c r="F22" s="6">
        <v>0</v>
      </c>
      <c r="G22" s="6">
        <v>2</v>
      </c>
      <c r="H22" s="6">
        <f t="shared" si="3"/>
        <v>116</v>
      </c>
      <c r="I22" s="6">
        <f t="shared" si="3"/>
        <v>105</v>
      </c>
      <c r="J22" s="6">
        <f t="shared" ref="J22:J28" si="4">SUM(H22:I22)</f>
        <v>221</v>
      </c>
      <c r="K22" s="7" t="s">
        <v>290</v>
      </c>
    </row>
    <row r="23" spans="1:11" ht="17.100000000000001" customHeight="1" x14ac:dyDescent="0.2">
      <c r="A23" s="5" t="s">
        <v>908</v>
      </c>
      <c r="B23" s="6">
        <v>137</v>
      </c>
      <c r="C23" s="6">
        <v>99</v>
      </c>
      <c r="D23" s="6">
        <v>236</v>
      </c>
      <c r="E23" s="6">
        <v>0</v>
      </c>
      <c r="F23" s="6">
        <v>0</v>
      </c>
      <c r="G23" s="6">
        <v>0</v>
      </c>
      <c r="H23" s="6">
        <f t="shared" si="3"/>
        <v>137</v>
      </c>
      <c r="I23" s="6">
        <f t="shared" si="3"/>
        <v>99</v>
      </c>
      <c r="J23" s="6">
        <f t="shared" si="4"/>
        <v>236</v>
      </c>
      <c r="K23" s="7" t="s">
        <v>909</v>
      </c>
    </row>
    <row r="24" spans="1:11" ht="17.100000000000001" customHeight="1" x14ac:dyDescent="0.2">
      <c r="A24" s="5" t="s">
        <v>771</v>
      </c>
      <c r="B24" s="6">
        <v>0</v>
      </c>
      <c r="C24" s="6">
        <v>223</v>
      </c>
      <c r="D24" s="6">
        <v>223</v>
      </c>
      <c r="E24" s="6">
        <v>0</v>
      </c>
      <c r="F24" s="6">
        <v>0</v>
      </c>
      <c r="G24" s="6">
        <v>0</v>
      </c>
      <c r="H24" s="6">
        <f t="shared" si="3"/>
        <v>0</v>
      </c>
      <c r="I24" s="6">
        <f t="shared" si="3"/>
        <v>223</v>
      </c>
      <c r="J24" s="6">
        <f t="shared" si="4"/>
        <v>223</v>
      </c>
      <c r="K24" s="7" t="s">
        <v>910</v>
      </c>
    </row>
    <row r="25" spans="1:11" ht="17.100000000000001" customHeight="1" x14ac:dyDescent="0.2">
      <c r="A25" s="5" t="s">
        <v>299</v>
      </c>
      <c r="B25" s="6">
        <v>126</v>
      </c>
      <c r="C25" s="6">
        <v>136</v>
      </c>
      <c r="D25" s="6">
        <v>262</v>
      </c>
      <c r="E25" s="6">
        <v>0</v>
      </c>
      <c r="F25" s="6">
        <v>0</v>
      </c>
      <c r="G25" s="6">
        <v>0</v>
      </c>
      <c r="H25" s="6">
        <f t="shared" si="3"/>
        <v>126</v>
      </c>
      <c r="I25" s="6">
        <f t="shared" si="3"/>
        <v>136</v>
      </c>
      <c r="J25" s="6">
        <f t="shared" si="4"/>
        <v>262</v>
      </c>
      <c r="K25" s="7" t="s">
        <v>300</v>
      </c>
    </row>
    <row r="26" spans="1:11" ht="17.100000000000001" customHeight="1" x14ac:dyDescent="0.2">
      <c r="A26" s="5" t="s">
        <v>396</v>
      </c>
      <c r="B26" s="6">
        <v>184</v>
      </c>
      <c r="C26" s="6">
        <v>74</v>
      </c>
      <c r="D26" s="6">
        <v>258</v>
      </c>
      <c r="E26" s="6">
        <v>0</v>
      </c>
      <c r="F26" s="6">
        <v>0</v>
      </c>
      <c r="G26" s="6">
        <v>0</v>
      </c>
      <c r="H26" s="6">
        <f t="shared" si="3"/>
        <v>184</v>
      </c>
      <c r="I26" s="6">
        <f t="shared" si="3"/>
        <v>74</v>
      </c>
      <c r="J26" s="6">
        <f t="shared" si="4"/>
        <v>258</v>
      </c>
      <c r="K26" s="7" t="s">
        <v>371</v>
      </c>
    </row>
    <row r="27" spans="1:11" ht="17.100000000000001" customHeight="1" x14ac:dyDescent="0.2">
      <c r="A27" s="5" t="s">
        <v>420</v>
      </c>
      <c r="B27" s="6">
        <v>150</v>
      </c>
      <c r="C27" s="6">
        <v>81</v>
      </c>
      <c r="D27" s="6">
        <v>231</v>
      </c>
      <c r="E27" s="6">
        <v>0</v>
      </c>
      <c r="F27" s="6">
        <v>0</v>
      </c>
      <c r="G27" s="6">
        <v>0</v>
      </c>
      <c r="H27" s="6">
        <f t="shared" si="3"/>
        <v>150</v>
      </c>
      <c r="I27" s="6">
        <f t="shared" si="3"/>
        <v>81</v>
      </c>
      <c r="J27" s="6">
        <f t="shared" si="4"/>
        <v>231</v>
      </c>
      <c r="K27" s="7" t="s">
        <v>421</v>
      </c>
    </row>
    <row r="28" spans="1:11" ht="17.100000000000001" customHeight="1" x14ac:dyDescent="0.2">
      <c r="A28" s="5" t="s">
        <v>394</v>
      </c>
      <c r="B28" s="6">
        <v>286</v>
      </c>
      <c r="C28" s="6">
        <v>94</v>
      </c>
      <c r="D28" s="6">
        <v>380</v>
      </c>
      <c r="E28" s="6">
        <v>0</v>
      </c>
      <c r="F28" s="6">
        <v>0</v>
      </c>
      <c r="G28" s="6">
        <v>0</v>
      </c>
      <c r="H28" s="6">
        <f t="shared" si="3"/>
        <v>286</v>
      </c>
      <c r="I28" s="6">
        <f t="shared" si="3"/>
        <v>94</v>
      </c>
      <c r="J28" s="6">
        <f t="shared" si="4"/>
        <v>380</v>
      </c>
      <c r="K28" s="7" t="s">
        <v>779</v>
      </c>
    </row>
    <row r="29" spans="1:11" ht="17.100000000000001" customHeight="1" thickBot="1" x14ac:dyDescent="0.25">
      <c r="A29" s="11" t="s">
        <v>45</v>
      </c>
      <c r="B29" s="12">
        <f>SUM(B21:B28)</f>
        <v>1024</v>
      </c>
      <c r="C29" s="12">
        <f t="shared" ref="C29:J29" si="5">SUM(C21:C28)</f>
        <v>822</v>
      </c>
      <c r="D29" s="12">
        <f t="shared" si="5"/>
        <v>1846</v>
      </c>
      <c r="E29" s="12">
        <f t="shared" si="5"/>
        <v>2</v>
      </c>
      <c r="F29" s="12">
        <f t="shared" si="5"/>
        <v>0</v>
      </c>
      <c r="G29" s="12">
        <f t="shared" si="5"/>
        <v>2</v>
      </c>
      <c r="H29" s="12">
        <f t="shared" si="5"/>
        <v>1026</v>
      </c>
      <c r="I29" s="12">
        <f t="shared" si="5"/>
        <v>822</v>
      </c>
      <c r="J29" s="12">
        <f t="shared" si="5"/>
        <v>1848</v>
      </c>
      <c r="K29" s="13" t="s">
        <v>307</v>
      </c>
    </row>
    <row r="30" spans="1:11" ht="17.100000000000001" customHeight="1" thickBot="1" x14ac:dyDescent="0.25">
      <c r="A30" s="8" t="s">
        <v>108</v>
      </c>
      <c r="B30" s="9">
        <f>SUM(B19,B29)</f>
        <v>3045</v>
      </c>
      <c r="C30" s="9">
        <f t="shared" ref="C30:J30" si="6">SUM(C19,C29)</f>
        <v>2959</v>
      </c>
      <c r="D30" s="9">
        <f t="shared" si="6"/>
        <v>6004</v>
      </c>
      <c r="E30" s="9">
        <f t="shared" si="6"/>
        <v>4</v>
      </c>
      <c r="F30" s="9">
        <f t="shared" si="6"/>
        <v>0</v>
      </c>
      <c r="G30" s="9">
        <f t="shared" si="6"/>
        <v>4</v>
      </c>
      <c r="H30" s="9">
        <f t="shared" si="6"/>
        <v>3049</v>
      </c>
      <c r="I30" s="9">
        <f t="shared" si="6"/>
        <v>2959</v>
      </c>
      <c r="J30" s="9">
        <f t="shared" si="6"/>
        <v>6008</v>
      </c>
      <c r="K30" s="10" t="s">
        <v>48</v>
      </c>
    </row>
    <row r="31" spans="1:11" ht="17.100000000000001" customHeight="1" thickTop="1" x14ac:dyDescent="0.2"/>
    <row r="32" spans="1:11" ht="17.100000000000001" customHeight="1" x14ac:dyDescent="0.2"/>
    <row r="33" spans="1:11" ht="17.100000000000001" customHeight="1" x14ac:dyDescent="0.2"/>
    <row r="34" spans="1:11" ht="17.100000000000001" customHeight="1" x14ac:dyDescent="0.2"/>
    <row r="35" spans="1:11" ht="17.100000000000001" customHeight="1" x14ac:dyDescent="0.2"/>
    <row r="36" spans="1:11" ht="17.100000000000001" customHeight="1" x14ac:dyDescent="0.2"/>
    <row r="37" spans="1:11" ht="27" customHeight="1" x14ac:dyDescent="0.2">
      <c r="A37" s="423" t="s">
        <v>912</v>
      </c>
      <c r="B37" s="423"/>
      <c r="C37" s="423"/>
      <c r="D37" s="423"/>
      <c r="E37" s="423"/>
      <c r="F37" s="423"/>
      <c r="G37" s="423"/>
      <c r="H37" s="423"/>
      <c r="I37" s="423"/>
      <c r="J37" s="423"/>
      <c r="K37" s="423"/>
    </row>
    <row r="38" spans="1:11" ht="39" customHeight="1" x14ac:dyDescent="0.25">
      <c r="A38" s="416" t="s">
        <v>913</v>
      </c>
      <c r="B38" s="416"/>
      <c r="C38" s="416"/>
      <c r="D38" s="416"/>
      <c r="E38" s="416"/>
      <c r="F38" s="416"/>
      <c r="G38" s="416"/>
      <c r="H38" s="416"/>
      <c r="I38" s="416"/>
      <c r="J38" s="416"/>
      <c r="K38" s="416"/>
    </row>
    <row r="39" spans="1:11" ht="21.75" customHeight="1" thickBot="1" x14ac:dyDescent="0.3">
      <c r="A39" s="29" t="s">
        <v>914</v>
      </c>
      <c r="B39" s="29"/>
      <c r="K39" s="39" t="s">
        <v>915</v>
      </c>
    </row>
    <row r="40" spans="1:11" ht="18.75" customHeight="1" thickTop="1" x14ac:dyDescent="0.25">
      <c r="A40" s="409" t="s">
        <v>118</v>
      </c>
      <c r="B40" s="412" t="s">
        <v>2</v>
      </c>
      <c r="C40" s="412"/>
      <c r="D40" s="412"/>
      <c r="E40" s="412" t="s">
        <v>3</v>
      </c>
      <c r="F40" s="412"/>
      <c r="G40" s="412"/>
      <c r="H40" s="412" t="s">
        <v>4</v>
      </c>
      <c r="I40" s="412"/>
      <c r="J40" s="412"/>
      <c r="K40" s="409" t="s">
        <v>278</v>
      </c>
    </row>
    <row r="41" spans="1:11" ht="18.75" customHeight="1" x14ac:dyDescent="0.25">
      <c r="A41" s="410"/>
      <c r="B41" s="413" t="s">
        <v>6</v>
      </c>
      <c r="C41" s="413"/>
      <c r="D41" s="413"/>
      <c r="E41" s="413" t="s">
        <v>7</v>
      </c>
      <c r="F41" s="413"/>
      <c r="G41" s="413"/>
      <c r="H41" s="413" t="s">
        <v>8</v>
      </c>
      <c r="I41" s="413"/>
      <c r="J41" s="413"/>
      <c r="K41" s="410"/>
    </row>
    <row r="42" spans="1:11" ht="18.75" customHeight="1" x14ac:dyDescent="0.25">
      <c r="A42" s="410"/>
      <c r="B42" s="75" t="s">
        <v>52</v>
      </c>
      <c r="C42" s="75" t="s">
        <v>10</v>
      </c>
      <c r="D42" s="75" t="s">
        <v>11</v>
      </c>
      <c r="E42" s="75" t="s">
        <v>52</v>
      </c>
      <c r="F42" s="75" t="s">
        <v>10</v>
      </c>
      <c r="G42" s="75" t="s">
        <v>11</v>
      </c>
      <c r="H42" s="75" t="s">
        <v>52</v>
      </c>
      <c r="I42" s="75" t="s">
        <v>10</v>
      </c>
      <c r="J42" s="75" t="s">
        <v>11</v>
      </c>
      <c r="K42" s="410"/>
    </row>
    <row r="43" spans="1:11" ht="18.75" customHeight="1" thickBot="1" x14ac:dyDescent="0.3">
      <c r="A43" s="411"/>
      <c r="B43" s="4" t="s">
        <v>12</v>
      </c>
      <c r="C43" s="4" t="s">
        <v>13</v>
      </c>
      <c r="D43" s="4" t="s">
        <v>8</v>
      </c>
      <c r="E43" s="4" t="s">
        <v>12</v>
      </c>
      <c r="F43" s="4" t="s">
        <v>13</v>
      </c>
      <c r="G43" s="4" t="s">
        <v>8</v>
      </c>
      <c r="H43" s="4" t="s">
        <v>12</v>
      </c>
      <c r="I43" s="4" t="s">
        <v>13</v>
      </c>
      <c r="J43" s="4" t="s">
        <v>8</v>
      </c>
      <c r="K43" s="411"/>
    </row>
    <row r="44" spans="1:11" ht="19.5" customHeight="1" x14ac:dyDescent="0.2">
      <c r="A44" s="5" t="s">
        <v>916</v>
      </c>
      <c r="B44" s="6"/>
      <c r="C44" s="6"/>
      <c r="D44" s="6"/>
      <c r="E44" s="6"/>
      <c r="F44" s="6"/>
      <c r="G44" s="6"/>
      <c r="H44" s="6"/>
      <c r="I44" s="6"/>
      <c r="J44" s="6"/>
      <c r="K44" s="7" t="s">
        <v>69</v>
      </c>
    </row>
    <row r="45" spans="1:11" ht="19.5" customHeight="1" x14ac:dyDescent="0.2">
      <c r="A45" s="5" t="s">
        <v>904</v>
      </c>
      <c r="B45" s="6">
        <v>220</v>
      </c>
      <c r="C45" s="6">
        <v>355</v>
      </c>
      <c r="D45" s="6">
        <v>575</v>
      </c>
      <c r="E45" s="6">
        <v>0</v>
      </c>
      <c r="F45" s="6">
        <v>1</v>
      </c>
      <c r="G45" s="6">
        <v>1</v>
      </c>
      <c r="H45" s="6">
        <f t="shared" ref="H45:I54" si="7">SUM(B45,E45)</f>
        <v>220</v>
      </c>
      <c r="I45" s="6">
        <f t="shared" si="7"/>
        <v>356</v>
      </c>
      <c r="J45" s="6">
        <f t="shared" ref="J45:J54" si="8">SUM(H45:I45)</f>
        <v>576</v>
      </c>
      <c r="K45" s="7" t="s">
        <v>917</v>
      </c>
    </row>
    <row r="46" spans="1:11" ht="19.5" customHeight="1" x14ac:dyDescent="0.2">
      <c r="A46" s="5" t="s">
        <v>124</v>
      </c>
      <c r="B46" s="6">
        <v>88</v>
      </c>
      <c r="C46" s="6">
        <v>193</v>
      </c>
      <c r="D46" s="6">
        <v>281</v>
      </c>
      <c r="E46" s="6">
        <v>0</v>
      </c>
      <c r="F46" s="6">
        <v>0</v>
      </c>
      <c r="G46" s="6">
        <v>0</v>
      </c>
      <c r="H46" s="6">
        <f t="shared" si="7"/>
        <v>88</v>
      </c>
      <c r="I46" s="6">
        <f t="shared" si="7"/>
        <v>193</v>
      </c>
      <c r="J46" s="6">
        <f t="shared" si="8"/>
        <v>281</v>
      </c>
      <c r="K46" s="7" t="s">
        <v>282</v>
      </c>
    </row>
    <row r="47" spans="1:11" ht="19.5" customHeight="1" x14ac:dyDescent="0.2">
      <c r="A47" s="5" t="s">
        <v>126</v>
      </c>
      <c r="B47" s="6">
        <v>240</v>
      </c>
      <c r="C47" s="6">
        <v>233</v>
      </c>
      <c r="D47" s="6">
        <v>473</v>
      </c>
      <c r="E47" s="6">
        <v>0</v>
      </c>
      <c r="F47" s="6">
        <v>1</v>
      </c>
      <c r="G47" s="6">
        <v>1</v>
      </c>
      <c r="H47" s="6">
        <f t="shared" si="7"/>
        <v>240</v>
      </c>
      <c r="I47" s="6">
        <f t="shared" si="7"/>
        <v>234</v>
      </c>
      <c r="J47" s="6">
        <f t="shared" si="8"/>
        <v>474</v>
      </c>
      <c r="K47" s="7" t="s">
        <v>286</v>
      </c>
    </row>
    <row r="48" spans="1:11" ht="19.5" customHeight="1" x14ac:dyDescent="0.2">
      <c r="A48" s="5" t="s">
        <v>289</v>
      </c>
      <c r="B48" s="6">
        <v>543</v>
      </c>
      <c r="C48" s="6">
        <v>403</v>
      </c>
      <c r="D48" s="6">
        <v>946</v>
      </c>
      <c r="E48" s="6">
        <v>3</v>
      </c>
      <c r="F48" s="6">
        <v>0</v>
      </c>
      <c r="G48" s="6">
        <v>3</v>
      </c>
      <c r="H48" s="6">
        <f t="shared" si="7"/>
        <v>546</v>
      </c>
      <c r="I48" s="6">
        <f t="shared" si="7"/>
        <v>403</v>
      </c>
      <c r="J48" s="6">
        <f t="shared" si="8"/>
        <v>949</v>
      </c>
      <c r="K48" s="7" t="s">
        <v>290</v>
      </c>
    </row>
    <row r="49" spans="1:11" ht="19.5" customHeight="1" x14ac:dyDescent="0.2">
      <c r="A49" s="5" t="s">
        <v>908</v>
      </c>
      <c r="B49" s="6">
        <v>1525</v>
      </c>
      <c r="C49" s="6">
        <v>729</v>
      </c>
      <c r="D49" s="6">
        <v>2254</v>
      </c>
      <c r="E49" s="6">
        <v>0</v>
      </c>
      <c r="F49" s="6">
        <v>0</v>
      </c>
      <c r="G49" s="6">
        <v>0</v>
      </c>
      <c r="H49" s="6">
        <f t="shared" si="7"/>
        <v>1525</v>
      </c>
      <c r="I49" s="6">
        <f t="shared" si="7"/>
        <v>729</v>
      </c>
      <c r="J49" s="6">
        <f t="shared" si="8"/>
        <v>2254</v>
      </c>
      <c r="K49" s="7" t="s">
        <v>909</v>
      </c>
    </row>
    <row r="50" spans="1:11" ht="19.5" customHeight="1" x14ac:dyDescent="0.2">
      <c r="A50" s="5" t="s">
        <v>771</v>
      </c>
      <c r="B50" s="6">
        <v>0</v>
      </c>
      <c r="C50" s="6">
        <v>2661</v>
      </c>
      <c r="D50" s="6">
        <v>2661</v>
      </c>
      <c r="E50" s="6">
        <v>0</v>
      </c>
      <c r="F50" s="6">
        <v>1</v>
      </c>
      <c r="G50" s="6">
        <v>1</v>
      </c>
      <c r="H50" s="6">
        <f t="shared" si="7"/>
        <v>0</v>
      </c>
      <c r="I50" s="6">
        <f t="shared" si="7"/>
        <v>2662</v>
      </c>
      <c r="J50" s="6">
        <f t="shared" si="8"/>
        <v>2662</v>
      </c>
      <c r="K50" s="7" t="s">
        <v>910</v>
      </c>
    </row>
    <row r="51" spans="1:11" ht="19.5" customHeight="1" x14ac:dyDescent="0.2">
      <c r="A51" s="5" t="s">
        <v>299</v>
      </c>
      <c r="B51" s="6">
        <v>1253</v>
      </c>
      <c r="C51" s="6">
        <v>1377</v>
      </c>
      <c r="D51" s="6">
        <v>2630</v>
      </c>
      <c r="E51" s="6">
        <v>0</v>
      </c>
      <c r="F51" s="6">
        <v>4</v>
      </c>
      <c r="G51" s="6">
        <v>4</v>
      </c>
      <c r="H51" s="6">
        <f t="shared" si="7"/>
        <v>1253</v>
      </c>
      <c r="I51" s="6">
        <f t="shared" si="7"/>
        <v>1381</v>
      </c>
      <c r="J51" s="6">
        <f t="shared" si="8"/>
        <v>2634</v>
      </c>
      <c r="K51" s="7" t="s">
        <v>300</v>
      </c>
    </row>
    <row r="52" spans="1:11" ht="19.5" customHeight="1" x14ac:dyDescent="0.2">
      <c r="A52" s="5" t="s">
        <v>396</v>
      </c>
      <c r="B52" s="6">
        <v>801</v>
      </c>
      <c r="C52" s="6">
        <v>289</v>
      </c>
      <c r="D52" s="6">
        <v>1090</v>
      </c>
      <c r="E52" s="6">
        <v>0</v>
      </c>
      <c r="F52" s="6">
        <v>0</v>
      </c>
      <c r="G52" s="6">
        <v>0</v>
      </c>
      <c r="H52" s="6">
        <f t="shared" si="7"/>
        <v>801</v>
      </c>
      <c r="I52" s="6">
        <f t="shared" si="7"/>
        <v>289</v>
      </c>
      <c r="J52" s="6">
        <f t="shared" si="8"/>
        <v>1090</v>
      </c>
      <c r="K52" s="7" t="s">
        <v>371</v>
      </c>
    </row>
    <row r="53" spans="1:11" ht="19.5" customHeight="1" x14ac:dyDescent="0.2">
      <c r="A53" s="5" t="s">
        <v>420</v>
      </c>
      <c r="B53" s="6">
        <v>933</v>
      </c>
      <c r="C53" s="6">
        <v>1116</v>
      </c>
      <c r="D53" s="6">
        <v>2049</v>
      </c>
      <c r="E53" s="6">
        <v>0</v>
      </c>
      <c r="F53" s="6">
        <v>1</v>
      </c>
      <c r="G53" s="6">
        <v>1</v>
      </c>
      <c r="H53" s="6">
        <f t="shared" si="7"/>
        <v>933</v>
      </c>
      <c r="I53" s="6">
        <f t="shared" si="7"/>
        <v>1117</v>
      </c>
      <c r="J53" s="6">
        <f t="shared" si="8"/>
        <v>2050</v>
      </c>
      <c r="K53" s="7" t="s">
        <v>421</v>
      </c>
    </row>
    <row r="54" spans="1:11" ht="19.5" customHeight="1" x14ac:dyDescent="0.2">
      <c r="A54" s="5" t="s">
        <v>394</v>
      </c>
      <c r="B54" s="6">
        <v>1263</v>
      </c>
      <c r="C54" s="6">
        <v>1305</v>
      </c>
      <c r="D54" s="6">
        <v>2568</v>
      </c>
      <c r="E54" s="6">
        <v>0</v>
      </c>
      <c r="F54" s="6">
        <v>0</v>
      </c>
      <c r="G54" s="6">
        <v>0</v>
      </c>
      <c r="H54" s="6">
        <f t="shared" si="7"/>
        <v>1263</v>
      </c>
      <c r="I54" s="6">
        <f t="shared" si="7"/>
        <v>1305</v>
      </c>
      <c r="J54" s="6">
        <f t="shared" si="8"/>
        <v>2568</v>
      </c>
      <c r="K54" s="7" t="s">
        <v>779</v>
      </c>
    </row>
    <row r="55" spans="1:11" ht="19.5" customHeight="1" x14ac:dyDescent="0.2">
      <c r="A55" s="5" t="s">
        <v>38</v>
      </c>
      <c r="B55" s="6">
        <f>SUM(B45:B54)</f>
        <v>6866</v>
      </c>
      <c r="C55" s="6">
        <f t="shared" ref="C55:J55" si="9">SUM(C45:C54)</f>
        <v>8661</v>
      </c>
      <c r="D55" s="6">
        <f t="shared" si="9"/>
        <v>15527</v>
      </c>
      <c r="E55" s="6">
        <f t="shared" si="9"/>
        <v>3</v>
      </c>
      <c r="F55" s="6">
        <f t="shared" si="9"/>
        <v>8</v>
      </c>
      <c r="G55" s="6">
        <f t="shared" si="9"/>
        <v>11</v>
      </c>
      <c r="H55" s="6">
        <f t="shared" si="9"/>
        <v>6869</v>
      </c>
      <c r="I55" s="6">
        <f t="shared" si="9"/>
        <v>8669</v>
      </c>
      <c r="J55" s="6">
        <f t="shared" si="9"/>
        <v>15538</v>
      </c>
      <c r="K55" s="7" t="s">
        <v>305</v>
      </c>
    </row>
    <row r="56" spans="1:11" ht="19.5" customHeight="1" x14ac:dyDescent="0.2">
      <c r="A56" s="5" t="s">
        <v>51</v>
      </c>
      <c r="B56" s="6"/>
      <c r="C56" s="6"/>
      <c r="D56" s="6"/>
      <c r="E56" s="6"/>
      <c r="F56" s="6"/>
      <c r="G56" s="6"/>
      <c r="H56" s="6"/>
      <c r="I56" s="6"/>
      <c r="J56" s="6"/>
      <c r="K56" s="7" t="s">
        <v>41</v>
      </c>
    </row>
    <row r="57" spans="1:11" ht="19.5" customHeight="1" x14ac:dyDescent="0.2">
      <c r="A57" s="5" t="s">
        <v>126</v>
      </c>
      <c r="B57" s="6">
        <v>285</v>
      </c>
      <c r="C57" s="6">
        <v>186</v>
      </c>
      <c r="D57" s="6">
        <v>471</v>
      </c>
      <c r="E57" s="6">
        <v>1</v>
      </c>
      <c r="F57" s="6">
        <v>0</v>
      </c>
      <c r="G57" s="6">
        <v>1</v>
      </c>
      <c r="H57" s="6">
        <f t="shared" ref="H57:I64" si="10">SUM(B57,E57)</f>
        <v>286</v>
      </c>
      <c r="I57" s="6">
        <f t="shared" si="10"/>
        <v>186</v>
      </c>
      <c r="J57" s="6">
        <f t="shared" ref="J57:J64" si="11">SUM(H57:I57)</f>
        <v>472</v>
      </c>
      <c r="K57" s="7" t="s">
        <v>286</v>
      </c>
    </row>
    <row r="58" spans="1:11" ht="19.5" customHeight="1" x14ac:dyDescent="0.2">
      <c r="A58" s="5" t="s">
        <v>289</v>
      </c>
      <c r="B58" s="6">
        <v>483</v>
      </c>
      <c r="C58" s="6">
        <v>482</v>
      </c>
      <c r="D58" s="6">
        <v>965</v>
      </c>
      <c r="E58" s="6">
        <v>2</v>
      </c>
      <c r="F58" s="6">
        <v>0</v>
      </c>
      <c r="G58" s="6">
        <v>2</v>
      </c>
      <c r="H58" s="6">
        <f t="shared" si="10"/>
        <v>485</v>
      </c>
      <c r="I58" s="6">
        <f t="shared" si="10"/>
        <v>482</v>
      </c>
      <c r="J58" s="6">
        <f t="shared" si="11"/>
        <v>967</v>
      </c>
      <c r="K58" s="7" t="s">
        <v>290</v>
      </c>
    </row>
    <row r="59" spans="1:11" ht="19.5" customHeight="1" x14ac:dyDescent="0.2">
      <c r="A59" s="5" t="s">
        <v>908</v>
      </c>
      <c r="B59" s="6">
        <v>364</v>
      </c>
      <c r="C59" s="6">
        <v>232</v>
      </c>
      <c r="D59" s="6">
        <v>596</v>
      </c>
      <c r="E59" s="6">
        <v>0</v>
      </c>
      <c r="F59" s="6">
        <v>0</v>
      </c>
      <c r="G59" s="6">
        <v>0</v>
      </c>
      <c r="H59" s="6">
        <f t="shared" si="10"/>
        <v>364</v>
      </c>
      <c r="I59" s="6">
        <f t="shared" si="10"/>
        <v>232</v>
      </c>
      <c r="J59" s="6">
        <f t="shared" si="11"/>
        <v>596</v>
      </c>
      <c r="K59" s="7" t="s">
        <v>909</v>
      </c>
    </row>
    <row r="60" spans="1:11" ht="19.5" customHeight="1" x14ac:dyDescent="0.2">
      <c r="A60" s="5" t="s">
        <v>771</v>
      </c>
      <c r="B60" s="6">
        <v>0</v>
      </c>
      <c r="C60" s="6">
        <v>817</v>
      </c>
      <c r="D60" s="6">
        <v>817</v>
      </c>
      <c r="E60" s="6">
        <v>0</v>
      </c>
      <c r="F60" s="6">
        <v>1</v>
      </c>
      <c r="G60" s="6">
        <v>1</v>
      </c>
      <c r="H60" s="6">
        <f t="shared" si="10"/>
        <v>0</v>
      </c>
      <c r="I60" s="6">
        <f t="shared" si="10"/>
        <v>818</v>
      </c>
      <c r="J60" s="6">
        <f t="shared" si="11"/>
        <v>818</v>
      </c>
      <c r="K60" s="7" t="s">
        <v>910</v>
      </c>
    </row>
    <row r="61" spans="1:11" ht="19.5" customHeight="1" x14ac:dyDescent="0.2">
      <c r="A61" s="5" t="s">
        <v>299</v>
      </c>
      <c r="B61" s="6">
        <v>426</v>
      </c>
      <c r="C61" s="6">
        <v>379</v>
      </c>
      <c r="D61" s="6">
        <v>805</v>
      </c>
      <c r="E61" s="6">
        <v>0</v>
      </c>
      <c r="F61" s="6">
        <v>0</v>
      </c>
      <c r="G61" s="6">
        <v>0</v>
      </c>
      <c r="H61" s="6">
        <f t="shared" si="10"/>
        <v>426</v>
      </c>
      <c r="I61" s="6">
        <f t="shared" si="10"/>
        <v>379</v>
      </c>
      <c r="J61" s="6">
        <f t="shared" si="11"/>
        <v>805</v>
      </c>
      <c r="K61" s="7" t="s">
        <v>300</v>
      </c>
    </row>
    <row r="62" spans="1:11" ht="19.5" customHeight="1" x14ac:dyDescent="0.2">
      <c r="A62" s="5" t="s">
        <v>370</v>
      </c>
      <c r="B62" s="6">
        <v>648</v>
      </c>
      <c r="C62" s="6">
        <v>242</v>
      </c>
      <c r="D62" s="6">
        <v>890</v>
      </c>
      <c r="E62" s="6">
        <v>2</v>
      </c>
      <c r="F62" s="6">
        <v>1</v>
      </c>
      <c r="G62" s="6">
        <v>3</v>
      </c>
      <c r="H62" s="6">
        <f t="shared" si="10"/>
        <v>650</v>
      </c>
      <c r="I62" s="6">
        <f t="shared" si="10"/>
        <v>243</v>
      </c>
      <c r="J62" s="6">
        <f t="shared" si="11"/>
        <v>893</v>
      </c>
      <c r="K62" s="7" t="s">
        <v>371</v>
      </c>
    </row>
    <row r="63" spans="1:11" ht="19.5" customHeight="1" x14ac:dyDescent="0.2">
      <c r="A63" s="5" t="s">
        <v>420</v>
      </c>
      <c r="B63" s="6">
        <v>892</v>
      </c>
      <c r="C63" s="6">
        <v>458</v>
      </c>
      <c r="D63" s="6">
        <v>1350</v>
      </c>
      <c r="E63" s="6">
        <v>0</v>
      </c>
      <c r="F63" s="6">
        <v>0</v>
      </c>
      <c r="G63" s="6">
        <v>0</v>
      </c>
      <c r="H63" s="6">
        <f t="shared" si="10"/>
        <v>892</v>
      </c>
      <c r="I63" s="6">
        <f t="shared" si="10"/>
        <v>458</v>
      </c>
      <c r="J63" s="6">
        <f t="shared" si="11"/>
        <v>1350</v>
      </c>
      <c r="K63" s="7" t="s">
        <v>421</v>
      </c>
    </row>
    <row r="64" spans="1:11" ht="19.5" customHeight="1" x14ac:dyDescent="0.2">
      <c r="A64" s="5" t="s">
        <v>394</v>
      </c>
      <c r="B64" s="6">
        <v>702</v>
      </c>
      <c r="C64" s="6">
        <v>249</v>
      </c>
      <c r="D64" s="6">
        <v>951</v>
      </c>
      <c r="E64" s="6">
        <v>0</v>
      </c>
      <c r="F64" s="6">
        <v>0</v>
      </c>
      <c r="G64" s="6">
        <v>0</v>
      </c>
      <c r="H64" s="6">
        <f t="shared" si="10"/>
        <v>702</v>
      </c>
      <c r="I64" s="6">
        <f t="shared" si="10"/>
        <v>249</v>
      </c>
      <c r="J64" s="6">
        <f t="shared" si="11"/>
        <v>951</v>
      </c>
      <c r="K64" s="7" t="s">
        <v>779</v>
      </c>
    </row>
    <row r="65" spans="1:11" ht="19.5" customHeight="1" thickBot="1" x14ac:dyDescent="0.25">
      <c r="A65" s="5" t="s">
        <v>45</v>
      </c>
      <c r="B65" s="6">
        <f>SUM(B57:B64)</f>
        <v>3800</v>
      </c>
      <c r="C65" s="6">
        <f t="shared" ref="C65:J65" si="12">SUM(C57:C64)</f>
        <v>3045</v>
      </c>
      <c r="D65" s="6">
        <f t="shared" si="12"/>
        <v>6845</v>
      </c>
      <c r="E65" s="6">
        <f t="shared" si="12"/>
        <v>5</v>
      </c>
      <c r="F65" s="6">
        <f t="shared" si="12"/>
        <v>2</v>
      </c>
      <c r="G65" s="6">
        <f t="shared" si="12"/>
        <v>7</v>
      </c>
      <c r="H65" s="6">
        <f t="shared" si="12"/>
        <v>3805</v>
      </c>
      <c r="I65" s="6">
        <f t="shared" si="12"/>
        <v>3047</v>
      </c>
      <c r="J65" s="6">
        <f t="shared" si="12"/>
        <v>6852</v>
      </c>
      <c r="K65" s="7" t="s">
        <v>307</v>
      </c>
    </row>
    <row r="66" spans="1:11" ht="19.5" customHeight="1" thickBot="1" x14ac:dyDescent="0.25">
      <c r="A66" s="8" t="s">
        <v>108</v>
      </c>
      <c r="B66" s="9">
        <f>SUM(B55,B65)</f>
        <v>10666</v>
      </c>
      <c r="C66" s="9">
        <f t="shared" ref="C66:J66" si="13">SUM(C55,C65)</f>
        <v>11706</v>
      </c>
      <c r="D66" s="9">
        <f t="shared" si="13"/>
        <v>22372</v>
      </c>
      <c r="E66" s="9">
        <f t="shared" si="13"/>
        <v>8</v>
      </c>
      <c r="F66" s="9">
        <f t="shared" si="13"/>
        <v>10</v>
      </c>
      <c r="G66" s="9">
        <f t="shared" si="13"/>
        <v>18</v>
      </c>
      <c r="H66" s="9">
        <f t="shared" si="13"/>
        <v>10674</v>
      </c>
      <c r="I66" s="9">
        <f t="shared" si="13"/>
        <v>11716</v>
      </c>
      <c r="J66" s="9">
        <f t="shared" si="13"/>
        <v>22390</v>
      </c>
      <c r="K66" s="10" t="s">
        <v>48</v>
      </c>
    </row>
    <row r="67" spans="1:11" ht="22.5" customHeight="1" thickTop="1" x14ac:dyDescent="0.2"/>
    <row r="68" spans="1:11" ht="22.5" customHeight="1" x14ac:dyDescent="0.2"/>
    <row r="69" spans="1:11" ht="22.5" customHeight="1" x14ac:dyDescent="0.2"/>
    <row r="70" spans="1:11" ht="22.5" customHeight="1" x14ac:dyDescent="0.2"/>
    <row r="71" spans="1:11" ht="22.5" customHeight="1" x14ac:dyDescent="0.2">
      <c r="A71" s="423" t="s">
        <v>918</v>
      </c>
      <c r="B71" s="423"/>
      <c r="C71" s="423"/>
      <c r="D71" s="423"/>
      <c r="E71" s="423"/>
      <c r="F71" s="423"/>
      <c r="G71" s="423"/>
      <c r="H71" s="423"/>
      <c r="I71" s="423"/>
      <c r="J71" s="423"/>
      <c r="K71" s="423"/>
    </row>
    <row r="72" spans="1:11" ht="36.75" customHeight="1" x14ac:dyDescent="0.25">
      <c r="A72" s="416" t="s">
        <v>919</v>
      </c>
      <c r="B72" s="416"/>
      <c r="C72" s="416"/>
      <c r="D72" s="416"/>
      <c r="E72" s="416"/>
      <c r="F72" s="416"/>
      <c r="G72" s="416"/>
      <c r="H72" s="416"/>
      <c r="I72" s="416"/>
      <c r="J72" s="416"/>
      <c r="K72" s="416"/>
    </row>
    <row r="73" spans="1:11" ht="30" customHeight="1" thickBot="1" x14ac:dyDescent="0.3">
      <c r="A73" s="102" t="s">
        <v>920</v>
      </c>
      <c r="B73" s="102"/>
      <c r="C73" s="106"/>
      <c r="D73" s="106"/>
      <c r="E73" s="106"/>
      <c r="F73" s="106"/>
      <c r="G73" s="106"/>
      <c r="H73" s="106"/>
      <c r="I73" s="106"/>
      <c r="J73" s="106"/>
      <c r="K73" s="167" t="s">
        <v>921</v>
      </c>
    </row>
    <row r="74" spans="1:11" ht="22.5" customHeight="1" thickTop="1" x14ac:dyDescent="0.25">
      <c r="A74" s="417" t="s">
        <v>118</v>
      </c>
      <c r="B74" s="420" t="s">
        <v>2</v>
      </c>
      <c r="C74" s="420"/>
      <c r="D74" s="420"/>
      <c r="E74" s="420" t="s">
        <v>3</v>
      </c>
      <c r="F74" s="420"/>
      <c r="G74" s="420"/>
      <c r="H74" s="420" t="s">
        <v>4</v>
      </c>
      <c r="I74" s="420"/>
      <c r="J74" s="420"/>
      <c r="K74" s="417" t="s">
        <v>278</v>
      </c>
    </row>
    <row r="75" spans="1:11" ht="20.25" customHeight="1" x14ac:dyDescent="0.25">
      <c r="A75" s="418"/>
      <c r="B75" s="421" t="s">
        <v>6</v>
      </c>
      <c r="C75" s="421"/>
      <c r="D75" s="421"/>
      <c r="E75" s="421" t="s">
        <v>7</v>
      </c>
      <c r="F75" s="421"/>
      <c r="G75" s="421"/>
      <c r="H75" s="421" t="s">
        <v>8</v>
      </c>
      <c r="I75" s="421"/>
      <c r="J75" s="421"/>
      <c r="K75" s="418"/>
    </row>
    <row r="76" spans="1:11" ht="19.5" customHeight="1" x14ac:dyDescent="0.25">
      <c r="A76" s="418"/>
      <c r="B76" s="104" t="s">
        <v>52</v>
      </c>
      <c r="C76" s="104" t="s">
        <v>10</v>
      </c>
      <c r="D76" s="104" t="s">
        <v>11</v>
      </c>
      <c r="E76" s="104" t="s">
        <v>52</v>
      </c>
      <c r="F76" s="104" t="s">
        <v>10</v>
      </c>
      <c r="G76" s="104" t="s">
        <v>11</v>
      </c>
      <c r="H76" s="104" t="s">
        <v>52</v>
      </c>
      <c r="I76" s="104" t="s">
        <v>10</v>
      </c>
      <c r="J76" s="104" t="s">
        <v>11</v>
      </c>
      <c r="K76" s="418"/>
    </row>
    <row r="77" spans="1:11" ht="18.75" customHeight="1" thickBot="1" x14ac:dyDescent="0.3">
      <c r="A77" s="419"/>
      <c r="B77" s="105" t="s">
        <v>12</v>
      </c>
      <c r="C77" s="105" t="s">
        <v>13</v>
      </c>
      <c r="D77" s="105" t="s">
        <v>8</v>
      </c>
      <c r="E77" s="105" t="s">
        <v>12</v>
      </c>
      <c r="F77" s="105" t="s">
        <v>13</v>
      </c>
      <c r="G77" s="105" t="s">
        <v>8</v>
      </c>
      <c r="H77" s="105" t="s">
        <v>12</v>
      </c>
      <c r="I77" s="105" t="s">
        <v>13</v>
      </c>
      <c r="J77" s="105" t="s">
        <v>8</v>
      </c>
      <c r="K77" s="419"/>
    </row>
    <row r="78" spans="1:11" ht="20.100000000000001" customHeight="1" x14ac:dyDescent="0.2">
      <c r="A78" s="5" t="s">
        <v>14</v>
      </c>
      <c r="B78" s="6"/>
      <c r="C78" s="6"/>
      <c r="D78" s="6"/>
      <c r="E78" s="6"/>
      <c r="F78" s="6"/>
      <c r="G78" s="6"/>
      <c r="H78" s="6"/>
      <c r="I78" s="6"/>
      <c r="J78" s="6"/>
      <c r="K78" s="7" t="s">
        <v>69</v>
      </c>
    </row>
    <row r="79" spans="1:11" ht="20.100000000000001" customHeight="1" x14ac:dyDescent="0.2">
      <c r="A79" s="5" t="s">
        <v>904</v>
      </c>
      <c r="B79" s="6">
        <v>55</v>
      </c>
      <c r="C79" s="6">
        <v>36</v>
      </c>
      <c r="D79" s="6">
        <v>91</v>
      </c>
      <c r="E79" s="6">
        <v>0</v>
      </c>
      <c r="F79" s="6">
        <v>0</v>
      </c>
      <c r="G79" s="6">
        <f>SUM(E79:F79)</f>
        <v>0</v>
      </c>
      <c r="H79" s="6">
        <f>SUM(E79,B79)</f>
        <v>55</v>
      </c>
      <c r="I79" s="6">
        <f>SUM(F79,C79)</f>
        <v>36</v>
      </c>
      <c r="J79" s="6">
        <f>SUM(H79:I79)</f>
        <v>91</v>
      </c>
      <c r="K79" s="7" t="s">
        <v>917</v>
      </c>
    </row>
    <row r="80" spans="1:11" ht="20.100000000000001" customHeight="1" x14ac:dyDescent="0.2">
      <c r="A80" s="5" t="s">
        <v>124</v>
      </c>
      <c r="B80" s="6">
        <v>7</v>
      </c>
      <c r="C80" s="6">
        <v>14</v>
      </c>
      <c r="D80" s="6">
        <v>21</v>
      </c>
      <c r="E80" s="6">
        <v>0</v>
      </c>
      <c r="F80" s="6">
        <v>0</v>
      </c>
      <c r="G80" s="6">
        <f t="shared" ref="G80:G92" si="14">SUM(E80:F80)</f>
        <v>0</v>
      </c>
      <c r="H80" s="6">
        <f t="shared" ref="H80:I90" si="15">SUM(E80,B80)</f>
        <v>7</v>
      </c>
      <c r="I80" s="6">
        <f t="shared" si="15"/>
        <v>14</v>
      </c>
      <c r="J80" s="6">
        <f t="shared" ref="J80:J90" si="16">SUM(H80:I80)</f>
        <v>21</v>
      </c>
      <c r="K80" s="7" t="s">
        <v>282</v>
      </c>
    </row>
    <row r="81" spans="1:11" ht="20.100000000000001" customHeight="1" x14ac:dyDescent="0.2">
      <c r="A81" s="5" t="s">
        <v>126</v>
      </c>
      <c r="B81" s="6">
        <v>43</v>
      </c>
      <c r="C81" s="6">
        <v>15</v>
      </c>
      <c r="D81" s="6">
        <v>58</v>
      </c>
      <c r="E81" s="6">
        <v>0</v>
      </c>
      <c r="F81" s="6">
        <v>0</v>
      </c>
      <c r="G81" s="6">
        <f t="shared" si="14"/>
        <v>0</v>
      </c>
      <c r="H81" s="6">
        <f t="shared" si="15"/>
        <v>43</v>
      </c>
      <c r="I81" s="6">
        <f t="shared" si="15"/>
        <v>15</v>
      </c>
      <c r="J81" s="6">
        <f t="shared" si="16"/>
        <v>58</v>
      </c>
      <c r="K81" s="7" t="s">
        <v>286</v>
      </c>
    </row>
    <row r="82" spans="1:11" ht="20.100000000000001" customHeight="1" x14ac:dyDescent="0.2">
      <c r="A82" s="5" t="s">
        <v>289</v>
      </c>
      <c r="B82" s="6">
        <v>44</v>
      </c>
      <c r="C82" s="6">
        <v>17</v>
      </c>
      <c r="D82" s="6">
        <v>61</v>
      </c>
      <c r="E82" s="6">
        <v>0</v>
      </c>
      <c r="F82" s="6">
        <v>0</v>
      </c>
      <c r="G82" s="6">
        <f t="shared" si="14"/>
        <v>0</v>
      </c>
      <c r="H82" s="6">
        <f t="shared" si="15"/>
        <v>44</v>
      </c>
      <c r="I82" s="6">
        <f t="shared" si="15"/>
        <v>17</v>
      </c>
      <c r="J82" s="6">
        <f t="shared" si="16"/>
        <v>61</v>
      </c>
      <c r="K82" s="7" t="s">
        <v>290</v>
      </c>
    </row>
    <row r="83" spans="1:11" ht="20.100000000000001" customHeight="1" x14ac:dyDescent="0.2">
      <c r="A83" s="5" t="s">
        <v>908</v>
      </c>
      <c r="B83" s="6">
        <v>90</v>
      </c>
      <c r="C83" s="6">
        <v>20</v>
      </c>
      <c r="D83" s="6">
        <v>110</v>
      </c>
      <c r="E83" s="6">
        <v>0</v>
      </c>
      <c r="F83" s="6">
        <v>0</v>
      </c>
      <c r="G83" s="6">
        <f t="shared" si="14"/>
        <v>0</v>
      </c>
      <c r="H83" s="6">
        <f t="shared" si="15"/>
        <v>90</v>
      </c>
      <c r="I83" s="6">
        <f t="shared" si="15"/>
        <v>20</v>
      </c>
      <c r="J83" s="6">
        <f t="shared" si="16"/>
        <v>110</v>
      </c>
      <c r="K83" s="7" t="s">
        <v>909</v>
      </c>
    </row>
    <row r="84" spans="1:11" ht="20.100000000000001" customHeight="1" x14ac:dyDescent="0.2">
      <c r="A84" s="5" t="s">
        <v>771</v>
      </c>
      <c r="B84" s="6">
        <v>45</v>
      </c>
      <c r="C84" s="6">
        <v>104</v>
      </c>
      <c r="D84" s="6">
        <v>149</v>
      </c>
      <c r="E84" s="6">
        <v>0</v>
      </c>
      <c r="F84" s="6">
        <v>0</v>
      </c>
      <c r="G84" s="6">
        <f t="shared" si="14"/>
        <v>0</v>
      </c>
      <c r="H84" s="6">
        <f t="shared" si="15"/>
        <v>45</v>
      </c>
      <c r="I84" s="6">
        <f t="shared" si="15"/>
        <v>104</v>
      </c>
      <c r="J84" s="6">
        <f t="shared" si="16"/>
        <v>149</v>
      </c>
      <c r="K84" s="7" t="s">
        <v>910</v>
      </c>
    </row>
    <row r="85" spans="1:11" ht="20.100000000000001" customHeight="1" x14ac:dyDescent="0.2">
      <c r="A85" s="5" t="s">
        <v>299</v>
      </c>
      <c r="B85" s="6">
        <v>123</v>
      </c>
      <c r="C85" s="6">
        <v>19</v>
      </c>
      <c r="D85" s="6">
        <v>142</v>
      </c>
      <c r="E85" s="6">
        <v>0</v>
      </c>
      <c r="F85" s="6">
        <v>0</v>
      </c>
      <c r="G85" s="6">
        <f t="shared" si="14"/>
        <v>0</v>
      </c>
      <c r="H85" s="6">
        <f t="shared" si="15"/>
        <v>123</v>
      </c>
      <c r="I85" s="6">
        <f t="shared" si="15"/>
        <v>19</v>
      </c>
      <c r="J85" s="6">
        <f t="shared" si="16"/>
        <v>142</v>
      </c>
      <c r="K85" s="7" t="s">
        <v>300</v>
      </c>
    </row>
    <row r="86" spans="1:11" ht="20.100000000000001" customHeight="1" x14ac:dyDescent="0.2">
      <c r="A86" s="5" t="s">
        <v>396</v>
      </c>
      <c r="B86" s="6">
        <v>40</v>
      </c>
      <c r="C86" s="6">
        <v>11</v>
      </c>
      <c r="D86" s="6">
        <v>51</v>
      </c>
      <c r="E86" s="6">
        <v>0</v>
      </c>
      <c r="F86" s="6">
        <v>0</v>
      </c>
      <c r="G86" s="6">
        <f t="shared" si="14"/>
        <v>0</v>
      </c>
      <c r="H86" s="6">
        <f t="shared" si="15"/>
        <v>40</v>
      </c>
      <c r="I86" s="6">
        <f t="shared" si="15"/>
        <v>11</v>
      </c>
      <c r="J86" s="6">
        <f t="shared" si="16"/>
        <v>51</v>
      </c>
      <c r="K86" s="7" t="s">
        <v>371</v>
      </c>
    </row>
    <row r="87" spans="1:11" ht="20.100000000000001" customHeight="1" x14ac:dyDescent="0.2">
      <c r="A87" s="5" t="s">
        <v>420</v>
      </c>
      <c r="B87" s="6">
        <v>50</v>
      </c>
      <c r="C87" s="6">
        <v>29</v>
      </c>
      <c r="D87" s="6">
        <v>79</v>
      </c>
      <c r="E87" s="6">
        <v>0</v>
      </c>
      <c r="F87" s="6">
        <v>0</v>
      </c>
      <c r="G87" s="6">
        <f t="shared" si="14"/>
        <v>0</v>
      </c>
      <c r="H87" s="6">
        <f t="shared" si="15"/>
        <v>50</v>
      </c>
      <c r="I87" s="6">
        <f t="shared" si="15"/>
        <v>29</v>
      </c>
      <c r="J87" s="6">
        <f t="shared" si="16"/>
        <v>79</v>
      </c>
      <c r="K87" s="7" t="s">
        <v>302</v>
      </c>
    </row>
    <row r="88" spans="1:11" ht="20.100000000000001" customHeight="1" x14ac:dyDescent="0.2">
      <c r="A88" s="5" t="s">
        <v>394</v>
      </c>
      <c r="B88" s="6">
        <v>153</v>
      </c>
      <c r="C88" s="6">
        <v>5</v>
      </c>
      <c r="D88" s="6">
        <v>158</v>
      </c>
      <c r="E88" s="6">
        <v>0</v>
      </c>
      <c r="F88" s="6">
        <v>0</v>
      </c>
      <c r="G88" s="6">
        <f t="shared" si="14"/>
        <v>0</v>
      </c>
      <c r="H88" s="6">
        <f t="shared" si="15"/>
        <v>153</v>
      </c>
      <c r="I88" s="6">
        <f t="shared" si="15"/>
        <v>5</v>
      </c>
      <c r="J88" s="6">
        <f t="shared" si="16"/>
        <v>158</v>
      </c>
      <c r="K88" s="7" t="s">
        <v>922</v>
      </c>
    </row>
    <row r="89" spans="1:11" ht="20.100000000000001" customHeight="1" x14ac:dyDescent="0.2">
      <c r="A89" s="5" t="s">
        <v>923</v>
      </c>
      <c r="B89" s="6">
        <v>12</v>
      </c>
      <c r="C89" s="6">
        <v>7</v>
      </c>
      <c r="D89" s="6">
        <v>19</v>
      </c>
      <c r="E89" s="6">
        <v>0</v>
      </c>
      <c r="F89" s="6">
        <v>0</v>
      </c>
      <c r="G89" s="6">
        <f t="shared" si="14"/>
        <v>0</v>
      </c>
      <c r="H89" s="6">
        <f t="shared" si="15"/>
        <v>12</v>
      </c>
      <c r="I89" s="6">
        <f t="shared" si="15"/>
        <v>7</v>
      </c>
      <c r="J89" s="6">
        <f t="shared" si="16"/>
        <v>19</v>
      </c>
      <c r="K89" s="7" t="s">
        <v>924</v>
      </c>
    </row>
    <row r="90" spans="1:11" ht="33" customHeight="1" x14ac:dyDescent="0.2">
      <c r="A90" s="5" t="s">
        <v>925</v>
      </c>
      <c r="B90" s="6">
        <v>1</v>
      </c>
      <c r="C90" s="6">
        <v>1</v>
      </c>
      <c r="D90" s="6">
        <v>2</v>
      </c>
      <c r="E90" s="6">
        <v>0</v>
      </c>
      <c r="F90" s="6">
        <v>0</v>
      </c>
      <c r="G90" s="6">
        <f t="shared" si="14"/>
        <v>0</v>
      </c>
      <c r="H90" s="6">
        <f t="shared" si="15"/>
        <v>1</v>
      </c>
      <c r="I90" s="6">
        <f t="shared" si="15"/>
        <v>1</v>
      </c>
      <c r="J90" s="6">
        <f t="shared" si="16"/>
        <v>2</v>
      </c>
      <c r="K90" s="18" t="s">
        <v>926</v>
      </c>
    </row>
    <row r="91" spans="1:11" ht="20.100000000000001" customHeight="1" x14ac:dyDescent="0.2">
      <c r="A91" s="5" t="s">
        <v>326</v>
      </c>
      <c r="B91" s="6">
        <v>2</v>
      </c>
      <c r="C91" s="6">
        <v>0</v>
      </c>
      <c r="D91" s="6">
        <v>2</v>
      </c>
      <c r="E91" s="6">
        <v>0</v>
      </c>
      <c r="F91" s="6">
        <v>0</v>
      </c>
      <c r="G91" s="6">
        <f t="shared" si="14"/>
        <v>0</v>
      </c>
      <c r="H91" s="6">
        <f>SUM(E91,B91)</f>
        <v>2</v>
      </c>
      <c r="I91" s="6">
        <f>SUM(F91,C91)</f>
        <v>0</v>
      </c>
      <c r="J91" s="6">
        <f>SUM(H91:I91)</f>
        <v>2</v>
      </c>
      <c r="K91" s="7" t="s">
        <v>327</v>
      </c>
    </row>
    <row r="92" spans="1:11" ht="20.100000000000001" customHeight="1" x14ac:dyDescent="0.2">
      <c r="A92" s="5" t="s">
        <v>54</v>
      </c>
      <c r="B92" s="6">
        <v>9</v>
      </c>
      <c r="C92" s="6">
        <v>5</v>
      </c>
      <c r="D92" s="6">
        <v>14</v>
      </c>
      <c r="E92" s="6">
        <v>0</v>
      </c>
      <c r="F92" s="6">
        <v>0</v>
      </c>
      <c r="G92" s="6">
        <f t="shared" si="14"/>
        <v>0</v>
      </c>
      <c r="H92" s="6">
        <f>SUM(B92,E92)</f>
        <v>9</v>
      </c>
      <c r="I92" s="6">
        <f>SUM(C92,F92)</f>
        <v>5</v>
      </c>
      <c r="J92" s="6">
        <f>SUM(H92:I92)</f>
        <v>14</v>
      </c>
      <c r="K92" s="7" t="s">
        <v>330</v>
      </c>
    </row>
    <row r="93" spans="1:11" ht="20.100000000000001" customHeight="1" thickBot="1" x14ac:dyDescent="0.25">
      <c r="A93" s="5" t="s">
        <v>38</v>
      </c>
      <c r="B93" s="6">
        <f>SUM(B79:B92)</f>
        <v>674</v>
      </c>
      <c r="C93" s="6">
        <f t="shared" ref="C93:J93" si="17">SUM(C79:C92)</f>
        <v>283</v>
      </c>
      <c r="D93" s="6">
        <f t="shared" si="17"/>
        <v>957</v>
      </c>
      <c r="E93" s="6">
        <f t="shared" si="17"/>
        <v>0</v>
      </c>
      <c r="F93" s="6">
        <f t="shared" si="17"/>
        <v>0</v>
      </c>
      <c r="G93" s="6">
        <f t="shared" si="17"/>
        <v>0</v>
      </c>
      <c r="H93" s="6">
        <f t="shared" si="17"/>
        <v>674</v>
      </c>
      <c r="I93" s="6">
        <f t="shared" si="17"/>
        <v>283</v>
      </c>
      <c r="J93" s="6">
        <f t="shared" si="17"/>
        <v>957</v>
      </c>
      <c r="K93" s="7" t="s">
        <v>305</v>
      </c>
    </row>
    <row r="94" spans="1:11" ht="20.100000000000001" customHeight="1" thickBot="1" x14ac:dyDescent="0.25">
      <c r="A94" s="8" t="s">
        <v>108</v>
      </c>
      <c r="B94" s="9">
        <f>SUM(B93)</f>
        <v>674</v>
      </c>
      <c r="C94" s="9">
        <f t="shared" ref="C94:J94" si="18">SUM(C93)</f>
        <v>283</v>
      </c>
      <c r="D94" s="9">
        <f t="shared" si="18"/>
        <v>957</v>
      </c>
      <c r="E94" s="9">
        <f t="shared" si="18"/>
        <v>0</v>
      </c>
      <c r="F94" s="9">
        <f t="shared" si="18"/>
        <v>0</v>
      </c>
      <c r="G94" s="9">
        <f t="shared" si="18"/>
        <v>0</v>
      </c>
      <c r="H94" s="9">
        <f t="shared" si="18"/>
        <v>674</v>
      </c>
      <c r="I94" s="9">
        <f t="shared" si="18"/>
        <v>283</v>
      </c>
      <c r="J94" s="9">
        <f t="shared" si="18"/>
        <v>957</v>
      </c>
      <c r="K94" s="10" t="s">
        <v>48</v>
      </c>
    </row>
    <row r="95" spans="1:11" ht="23.25" customHeight="1" thickTop="1" x14ac:dyDescent="0.2"/>
  </sheetData>
  <mergeCells count="30">
    <mergeCell ref="A71:K71"/>
    <mergeCell ref="A72:K72"/>
    <mergeCell ref="A74:A77"/>
    <mergeCell ref="B74:D74"/>
    <mergeCell ref="E74:G74"/>
    <mergeCell ref="H74:J74"/>
    <mergeCell ref="K74:K77"/>
    <mergeCell ref="B75:D75"/>
    <mergeCell ref="E75:G75"/>
    <mergeCell ref="H75:J75"/>
    <mergeCell ref="A37:K37"/>
    <mergeCell ref="A38:K38"/>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2" orientation="landscape" r:id="rId1"/>
  <rowBreaks count="1" manualBreakCount="1">
    <brk id="35"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6"/>
  <sheetViews>
    <sheetView rightToLeft="1" view="pageBreakPreview" zoomScale="85" zoomScaleNormal="85" zoomScaleSheetLayoutView="85" workbookViewId="0">
      <selection activeCell="L15" sqref="L15"/>
    </sheetView>
  </sheetViews>
  <sheetFormatPr defaultRowHeight="14.25" x14ac:dyDescent="0.2"/>
  <cols>
    <col min="1" max="1" width="21.25" style="76" customWidth="1"/>
    <col min="2" max="13" width="7.625" style="76" customWidth="1"/>
    <col min="14" max="14" width="32.125" style="76" customWidth="1"/>
    <col min="15" max="16384" width="9" style="76"/>
  </cols>
  <sheetData>
    <row r="1" spans="1:14" ht="28.5" customHeight="1" x14ac:dyDescent="0.2">
      <c r="A1" s="423" t="s">
        <v>927</v>
      </c>
      <c r="B1" s="423"/>
      <c r="C1" s="423"/>
      <c r="D1" s="423"/>
      <c r="E1" s="423"/>
      <c r="F1" s="423"/>
      <c r="G1" s="423"/>
      <c r="H1" s="423"/>
      <c r="I1" s="423"/>
      <c r="J1" s="423"/>
      <c r="K1" s="423"/>
      <c r="L1" s="423"/>
      <c r="M1" s="423"/>
      <c r="N1" s="423"/>
    </row>
    <row r="2" spans="1:14" ht="38.25" customHeight="1" x14ac:dyDescent="0.25">
      <c r="A2" s="416" t="s">
        <v>928</v>
      </c>
      <c r="B2" s="416"/>
      <c r="C2" s="416"/>
      <c r="D2" s="416"/>
      <c r="E2" s="416"/>
      <c r="F2" s="416"/>
      <c r="G2" s="416"/>
      <c r="H2" s="416"/>
      <c r="I2" s="416"/>
      <c r="J2" s="416"/>
      <c r="K2" s="416"/>
      <c r="L2" s="416"/>
      <c r="M2" s="416"/>
      <c r="N2" s="416"/>
    </row>
    <row r="3" spans="1:14" ht="18.75" customHeight="1" thickBot="1" x14ac:dyDescent="0.3">
      <c r="A3" s="29" t="s">
        <v>929</v>
      </c>
      <c r="N3" s="39" t="s">
        <v>930</v>
      </c>
    </row>
    <row r="4" spans="1:14" ht="17.2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17.25" customHeight="1" x14ac:dyDescent="0.25">
      <c r="A5" s="410"/>
      <c r="B5" s="413" t="s">
        <v>59</v>
      </c>
      <c r="C5" s="413"/>
      <c r="D5" s="413"/>
      <c r="E5" s="413" t="s">
        <v>60</v>
      </c>
      <c r="F5" s="413"/>
      <c r="G5" s="413"/>
      <c r="H5" s="413" t="s">
        <v>61</v>
      </c>
      <c r="I5" s="413"/>
      <c r="J5" s="413"/>
      <c r="K5" s="413" t="s">
        <v>8</v>
      </c>
      <c r="L5" s="413"/>
      <c r="M5" s="413"/>
      <c r="N5" s="410"/>
    </row>
    <row r="6" spans="1:14" ht="17.2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7.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7.25" customHeight="1" x14ac:dyDescent="0.2">
      <c r="A8" s="5" t="s">
        <v>903</v>
      </c>
      <c r="B8" s="6"/>
      <c r="C8" s="6"/>
      <c r="D8" s="6"/>
      <c r="E8" s="6"/>
      <c r="F8" s="6"/>
      <c r="G8" s="6"/>
      <c r="H8" s="6"/>
      <c r="I8" s="6"/>
      <c r="J8" s="6"/>
      <c r="K8" s="7"/>
      <c r="L8" s="5"/>
      <c r="M8" s="6"/>
      <c r="N8" s="7" t="s">
        <v>69</v>
      </c>
    </row>
    <row r="9" spans="1:14" ht="18" customHeight="1" x14ac:dyDescent="0.2">
      <c r="A9" s="5" t="s">
        <v>904</v>
      </c>
      <c r="B9" s="6">
        <v>10</v>
      </c>
      <c r="C9" s="6">
        <v>22</v>
      </c>
      <c r="D9" s="6">
        <v>32</v>
      </c>
      <c r="E9" s="6">
        <v>1</v>
      </c>
      <c r="F9" s="6">
        <v>3</v>
      </c>
      <c r="G9" s="6">
        <v>4</v>
      </c>
      <c r="H9" s="6">
        <v>0</v>
      </c>
      <c r="I9" s="6">
        <v>0</v>
      </c>
      <c r="J9" s="6">
        <v>0</v>
      </c>
      <c r="K9" s="6">
        <f t="shared" ref="K9:L18" si="0">SUM(B9,E9,H9)</f>
        <v>11</v>
      </c>
      <c r="L9" s="6">
        <f t="shared" si="0"/>
        <v>25</v>
      </c>
      <c r="M9" s="6">
        <f t="shared" ref="M9:M18" si="1">SUM(K9:L9)</f>
        <v>36</v>
      </c>
      <c r="N9" s="7" t="s">
        <v>917</v>
      </c>
    </row>
    <row r="10" spans="1:14" ht="18" customHeight="1" x14ac:dyDescent="0.2">
      <c r="A10" s="5" t="s">
        <v>124</v>
      </c>
      <c r="B10" s="6">
        <v>3</v>
      </c>
      <c r="C10" s="6">
        <v>1</v>
      </c>
      <c r="D10" s="6">
        <v>4</v>
      </c>
      <c r="E10" s="6">
        <v>0</v>
      </c>
      <c r="F10" s="6">
        <v>3</v>
      </c>
      <c r="G10" s="6">
        <v>3</v>
      </c>
      <c r="H10" s="6">
        <v>0</v>
      </c>
      <c r="I10" s="6">
        <v>0</v>
      </c>
      <c r="J10" s="6">
        <v>0</v>
      </c>
      <c r="K10" s="6">
        <f t="shared" si="0"/>
        <v>3</v>
      </c>
      <c r="L10" s="6">
        <f t="shared" si="0"/>
        <v>4</v>
      </c>
      <c r="M10" s="6">
        <f t="shared" si="1"/>
        <v>7</v>
      </c>
      <c r="N10" s="7" t="s">
        <v>282</v>
      </c>
    </row>
    <row r="11" spans="1:14" ht="18" customHeight="1" x14ac:dyDescent="0.2">
      <c r="A11" s="5" t="s">
        <v>906</v>
      </c>
      <c r="B11" s="6">
        <v>14</v>
      </c>
      <c r="C11" s="6">
        <v>12</v>
      </c>
      <c r="D11" s="6">
        <v>26</v>
      </c>
      <c r="E11" s="6">
        <v>8</v>
      </c>
      <c r="F11" s="6">
        <v>8</v>
      </c>
      <c r="G11" s="6">
        <v>16</v>
      </c>
      <c r="H11" s="6">
        <v>0</v>
      </c>
      <c r="I11" s="6">
        <v>0</v>
      </c>
      <c r="J11" s="6">
        <v>0</v>
      </c>
      <c r="K11" s="6">
        <f t="shared" si="0"/>
        <v>22</v>
      </c>
      <c r="L11" s="6">
        <f t="shared" si="0"/>
        <v>20</v>
      </c>
      <c r="M11" s="6">
        <f t="shared" si="1"/>
        <v>42</v>
      </c>
      <c r="N11" s="7" t="s">
        <v>286</v>
      </c>
    </row>
    <row r="12" spans="1:14" ht="18" customHeight="1" x14ac:dyDescent="0.2">
      <c r="A12" s="5" t="s">
        <v>289</v>
      </c>
      <c r="B12" s="6">
        <v>134</v>
      </c>
      <c r="C12" s="6">
        <v>37</v>
      </c>
      <c r="D12" s="6">
        <v>171</v>
      </c>
      <c r="E12" s="6">
        <v>15</v>
      </c>
      <c r="F12" s="6">
        <v>11</v>
      </c>
      <c r="G12" s="6">
        <v>26</v>
      </c>
      <c r="H12" s="6">
        <v>23</v>
      </c>
      <c r="I12" s="6">
        <v>10</v>
      </c>
      <c r="J12" s="6">
        <v>33</v>
      </c>
      <c r="K12" s="6">
        <f t="shared" si="0"/>
        <v>172</v>
      </c>
      <c r="L12" s="6">
        <f t="shared" si="0"/>
        <v>58</v>
      </c>
      <c r="M12" s="6">
        <f t="shared" si="1"/>
        <v>230</v>
      </c>
      <c r="N12" s="7" t="s">
        <v>290</v>
      </c>
    </row>
    <row r="13" spans="1:14" ht="18" customHeight="1" x14ac:dyDescent="0.2">
      <c r="A13" s="5" t="s">
        <v>908</v>
      </c>
      <c r="B13" s="6">
        <v>313</v>
      </c>
      <c r="C13" s="6">
        <v>170</v>
      </c>
      <c r="D13" s="6">
        <v>483</v>
      </c>
      <c r="E13" s="6">
        <v>49</v>
      </c>
      <c r="F13" s="6">
        <v>21</v>
      </c>
      <c r="G13" s="6">
        <v>70</v>
      </c>
      <c r="H13" s="6">
        <v>145</v>
      </c>
      <c r="I13" s="6">
        <v>60</v>
      </c>
      <c r="J13" s="6">
        <v>205</v>
      </c>
      <c r="K13" s="6">
        <f t="shared" si="0"/>
        <v>507</v>
      </c>
      <c r="L13" s="6">
        <f t="shared" si="0"/>
        <v>251</v>
      </c>
      <c r="M13" s="6">
        <f t="shared" si="1"/>
        <v>758</v>
      </c>
      <c r="N13" s="7" t="s">
        <v>909</v>
      </c>
    </row>
    <row r="14" spans="1:14" ht="18" customHeight="1" x14ac:dyDescent="0.2">
      <c r="A14" s="5" t="s">
        <v>771</v>
      </c>
      <c r="B14" s="6">
        <v>0</v>
      </c>
      <c r="C14" s="6">
        <v>233</v>
      </c>
      <c r="D14" s="6">
        <v>233</v>
      </c>
      <c r="E14" s="6">
        <v>0</v>
      </c>
      <c r="F14" s="6">
        <v>85</v>
      </c>
      <c r="G14" s="6">
        <v>85</v>
      </c>
      <c r="H14" s="6"/>
      <c r="I14" s="6">
        <v>18</v>
      </c>
      <c r="J14" s="6">
        <v>18</v>
      </c>
      <c r="K14" s="6">
        <f t="shared" si="0"/>
        <v>0</v>
      </c>
      <c r="L14" s="6">
        <f t="shared" si="0"/>
        <v>336</v>
      </c>
      <c r="M14" s="6">
        <f t="shared" si="1"/>
        <v>336</v>
      </c>
      <c r="N14" s="7" t="s">
        <v>910</v>
      </c>
    </row>
    <row r="15" spans="1:14" ht="18" customHeight="1" x14ac:dyDescent="0.2">
      <c r="A15" s="5" t="s">
        <v>299</v>
      </c>
      <c r="B15" s="6">
        <v>209</v>
      </c>
      <c r="C15" s="6">
        <v>252</v>
      </c>
      <c r="D15" s="6">
        <v>461</v>
      </c>
      <c r="E15" s="6">
        <v>13</v>
      </c>
      <c r="F15" s="6">
        <v>14</v>
      </c>
      <c r="G15" s="6">
        <v>27</v>
      </c>
      <c r="H15" s="6">
        <v>14</v>
      </c>
      <c r="I15" s="6">
        <v>7</v>
      </c>
      <c r="J15" s="6">
        <v>21</v>
      </c>
      <c r="K15" s="6">
        <f t="shared" si="0"/>
        <v>236</v>
      </c>
      <c r="L15" s="6">
        <f t="shared" si="0"/>
        <v>273</v>
      </c>
      <c r="M15" s="6">
        <f t="shared" si="1"/>
        <v>509</v>
      </c>
      <c r="N15" s="7" t="s">
        <v>300</v>
      </c>
    </row>
    <row r="16" spans="1:14" ht="18" customHeight="1" x14ac:dyDescent="0.2">
      <c r="A16" s="5" t="s">
        <v>396</v>
      </c>
      <c r="B16" s="6">
        <v>80</v>
      </c>
      <c r="C16" s="6">
        <v>21</v>
      </c>
      <c r="D16" s="6">
        <v>101</v>
      </c>
      <c r="E16" s="6">
        <v>23</v>
      </c>
      <c r="F16" s="6">
        <v>3</v>
      </c>
      <c r="G16" s="6">
        <v>26</v>
      </c>
      <c r="H16" s="6">
        <v>49</v>
      </c>
      <c r="I16" s="6">
        <v>12</v>
      </c>
      <c r="J16" s="6">
        <v>61</v>
      </c>
      <c r="K16" s="6">
        <f t="shared" si="0"/>
        <v>152</v>
      </c>
      <c r="L16" s="6">
        <f t="shared" si="0"/>
        <v>36</v>
      </c>
      <c r="M16" s="6">
        <f t="shared" si="1"/>
        <v>188</v>
      </c>
      <c r="N16" s="7" t="s">
        <v>371</v>
      </c>
    </row>
    <row r="17" spans="1:14" ht="18" customHeight="1" x14ac:dyDescent="0.2">
      <c r="A17" s="5" t="s">
        <v>420</v>
      </c>
      <c r="B17" s="6">
        <v>179</v>
      </c>
      <c r="C17" s="6">
        <v>101</v>
      </c>
      <c r="D17" s="6">
        <v>280</v>
      </c>
      <c r="E17" s="6">
        <v>6</v>
      </c>
      <c r="F17" s="6">
        <v>5</v>
      </c>
      <c r="G17" s="6">
        <v>11</v>
      </c>
      <c r="H17" s="6">
        <v>0</v>
      </c>
      <c r="I17" s="6">
        <v>0</v>
      </c>
      <c r="J17" s="6">
        <v>0</v>
      </c>
      <c r="K17" s="6">
        <f t="shared" si="0"/>
        <v>185</v>
      </c>
      <c r="L17" s="6">
        <f t="shared" si="0"/>
        <v>106</v>
      </c>
      <c r="M17" s="6">
        <f t="shared" si="1"/>
        <v>291</v>
      </c>
      <c r="N17" s="7" t="s">
        <v>421</v>
      </c>
    </row>
    <row r="18" spans="1:14" ht="18" customHeight="1" x14ac:dyDescent="0.2">
      <c r="A18" s="5" t="s">
        <v>394</v>
      </c>
      <c r="B18" s="6">
        <v>104</v>
      </c>
      <c r="C18" s="6">
        <v>90</v>
      </c>
      <c r="D18" s="6">
        <v>194</v>
      </c>
      <c r="E18" s="6">
        <v>34</v>
      </c>
      <c r="F18" s="6">
        <v>26</v>
      </c>
      <c r="G18" s="6">
        <v>60</v>
      </c>
      <c r="H18" s="6">
        <v>155</v>
      </c>
      <c r="I18" s="6">
        <v>128</v>
      </c>
      <c r="J18" s="6">
        <v>283</v>
      </c>
      <c r="K18" s="6">
        <f t="shared" si="0"/>
        <v>293</v>
      </c>
      <c r="L18" s="6">
        <f t="shared" si="0"/>
        <v>244</v>
      </c>
      <c r="M18" s="6">
        <f t="shared" si="1"/>
        <v>537</v>
      </c>
      <c r="N18" s="7" t="s">
        <v>779</v>
      </c>
    </row>
    <row r="19" spans="1:14" ht="18" customHeight="1" x14ac:dyDescent="0.2">
      <c r="A19" s="5" t="s">
        <v>38</v>
      </c>
      <c r="B19" s="6">
        <f>SUM(B9:B18)</f>
        <v>1046</v>
      </c>
      <c r="C19" s="6">
        <f t="shared" ref="C19:M19" si="2">SUM(C9:C18)</f>
        <v>939</v>
      </c>
      <c r="D19" s="6">
        <f t="shared" si="2"/>
        <v>1985</v>
      </c>
      <c r="E19" s="6">
        <f t="shared" si="2"/>
        <v>149</v>
      </c>
      <c r="F19" s="6">
        <f t="shared" si="2"/>
        <v>179</v>
      </c>
      <c r="G19" s="6">
        <f t="shared" si="2"/>
        <v>328</v>
      </c>
      <c r="H19" s="6">
        <f t="shared" si="2"/>
        <v>386</v>
      </c>
      <c r="I19" s="6">
        <f t="shared" si="2"/>
        <v>235</v>
      </c>
      <c r="J19" s="6">
        <f t="shared" si="2"/>
        <v>621</v>
      </c>
      <c r="K19" s="6">
        <f t="shared" si="2"/>
        <v>1581</v>
      </c>
      <c r="L19" s="6">
        <f t="shared" si="2"/>
        <v>1353</v>
      </c>
      <c r="M19" s="6">
        <f t="shared" si="2"/>
        <v>2934</v>
      </c>
      <c r="N19" s="7" t="s">
        <v>39</v>
      </c>
    </row>
    <row r="20" spans="1:14" ht="17.25" customHeight="1" x14ac:dyDescent="0.2">
      <c r="A20" s="5" t="s">
        <v>40</v>
      </c>
      <c r="B20" s="6"/>
      <c r="C20" s="6"/>
      <c r="D20" s="6"/>
      <c r="E20" s="6"/>
      <c r="F20" s="6"/>
      <c r="G20" s="6"/>
      <c r="H20" s="6"/>
      <c r="I20" s="6"/>
      <c r="J20" s="6"/>
      <c r="K20" s="6"/>
      <c r="L20" s="6"/>
      <c r="M20" s="6"/>
      <c r="N20" s="7" t="s">
        <v>41</v>
      </c>
    </row>
    <row r="21" spans="1:14" ht="18" customHeight="1" x14ac:dyDescent="0.2">
      <c r="A21" s="5" t="s">
        <v>906</v>
      </c>
      <c r="B21" s="6">
        <v>33</v>
      </c>
      <c r="C21" s="6">
        <v>16</v>
      </c>
      <c r="D21" s="6">
        <v>49</v>
      </c>
      <c r="E21" s="6">
        <v>1</v>
      </c>
      <c r="F21" s="6">
        <v>1</v>
      </c>
      <c r="G21" s="6">
        <v>2</v>
      </c>
      <c r="H21" s="6">
        <v>0</v>
      </c>
      <c r="I21" s="6">
        <v>0</v>
      </c>
      <c r="J21" s="6">
        <v>0</v>
      </c>
      <c r="K21" s="6">
        <f t="shared" ref="K21:L28" si="3">SUM(B21,E21,H21)</f>
        <v>34</v>
      </c>
      <c r="L21" s="6">
        <f t="shared" si="3"/>
        <v>17</v>
      </c>
      <c r="M21" s="6">
        <f t="shared" ref="M21:M28" si="4">SUM(K21:L21)</f>
        <v>51</v>
      </c>
      <c r="N21" s="7" t="s">
        <v>286</v>
      </c>
    </row>
    <row r="22" spans="1:14" ht="18" customHeight="1" x14ac:dyDescent="0.2">
      <c r="A22" s="5" t="s">
        <v>289</v>
      </c>
      <c r="B22" s="6">
        <v>128</v>
      </c>
      <c r="C22" s="6">
        <v>69</v>
      </c>
      <c r="D22" s="6">
        <v>197</v>
      </c>
      <c r="E22" s="6">
        <v>2</v>
      </c>
      <c r="F22" s="6">
        <v>3</v>
      </c>
      <c r="G22" s="6">
        <v>5</v>
      </c>
      <c r="H22" s="6">
        <v>0</v>
      </c>
      <c r="I22" s="6">
        <v>0</v>
      </c>
      <c r="J22" s="6">
        <v>0</v>
      </c>
      <c r="K22" s="6">
        <f t="shared" si="3"/>
        <v>130</v>
      </c>
      <c r="L22" s="6">
        <f t="shared" si="3"/>
        <v>72</v>
      </c>
      <c r="M22" s="6">
        <f t="shared" si="4"/>
        <v>202</v>
      </c>
      <c r="N22" s="7" t="s">
        <v>290</v>
      </c>
    </row>
    <row r="23" spans="1:14" ht="18" customHeight="1" x14ac:dyDescent="0.2">
      <c r="A23" s="5" t="s">
        <v>908</v>
      </c>
      <c r="B23" s="6">
        <v>37</v>
      </c>
      <c r="C23" s="6">
        <v>10</v>
      </c>
      <c r="D23" s="6">
        <v>47</v>
      </c>
      <c r="E23" s="6">
        <v>1</v>
      </c>
      <c r="F23" s="6">
        <v>0</v>
      </c>
      <c r="G23" s="6">
        <v>1</v>
      </c>
      <c r="H23" s="6">
        <v>12</v>
      </c>
      <c r="I23" s="6">
        <v>7</v>
      </c>
      <c r="J23" s="6">
        <v>19</v>
      </c>
      <c r="K23" s="6">
        <f t="shared" si="3"/>
        <v>50</v>
      </c>
      <c r="L23" s="6">
        <f t="shared" si="3"/>
        <v>17</v>
      </c>
      <c r="M23" s="6">
        <f t="shared" si="4"/>
        <v>67</v>
      </c>
      <c r="N23" s="7" t="s">
        <v>909</v>
      </c>
    </row>
    <row r="24" spans="1:14" ht="18" customHeight="1" x14ac:dyDescent="0.2">
      <c r="A24" s="5" t="s">
        <v>771</v>
      </c>
      <c r="B24" s="6">
        <v>0</v>
      </c>
      <c r="C24" s="6">
        <v>87</v>
      </c>
      <c r="D24" s="6">
        <v>87</v>
      </c>
      <c r="E24" s="6">
        <v>0</v>
      </c>
      <c r="F24" s="6">
        <v>5</v>
      </c>
      <c r="G24" s="6">
        <v>5</v>
      </c>
      <c r="H24" s="6">
        <v>0</v>
      </c>
      <c r="I24" s="6">
        <v>10</v>
      </c>
      <c r="J24" s="6">
        <v>10</v>
      </c>
      <c r="K24" s="6">
        <f t="shared" si="3"/>
        <v>0</v>
      </c>
      <c r="L24" s="6">
        <f t="shared" si="3"/>
        <v>102</v>
      </c>
      <c r="M24" s="6">
        <f t="shared" si="4"/>
        <v>102</v>
      </c>
      <c r="N24" s="7" t="s">
        <v>910</v>
      </c>
    </row>
    <row r="25" spans="1:14" ht="18" customHeight="1" x14ac:dyDescent="0.2">
      <c r="A25" s="5" t="s">
        <v>299</v>
      </c>
      <c r="B25" s="6">
        <v>120</v>
      </c>
      <c r="C25" s="6">
        <v>100</v>
      </c>
      <c r="D25" s="6">
        <v>220</v>
      </c>
      <c r="E25" s="6">
        <v>5</v>
      </c>
      <c r="F25" s="6">
        <v>7</v>
      </c>
      <c r="G25" s="6">
        <v>12</v>
      </c>
      <c r="H25" s="6">
        <v>24</v>
      </c>
      <c r="I25" s="6">
        <v>4</v>
      </c>
      <c r="J25" s="6">
        <v>28</v>
      </c>
      <c r="K25" s="6">
        <f t="shared" si="3"/>
        <v>149</v>
      </c>
      <c r="L25" s="6">
        <f t="shared" si="3"/>
        <v>111</v>
      </c>
      <c r="M25" s="6">
        <f t="shared" si="4"/>
        <v>260</v>
      </c>
      <c r="N25" s="7" t="s">
        <v>300</v>
      </c>
    </row>
    <row r="26" spans="1:14" ht="18" customHeight="1" x14ac:dyDescent="0.2">
      <c r="A26" s="5" t="s">
        <v>396</v>
      </c>
      <c r="B26" s="6">
        <v>133</v>
      </c>
      <c r="C26" s="6">
        <v>14</v>
      </c>
      <c r="D26" s="6">
        <v>147</v>
      </c>
      <c r="E26" s="6">
        <v>6</v>
      </c>
      <c r="F26" s="6">
        <v>1</v>
      </c>
      <c r="G26" s="6">
        <v>7</v>
      </c>
      <c r="H26" s="6">
        <v>91</v>
      </c>
      <c r="I26" s="6">
        <v>33</v>
      </c>
      <c r="J26" s="6">
        <v>124</v>
      </c>
      <c r="K26" s="6">
        <f t="shared" si="3"/>
        <v>230</v>
      </c>
      <c r="L26" s="6">
        <f t="shared" si="3"/>
        <v>48</v>
      </c>
      <c r="M26" s="6">
        <f t="shared" si="4"/>
        <v>278</v>
      </c>
      <c r="N26" s="7" t="s">
        <v>371</v>
      </c>
    </row>
    <row r="27" spans="1:14" ht="18" customHeight="1" x14ac:dyDescent="0.2">
      <c r="A27" s="5" t="s">
        <v>420</v>
      </c>
      <c r="B27" s="6">
        <v>210</v>
      </c>
      <c r="C27" s="6">
        <v>57</v>
      </c>
      <c r="D27" s="6">
        <v>267</v>
      </c>
      <c r="E27" s="6">
        <v>9</v>
      </c>
      <c r="F27" s="6">
        <v>2</v>
      </c>
      <c r="G27" s="6">
        <v>11</v>
      </c>
      <c r="H27" s="6">
        <v>0</v>
      </c>
      <c r="I27" s="6">
        <v>0</v>
      </c>
      <c r="J27" s="6">
        <v>0</v>
      </c>
      <c r="K27" s="6">
        <f t="shared" si="3"/>
        <v>219</v>
      </c>
      <c r="L27" s="6">
        <f t="shared" si="3"/>
        <v>59</v>
      </c>
      <c r="M27" s="6">
        <f t="shared" si="4"/>
        <v>278</v>
      </c>
      <c r="N27" s="7" t="s">
        <v>421</v>
      </c>
    </row>
    <row r="28" spans="1:14" ht="18" customHeight="1" x14ac:dyDescent="0.2">
      <c r="A28" s="5" t="s">
        <v>394</v>
      </c>
      <c r="B28" s="6">
        <v>54</v>
      </c>
      <c r="C28" s="6">
        <v>19</v>
      </c>
      <c r="D28" s="6">
        <v>73</v>
      </c>
      <c r="E28" s="6">
        <v>4</v>
      </c>
      <c r="F28" s="6">
        <v>0</v>
      </c>
      <c r="G28" s="6">
        <v>4</v>
      </c>
      <c r="H28" s="6">
        <v>21</v>
      </c>
      <c r="I28" s="6">
        <v>12</v>
      </c>
      <c r="J28" s="6">
        <v>33</v>
      </c>
      <c r="K28" s="6">
        <f t="shared" si="3"/>
        <v>79</v>
      </c>
      <c r="L28" s="6">
        <f t="shared" si="3"/>
        <v>31</v>
      </c>
      <c r="M28" s="6">
        <f t="shared" si="4"/>
        <v>110</v>
      </c>
      <c r="N28" s="7" t="s">
        <v>300</v>
      </c>
    </row>
    <row r="29" spans="1:14" ht="18" customHeight="1" x14ac:dyDescent="0.2">
      <c r="A29" s="5" t="s">
        <v>45</v>
      </c>
      <c r="B29" s="6">
        <f>SUM(B21:B28)</f>
        <v>715</v>
      </c>
      <c r="C29" s="6">
        <f t="shared" ref="C29:M29" si="5">SUM(C21:C28)</f>
        <v>372</v>
      </c>
      <c r="D29" s="6">
        <f t="shared" si="5"/>
        <v>1087</v>
      </c>
      <c r="E29" s="6">
        <f t="shared" si="5"/>
        <v>28</v>
      </c>
      <c r="F29" s="6">
        <f t="shared" si="5"/>
        <v>19</v>
      </c>
      <c r="G29" s="6">
        <f t="shared" si="5"/>
        <v>47</v>
      </c>
      <c r="H29" s="6">
        <f t="shared" si="5"/>
        <v>148</v>
      </c>
      <c r="I29" s="6">
        <f t="shared" si="5"/>
        <v>66</v>
      </c>
      <c r="J29" s="6">
        <f t="shared" si="5"/>
        <v>214</v>
      </c>
      <c r="K29" s="6">
        <f t="shared" si="5"/>
        <v>891</v>
      </c>
      <c r="L29" s="6">
        <f t="shared" si="5"/>
        <v>457</v>
      </c>
      <c r="M29" s="6">
        <f t="shared" si="5"/>
        <v>1348</v>
      </c>
      <c r="N29" s="7" t="s">
        <v>307</v>
      </c>
    </row>
    <row r="30" spans="1:14" ht="17.25" customHeight="1" thickBot="1" x14ac:dyDescent="0.25">
      <c r="A30" s="14" t="s">
        <v>108</v>
      </c>
      <c r="B30" s="15">
        <f t="shared" ref="B30:M30" si="6">SUM(B29,B19)</f>
        <v>1761</v>
      </c>
      <c r="C30" s="15">
        <f t="shared" si="6"/>
        <v>1311</v>
      </c>
      <c r="D30" s="15">
        <f t="shared" si="6"/>
        <v>3072</v>
      </c>
      <c r="E30" s="15">
        <f t="shared" si="6"/>
        <v>177</v>
      </c>
      <c r="F30" s="15">
        <f t="shared" si="6"/>
        <v>198</v>
      </c>
      <c r="G30" s="15">
        <f t="shared" si="6"/>
        <v>375</v>
      </c>
      <c r="H30" s="15">
        <f t="shared" si="6"/>
        <v>534</v>
      </c>
      <c r="I30" s="15">
        <f t="shared" si="6"/>
        <v>301</v>
      </c>
      <c r="J30" s="15">
        <f t="shared" si="6"/>
        <v>835</v>
      </c>
      <c r="K30" s="15">
        <f t="shared" si="6"/>
        <v>2472</v>
      </c>
      <c r="L30" s="15">
        <f t="shared" si="6"/>
        <v>1810</v>
      </c>
      <c r="M30" s="15">
        <f t="shared" si="6"/>
        <v>4282</v>
      </c>
      <c r="N30" s="16" t="s">
        <v>48</v>
      </c>
    </row>
    <row r="31" spans="1:14" ht="15" thickTop="1" x14ac:dyDescent="0.2"/>
    <row r="40" spans="1:14" ht="28.5" customHeight="1" x14ac:dyDescent="0.2">
      <c r="A40" s="423" t="s">
        <v>931</v>
      </c>
      <c r="B40" s="423"/>
      <c r="C40" s="423"/>
      <c r="D40" s="423"/>
      <c r="E40" s="423"/>
      <c r="F40" s="423"/>
      <c r="G40" s="423"/>
      <c r="H40" s="423"/>
      <c r="I40" s="423"/>
      <c r="J40" s="423"/>
      <c r="K40" s="423"/>
      <c r="L40" s="423"/>
      <c r="M40" s="423"/>
      <c r="N40" s="423"/>
    </row>
    <row r="41" spans="1:14" ht="42.75" customHeight="1" x14ac:dyDescent="0.25">
      <c r="A41" s="416" t="s">
        <v>932</v>
      </c>
      <c r="B41" s="416"/>
      <c r="C41" s="416"/>
      <c r="D41" s="416"/>
      <c r="E41" s="416"/>
      <c r="F41" s="416"/>
      <c r="G41" s="416"/>
      <c r="H41" s="416"/>
      <c r="I41" s="416"/>
      <c r="J41" s="416"/>
      <c r="K41" s="416"/>
      <c r="L41" s="416"/>
      <c r="M41" s="416"/>
      <c r="N41" s="416"/>
    </row>
    <row r="42" spans="1:14" ht="20.100000000000001" customHeight="1" thickBot="1" x14ac:dyDescent="0.3">
      <c r="A42" s="29" t="s">
        <v>933</v>
      </c>
      <c r="N42" s="39" t="s">
        <v>934</v>
      </c>
    </row>
    <row r="43" spans="1:14" ht="20.100000000000001" customHeight="1" thickTop="1" x14ac:dyDescent="0.25">
      <c r="A43" s="409" t="s">
        <v>118</v>
      </c>
      <c r="B43" s="412" t="s">
        <v>56</v>
      </c>
      <c r="C43" s="412"/>
      <c r="D43" s="412"/>
      <c r="E43" s="412" t="s">
        <v>57</v>
      </c>
      <c r="F43" s="412"/>
      <c r="G43" s="412"/>
      <c r="H43" s="412" t="s">
        <v>58</v>
      </c>
      <c r="I43" s="412"/>
      <c r="J43" s="412"/>
      <c r="K43" s="412" t="s">
        <v>4</v>
      </c>
      <c r="L43" s="412"/>
      <c r="M43" s="412"/>
      <c r="N43" s="409" t="s">
        <v>278</v>
      </c>
    </row>
    <row r="44" spans="1:14" ht="20.100000000000001" customHeight="1" x14ac:dyDescent="0.25">
      <c r="A44" s="410"/>
      <c r="B44" s="413" t="s">
        <v>59</v>
      </c>
      <c r="C44" s="413"/>
      <c r="D44" s="413"/>
      <c r="E44" s="413" t="s">
        <v>60</v>
      </c>
      <c r="F44" s="413"/>
      <c r="G44" s="413"/>
      <c r="H44" s="413" t="s">
        <v>61</v>
      </c>
      <c r="I44" s="413"/>
      <c r="J44" s="413"/>
      <c r="K44" s="413" t="s">
        <v>8</v>
      </c>
      <c r="L44" s="413"/>
      <c r="M44" s="413"/>
      <c r="N44" s="410"/>
    </row>
    <row r="45" spans="1:14" ht="20.100000000000001" customHeight="1" x14ac:dyDescent="0.25">
      <c r="A45" s="410"/>
      <c r="B45" s="75" t="s">
        <v>52</v>
      </c>
      <c r="C45" s="75" t="s">
        <v>10</v>
      </c>
      <c r="D45" s="75" t="s">
        <v>11</v>
      </c>
      <c r="E45" s="75" t="s">
        <v>52</v>
      </c>
      <c r="F45" s="75" t="s">
        <v>10</v>
      </c>
      <c r="G45" s="75" t="s">
        <v>11</v>
      </c>
      <c r="H45" s="75" t="s">
        <v>52</v>
      </c>
      <c r="I45" s="75" t="s">
        <v>10</v>
      </c>
      <c r="J45" s="75" t="s">
        <v>11</v>
      </c>
      <c r="K45" s="75" t="s">
        <v>52</v>
      </c>
      <c r="L45" s="75" t="s">
        <v>10</v>
      </c>
      <c r="M45" s="75" t="s">
        <v>11</v>
      </c>
      <c r="N45" s="410"/>
    </row>
    <row r="46" spans="1:14" ht="18" customHeight="1" thickBot="1" x14ac:dyDescent="0.3">
      <c r="A46" s="411"/>
      <c r="B46" s="4" t="s">
        <v>12</v>
      </c>
      <c r="C46" s="4" t="s">
        <v>13</v>
      </c>
      <c r="D46" s="4" t="s">
        <v>8</v>
      </c>
      <c r="E46" s="4" t="s">
        <v>12</v>
      </c>
      <c r="F46" s="4" t="s">
        <v>13</v>
      </c>
      <c r="G46" s="4" t="s">
        <v>8</v>
      </c>
      <c r="H46" s="4" t="s">
        <v>12</v>
      </c>
      <c r="I46" s="4" t="s">
        <v>13</v>
      </c>
      <c r="J46" s="4" t="s">
        <v>8</v>
      </c>
      <c r="K46" s="4" t="s">
        <v>12</v>
      </c>
      <c r="L46" s="4" t="s">
        <v>13</v>
      </c>
      <c r="M46" s="4" t="s">
        <v>8</v>
      </c>
      <c r="N46" s="411"/>
    </row>
    <row r="47" spans="1:14" ht="25.5" customHeight="1" x14ac:dyDescent="0.2">
      <c r="A47" s="5" t="s">
        <v>903</v>
      </c>
      <c r="B47" s="6"/>
      <c r="C47" s="6"/>
      <c r="D47" s="6"/>
      <c r="E47" s="6"/>
      <c r="F47" s="6"/>
      <c r="G47" s="6"/>
      <c r="H47" s="6"/>
      <c r="I47" s="6"/>
      <c r="J47" s="6"/>
      <c r="K47" s="7"/>
      <c r="L47" s="5"/>
      <c r="M47" s="6"/>
      <c r="N47" s="7" t="s">
        <v>69</v>
      </c>
    </row>
    <row r="48" spans="1:14" ht="25.5" customHeight="1" x14ac:dyDescent="0.2">
      <c r="A48" s="5" t="s">
        <v>908</v>
      </c>
      <c r="B48" s="6">
        <v>0</v>
      </c>
      <c r="C48" s="6">
        <v>1</v>
      </c>
      <c r="D48" s="6">
        <v>1</v>
      </c>
      <c r="E48" s="6">
        <v>0</v>
      </c>
      <c r="F48" s="6">
        <v>0</v>
      </c>
      <c r="G48" s="6">
        <v>0</v>
      </c>
      <c r="H48" s="6">
        <v>0</v>
      </c>
      <c r="I48" s="6">
        <v>0</v>
      </c>
      <c r="J48" s="6">
        <v>0</v>
      </c>
      <c r="K48" s="6">
        <f>SUM(B48,E48,H48)</f>
        <v>0</v>
      </c>
      <c r="L48" s="6">
        <f t="shared" ref="L48:M51" si="7">SUM(C48,F48,I48)</f>
        <v>1</v>
      </c>
      <c r="M48" s="6">
        <f t="shared" si="7"/>
        <v>1</v>
      </c>
      <c r="N48" s="7" t="s">
        <v>909</v>
      </c>
    </row>
    <row r="49" spans="1:14" ht="25.5" customHeight="1" x14ac:dyDescent="0.2">
      <c r="A49" s="5" t="s">
        <v>299</v>
      </c>
      <c r="B49" s="6">
        <v>0</v>
      </c>
      <c r="C49" s="6">
        <v>1</v>
      </c>
      <c r="D49" s="6">
        <v>1</v>
      </c>
      <c r="E49" s="6">
        <v>0</v>
      </c>
      <c r="F49" s="6">
        <v>0</v>
      </c>
      <c r="G49" s="6">
        <v>0</v>
      </c>
      <c r="H49" s="6">
        <v>0</v>
      </c>
      <c r="I49" s="6">
        <v>0</v>
      </c>
      <c r="J49" s="6">
        <v>0</v>
      </c>
      <c r="K49" s="6">
        <f>SUM(B49,E49,H49)</f>
        <v>0</v>
      </c>
      <c r="L49" s="6">
        <f t="shared" si="7"/>
        <v>1</v>
      </c>
      <c r="M49" s="6">
        <f t="shared" si="7"/>
        <v>1</v>
      </c>
      <c r="N49" s="7" t="s">
        <v>300</v>
      </c>
    </row>
    <row r="50" spans="1:14" ht="25.5" customHeight="1" x14ac:dyDescent="0.2">
      <c r="A50" s="5" t="s">
        <v>394</v>
      </c>
      <c r="B50" s="6">
        <v>1</v>
      </c>
      <c r="C50" s="6">
        <v>0</v>
      </c>
      <c r="D50" s="6">
        <v>1</v>
      </c>
      <c r="E50" s="6">
        <v>0</v>
      </c>
      <c r="F50" s="6">
        <v>0</v>
      </c>
      <c r="G50" s="6">
        <v>0</v>
      </c>
      <c r="H50" s="6">
        <v>0</v>
      </c>
      <c r="I50" s="6">
        <v>0</v>
      </c>
      <c r="J50" s="6">
        <v>0</v>
      </c>
      <c r="K50" s="6">
        <f>SUM(B50,E50,H50)</f>
        <v>1</v>
      </c>
      <c r="L50" s="6">
        <f t="shared" si="7"/>
        <v>0</v>
      </c>
      <c r="M50" s="6">
        <f t="shared" si="7"/>
        <v>1</v>
      </c>
      <c r="N50" s="7" t="s">
        <v>779</v>
      </c>
    </row>
    <row r="51" spans="1:14" ht="25.5" customHeight="1" x14ac:dyDescent="0.2">
      <c r="A51" s="5" t="s">
        <v>38</v>
      </c>
      <c r="B51" s="6">
        <f>SUM(B48:B50)</f>
        <v>1</v>
      </c>
      <c r="C51" s="6">
        <f t="shared" ref="C51:J51" si="8">SUM(C48:C50)</f>
        <v>2</v>
      </c>
      <c r="D51" s="6">
        <f t="shared" si="8"/>
        <v>3</v>
      </c>
      <c r="E51" s="6">
        <f t="shared" si="8"/>
        <v>0</v>
      </c>
      <c r="F51" s="6">
        <f t="shared" si="8"/>
        <v>0</v>
      </c>
      <c r="G51" s="6">
        <f t="shared" si="8"/>
        <v>0</v>
      </c>
      <c r="H51" s="6">
        <f t="shared" si="8"/>
        <v>0</v>
      </c>
      <c r="I51" s="6">
        <f t="shared" si="8"/>
        <v>0</v>
      </c>
      <c r="J51" s="6">
        <f t="shared" si="8"/>
        <v>0</v>
      </c>
      <c r="K51" s="6">
        <f>SUM(B51,E51,H51)</f>
        <v>1</v>
      </c>
      <c r="L51" s="6">
        <f t="shared" si="7"/>
        <v>2</v>
      </c>
      <c r="M51" s="6">
        <f t="shared" si="7"/>
        <v>3</v>
      </c>
      <c r="N51" s="7" t="s">
        <v>39</v>
      </c>
    </row>
    <row r="52" spans="1:14" ht="25.5" customHeight="1" x14ac:dyDescent="0.2">
      <c r="A52" s="5" t="s">
        <v>40</v>
      </c>
      <c r="B52" s="6"/>
      <c r="C52" s="6"/>
      <c r="D52" s="6"/>
      <c r="E52" s="6"/>
      <c r="F52" s="6"/>
      <c r="G52" s="6"/>
      <c r="H52" s="6"/>
      <c r="I52" s="6"/>
      <c r="J52" s="6"/>
      <c r="K52" s="6"/>
      <c r="L52" s="6"/>
      <c r="M52" s="6"/>
      <c r="N52" s="7" t="s">
        <v>41</v>
      </c>
    </row>
    <row r="53" spans="1:14" ht="25.5" customHeight="1" x14ac:dyDescent="0.2">
      <c r="A53" s="5" t="s">
        <v>396</v>
      </c>
      <c r="B53" s="6">
        <v>1</v>
      </c>
      <c r="C53" s="6">
        <v>0</v>
      </c>
      <c r="D53" s="6">
        <v>1</v>
      </c>
      <c r="E53" s="6">
        <v>0</v>
      </c>
      <c r="F53" s="6">
        <v>0</v>
      </c>
      <c r="G53" s="6">
        <v>0</v>
      </c>
      <c r="H53" s="6">
        <v>0</v>
      </c>
      <c r="I53" s="6">
        <v>0</v>
      </c>
      <c r="J53" s="6">
        <v>0</v>
      </c>
      <c r="K53" s="6">
        <v>1</v>
      </c>
      <c r="L53" s="6">
        <v>0</v>
      </c>
      <c r="M53" s="6">
        <v>1</v>
      </c>
      <c r="N53" s="7" t="s">
        <v>371</v>
      </c>
    </row>
    <row r="54" spans="1:14" ht="25.5" customHeight="1" thickBot="1" x14ac:dyDescent="0.25">
      <c r="A54" s="11" t="s">
        <v>45</v>
      </c>
      <c r="B54" s="12">
        <f>SUM(B53)</f>
        <v>1</v>
      </c>
      <c r="C54" s="12">
        <f t="shared" ref="C54:M54" si="9">SUM(C53)</f>
        <v>0</v>
      </c>
      <c r="D54" s="12">
        <f t="shared" si="9"/>
        <v>1</v>
      </c>
      <c r="E54" s="12">
        <f t="shared" si="9"/>
        <v>0</v>
      </c>
      <c r="F54" s="12">
        <f t="shared" si="9"/>
        <v>0</v>
      </c>
      <c r="G54" s="12">
        <f t="shared" si="9"/>
        <v>0</v>
      </c>
      <c r="H54" s="12">
        <f t="shared" si="9"/>
        <v>0</v>
      </c>
      <c r="I54" s="12">
        <f t="shared" si="9"/>
        <v>0</v>
      </c>
      <c r="J54" s="12">
        <f t="shared" si="9"/>
        <v>0</v>
      </c>
      <c r="K54" s="12">
        <f t="shared" si="9"/>
        <v>1</v>
      </c>
      <c r="L54" s="12">
        <f t="shared" si="9"/>
        <v>0</v>
      </c>
      <c r="M54" s="12">
        <f t="shared" si="9"/>
        <v>1</v>
      </c>
      <c r="N54" s="13" t="s">
        <v>307</v>
      </c>
    </row>
    <row r="55" spans="1:14" ht="25.5" customHeight="1" thickBot="1" x14ac:dyDescent="0.25">
      <c r="A55" s="8" t="s">
        <v>108</v>
      </c>
      <c r="B55" s="9">
        <f>SUM(B54,B51)</f>
        <v>2</v>
      </c>
      <c r="C55" s="9">
        <f t="shared" ref="C55:M55" si="10">SUM(C54,C51)</f>
        <v>2</v>
      </c>
      <c r="D55" s="9">
        <f t="shared" si="10"/>
        <v>4</v>
      </c>
      <c r="E55" s="9">
        <f t="shared" si="10"/>
        <v>0</v>
      </c>
      <c r="F55" s="9">
        <f t="shared" si="10"/>
        <v>0</v>
      </c>
      <c r="G55" s="9">
        <f t="shared" si="10"/>
        <v>0</v>
      </c>
      <c r="H55" s="9">
        <f t="shared" si="10"/>
        <v>0</v>
      </c>
      <c r="I55" s="9">
        <f t="shared" si="10"/>
        <v>0</v>
      </c>
      <c r="J55" s="9">
        <f t="shared" si="10"/>
        <v>0</v>
      </c>
      <c r="K55" s="9">
        <f t="shared" si="10"/>
        <v>2</v>
      </c>
      <c r="L55" s="9">
        <f t="shared" si="10"/>
        <v>2</v>
      </c>
      <c r="M55" s="9">
        <f t="shared" si="10"/>
        <v>4</v>
      </c>
      <c r="N55" s="10" t="s">
        <v>48</v>
      </c>
    </row>
    <row r="56" spans="1:14" ht="15" thickTop="1" x14ac:dyDescent="0.2"/>
  </sheetData>
  <mergeCells count="24">
    <mergeCell ref="B44:D44"/>
    <mergeCell ref="E44:G44"/>
    <mergeCell ref="H44:J44"/>
    <mergeCell ref="K44:M44"/>
    <mergeCell ref="H5:J5"/>
    <mergeCell ref="K5:M5"/>
    <mergeCell ref="A40:N40"/>
    <mergeCell ref="A41:N41"/>
    <mergeCell ref="A43:A46"/>
    <mergeCell ref="B43:D43"/>
    <mergeCell ref="E43:G43"/>
    <mergeCell ref="H43:J43"/>
    <mergeCell ref="K43:M43"/>
    <mergeCell ref="N43:N46"/>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firstPageNumber="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265"/>
  <sheetViews>
    <sheetView rightToLeft="1" tabSelected="1" view="pageBreakPreview" topLeftCell="A184" zoomScale="75" zoomScaleSheetLayoutView="75" workbookViewId="0">
      <selection activeCell="K193" sqref="K193:M193"/>
    </sheetView>
  </sheetViews>
  <sheetFormatPr defaultRowHeight="14.25" x14ac:dyDescent="0.2"/>
  <cols>
    <col min="1" max="1" width="25.25" style="76" customWidth="1"/>
    <col min="2" max="2" width="10.375" style="76" customWidth="1"/>
    <col min="3" max="4" width="10" style="76" customWidth="1"/>
    <col min="5" max="5" width="8.125" style="76" customWidth="1"/>
    <col min="6" max="6" width="8.25" style="76" customWidth="1"/>
    <col min="7" max="8" width="8" style="76" customWidth="1"/>
    <col min="9" max="9" width="9.375" style="76" customWidth="1"/>
    <col min="10" max="10" width="8" style="76" customWidth="1"/>
    <col min="11" max="11" width="9.875" style="76" customWidth="1"/>
    <col min="12" max="12" width="10" style="76" customWidth="1"/>
    <col min="13" max="13" width="10.125" style="76" customWidth="1"/>
    <col min="14" max="14" width="32.125" style="76" customWidth="1"/>
    <col min="15" max="193" width="9" style="76"/>
    <col min="194" max="194" width="23" style="76" customWidth="1"/>
    <col min="195" max="203" width="10" style="76" customWidth="1"/>
    <col min="204" max="204" width="35.375" style="76" customWidth="1"/>
    <col min="205" max="449" width="9" style="76"/>
    <col min="450" max="450" width="23" style="76" customWidth="1"/>
    <col min="451" max="459" width="10" style="76" customWidth="1"/>
    <col min="460" max="460" width="35.375" style="76" customWidth="1"/>
    <col min="461" max="705" width="9" style="76"/>
    <col min="706" max="706" width="23" style="76" customWidth="1"/>
    <col min="707" max="715" width="10" style="76" customWidth="1"/>
    <col min="716" max="716" width="35.375" style="76" customWidth="1"/>
    <col min="717" max="961" width="9" style="76"/>
    <col min="962" max="962" width="23" style="76" customWidth="1"/>
    <col min="963" max="971" width="10" style="76" customWidth="1"/>
    <col min="972" max="972" width="35.375" style="76" customWidth="1"/>
    <col min="973" max="1217" width="9" style="76"/>
    <col min="1218" max="1218" width="23" style="76" customWidth="1"/>
    <col min="1219" max="1227" width="10" style="76" customWidth="1"/>
    <col min="1228" max="1228" width="35.375" style="76" customWidth="1"/>
    <col min="1229" max="1473" width="9" style="76"/>
    <col min="1474" max="1474" width="23" style="76" customWidth="1"/>
    <col min="1475" max="1483" width="10" style="76" customWidth="1"/>
    <col min="1484" max="1484" width="35.375" style="76" customWidth="1"/>
    <col min="1485" max="1729" width="9" style="76"/>
    <col min="1730" max="1730" width="23" style="76" customWidth="1"/>
    <col min="1731" max="1739" width="10" style="76" customWidth="1"/>
    <col min="1740" max="1740" width="35.375" style="76" customWidth="1"/>
    <col min="1741" max="1985" width="9" style="76"/>
    <col min="1986" max="1986" width="23" style="76" customWidth="1"/>
    <col min="1987" max="1995" width="10" style="76" customWidth="1"/>
    <col min="1996" max="1996" width="35.375" style="76" customWidth="1"/>
    <col min="1997" max="2241" width="9" style="76"/>
    <col min="2242" max="2242" width="23" style="76" customWidth="1"/>
    <col min="2243" max="2251" width="10" style="76" customWidth="1"/>
    <col min="2252" max="2252" width="35.375" style="76" customWidth="1"/>
    <col min="2253" max="2497" width="9" style="76"/>
    <col min="2498" max="2498" width="23" style="76" customWidth="1"/>
    <col min="2499" max="2507" width="10" style="76" customWidth="1"/>
    <col min="2508" max="2508" width="35.375" style="76" customWidth="1"/>
    <col min="2509" max="2753" width="9" style="76"/>
    <col min="2754" max="2754" width="23" style="76" customWidth="1"/>
    <col min="2755" max="2763" width="10" style="76" customWidth="1"/>
    <col min="2764" max="2764" width="35.375" style="76" customWidth="1"/>
    <col min="2765" max="3009" width="9" style="76"/>
    <col min="3010" max="3010" width="23" style="76" customWidth="1"/>
    <col min="3011" max="3019" width="10" style="76" customWidth="1"/>
    <col min="3020" max="3020" width="35.375" style="76" customWidth="1"/>
    <col min="3021" max="3265" width="9" style="76"/>
    <col min="3266" max="3266" width="23" style="76" customWidth="1"/>
    <col min="3267" max="3275" width="10" style="76" customWidth="1"/>
    <col min="3276" max="3276" width="35.375" style="76" customWidth="1"/>
    <col min="3277" max="3521" width="9" style="76"/>
    <col min="3522" max="3522" width="23" style="76" customWidth="1"/>
    <col min="3523" max="3531" width="10" style="76" customWidth="1"/>
    <col min="3532" max="3532" width="35.375" style="76" customWidth="1"/>
    <col min="3533" max="3777" width="9" style="76"/>
    <col min="3778" max="3778" width="23" style="76" customWidth="1"/>
    <col min="3779" max="3787" width="10" style="76" customWidth="1"/>
    <col min="3788" max="3788" width="35.375" style="76" customWidth="1"/>
    <col min="3789" max="4033" width="9" style="76"/>
    <col min="4034" max="4034" width="23" style="76" customWidth="1"/>
    <col min="4035" max="4043" width="10" style="76" customWidth="1"/>
    <col min="4044" max="4044" width="35.375" style="76" customWidth="1"/>
    <col min="4045" max="4289" width="9" style="76"/>
    <col min="4290" max="4290" width="23" style="76" customWidth="1"/>
    <col min="4291" max="4299" width="10" style="76" customWidth="1"/>
    <col min="4300" max="4300" width="35.375" style="76" customWidth="1"/>
    <col min="4301" max="4545" width="9" style="76"/>
    <col min="4546" max="4546" width="23" style="76" customWidth="1"/>
    <col min="4547" max="4555" width="10" style="76" customWidth="1"/>
    <col min="4556" max="4556" width="35.375" style="76" customWidth="1"/>
    <col min="4557" max="4801" width="9" style="76"/>
    <col min="4802" max="4802" width="23" style="76" customWidth="1"/>
    <col min="4803" max="4811" width="10" style="76" customWidth="1"/>
    <col min="4812" max="4812" width="35.375" style="76" customWidth="1"/>
    <col min="4813" max="5057" width="9" style="76"/>
    <col min="5058" max="5058" width="23" style="76" customWidth="1"/>
    <col min="5059" max="5067" width="10" style="76" customWidth="1"/>
    <col min="5068" max="5068" width="35.375" style="76" customWidth="1"/>
    <col min="5069" max="5313" width="9" style="76"/>
    <col min="5314" max="5314" width="23" style="76" customWidth="1"/>
    <col min="5315" max="5323" width="10" style="76" customWidth="1"/>
    <col min="5324" max="5324" width="35.375" style="76" customWidth="1"/>
    <col min="5325" max="5569" width="9" style="76"/>
    <col min="5570" max="5570" width="23" style="76" customWidth="1"/>
    <col min="5571" max="5579" width="10" style="76" customWidth="1"/>
    <col min="5580" max="5580" width="35.375" style="76" customWidth="1"/>
    <col min="5581" max="5825" width="9" style="76"/>
    <col min="5826" max="5826" width="23" style="76" customWidth="1"/>
    <col min="5827" max="5835" width="10" style="76" customWidth="1"/>
    <col min="5836" max="5836" width="35.375" style="76" customWidth="1"/>
    <col min="5837" max="6081" width="9" style="76"/>
    <col min="6082" max="6082" width="23" style="76" customWidth="1"/>
    <col min="6083" max="6091" width="10" style="76" customWidth="1"/>
    <col min="6092" max="6092" width="35.375" style="76" customWidth="1"/>
    <col min="6093" max="6337" width="9" style="76"/>
    <col min="6338" max="6338" width="23" style="76" customWidth="1"/>
    <col min="6339" max="6347" width="10" style="76" customWidth="1"/>
    <col min="6348" max="6348" width="35.375" style="76" customWidth="1"/>
    <col min="6349" max="6593" width="9" style="76"/>
    <col min="6594" max="6594" width="23" style="76" customWidth="1"/>
    <col min="6595" max="6603" width="10" style="76" customWidth="1"/>
    <col min="6604" max="6604" width="35.375" style="76" customWidth="1"/>
    <col min="6605" max="6849" width="9" style="76"/>
    <col min="6850" max="6850" width="23" style="76" customWidth="1"/>
    <col min="6851" max="6859" width="10" style="76" customWidth="1"/>
    <col min="6860" max="6860" width="35.375" style="76" customWidth="1"/>
    <col min="6861" max="7105" width="9" style="76"/>
    <col min="7106" max="7106" width="23" style="76" customWidth="1"/>
    <col min="7107" max="7115" width="10" style="76" customWidth="1"/>
    <col min="7116" max="7116" width="35.375" style="76" customWidth="1"/>
    <col min="7117" max="7361" width="9" style="76"/>
    <col min="7362" max="7362" width="23" style="76" customWidth="1"/>
    <col min="7363" max="7371" width="10" style="76" customWidth="1"/>
    <col min="7372" max="7372" width="35.375" style="76" customWidth="1"/>
    <col min="7373" max="7617" width="9" style="76"/>
    <col min="7618" max="7618" width="23" style="76" customWidth="1"/>
    <col min="7619" max="7627" width="10" style="76" customWidth="1"/>
    <col min="7628" max="7628" width="35.375" style="76" customWidth="1"/>
    <col min="7629" max="7873" width="9" style="76"/>
    <col min="7874" max="7874" width="23" style="76" customWidth="1"/>
    <col min="7875" max="7883" width="10" style="76" customWidth="1"/>
    <col min="7884" max="7884" width="35.375" style="76" customWidth="1"/>
    <col min="7885" max="8129" width="9" style="76"/>
    <col min="8130" max="8130" width="23" style="76" customWidth="1"/>
    <col min="8131" max="8139" width="10" style="76" customWidth="1"/>
    <col min="8140" max="8140" width="35.375" style="76" customWidth="1"/>
    <col min="8141" max="8385" width="9" style="76"/>
    <col min="8386" max="8386" width="23" style="76" customWidth="1"/>
    <col min="8387" max="8395" width="10" style="76" customWidth="1"/>
    <col min="8396" max="8396" width="35.375" style="76" customWidth="1"/>
    <col min="8397" max="8641" width="9" style="76"/>
    <col min="8642" max="8642" width="23" style="76" customWidth="1"/>
    <col min="8643" max="8651" width="10" style="76" customWidth="1"/>
    <col min="8652" max="8652" width="35.375" style="76" customWidth="1"/>
    <col min="8653" max="8897" width="9" style="76"/>
    <col min="8898" max="8898" width="23" style="76" customWidth="1"/>
    <col min="8899" max="8907" width="10" style="76" customWidth="1"/>
    <col min="8908" max="8908" width="35.375" style="76" customWidth="1"/>
    <col min="8909" max="9153" width="9" style="76"/>
    <col min="9154" max="9154" width="23" style="76" customWidth="1"/>
    <col min="9155" max="9163" width="10" style="76" customWidth="1"/>
    <col min="9164" max="9164" width="35.375" style="76" customWidth="1"/>
    <col min="9165" max="9409" width="9" style="76"/>
    <col min="9410" max="9410" width="23" style="76" customWidth="1"/>
    <col min="9411" max="9419" width="10" style="76" customWidth="1"/>
    <col min="9420" max="9420" width="35.375" style="76" customWidth="1"/>
    <col min="9421" max="9665" width="9" style="76"/>
    <col min="9666" max="9666" width="23" style="76" customWidth="1"/>
    <col min="9667" max="9675" width="10" style="76" customWidth="1"/>
    <col min="9676" max="9676" width="35.375" style="76" customWidth="1"/>
    <col min="9677" max="9921" width="9" style="76"/>
    <col min="9922" max="9922" width="23" style="76" customWidth="1"/>
    <col min="9923" max="9931" width="10" style="76" customWidth="1"/>
    <col min="9932" max="9932" width="35.375" style="76" customWidth="1"/>
    <col min="9933" max="10177" width="9" style="76"/>
    <col min="10178" max="10178" width="23" style="76" customWidth="1"/>
    <col min="10179" max="10187" width="10" style="76" customWidth="1"/>
    <col min="10188" max="10188" width="35.375" style="76" customWidth="1"/>
    <col min="10189" max="10433" width="9" style="76"/>
    <col min="10434" max="10434" width="23" style="76" customWidth="1"/>
    <col min="10435" max="10443" width="10" style="76" customWidth="1"/>
    <col min="10444" max="10444" width="35.375" style="76" customWidth="1"/>
    <col min="10445" max="10689" width="9" style="76"/>
    <col min="10690" max="10690" width="23" style="76" customWidth="1"/>
    <col min="10691" max="10699" width="10" style="76" customWidth="1"/>
    <col min="10700" max="10700" width="35.375" style="76" customWidth="1"/>
    <col min="10701" max="10945" width="9" style="76"/>
    <col min="10946" max="10946" width="23" style="76" customWidth="1"/>
    <col min="10947" max="10955" width="10" style="76" customWidth="1"/>
    <col min="10956" max="10956" width="35.375" style="76" customWidth="1"/>
    <col min="10957" max="11201" width="9" style="76"/>
    <col min="11202" max="11202" width="23" style="76" customWidth="1"/>
    <col min="11203" max="11211" width="10" style="76" customWidth="1"/>
    <col min="11212" max="11212" width="35.375" style="76" customWidth="1"/>
    <col min="11213" max="11457" width="9" style="76"/>
    <col min="11458" max="11458" width="23" style="76" customWidth="1"/>
    <col min="11459" max="11467" width="10" style="76" customWidth="1"/>
    <col min="11468" max="11468" width="35.375" style="76" customWidth="1"/>
    <col min="11469" max="11713" width="9" style="76"/>
    <col min="11714" max="11714" width="23" style="76" customWidth="1"/>
    <col min="11715" max="11723" width="10" style="76" customWidth="1"/>
    <col min="11724" max="11724" width="35.375" style="76" customWidth="1"/>
    <col min="11725" max="11969" width="9" style="76"/>
    <col min="11970" max="11970" width="23" style="76" customWidth="1"/>
    <col min="11971" max="11979" width="10" style="76" customWidth="1"/>
    <col min="11980" max="11980" width="35.375" style="76" customWidth="1"/>
    <col min="11981" max="12225" width="9" style="76"/>
    <col min="12226" max="12226" width="23" style="76" customWidth="1"/>
    <col min="12227" max="12235" width="10" style="76" customWidth="1"/>
    <col min="12236" max="12236" width="35.375" style="76" customWidth="1"/>
    <col min="12237" max="12481" width="9" style="76"/>
    <col min="12482" max="12482" width="23" style="76" customWidth="1"/>
    <col min="12483" max="12491" width="10" style="76" customWidth="1"/>
    <col min="12492" max="12492" width="35.375" style="76" customWidth="1"/>
    <col min="12493" max="12737" width="9" style="76"/>
    <col min="12738" max="12738" width="23" style="76" customWidth="1"/>
    <col min="12739" max="12747" width="10" style="76" customWidth="1"/>
    <col min="12748" max="12748" width="35.375" style="76" customWidth="1"/>
    <col min="12749" max="12993" width="9" style="76"/>
    <col min="12994" max="12994" width="23" style="76" customWidth="1"/>
    <col min="12995" max="13003" width="10" style="76" customWidth="1"/>
    <col min="13004" max="13004" width="35.375" style="76" customWidth="1"/>
    <col min="13005" max="13249" width="9" style="76"/>
    <col min="13250" max="13250" width="23" style="76" customWidth="1"/>
    <col min="13251" max="13259" width="10" style="76" customWidth="1"/>
    <col min="13260" max="13260" width="35.375" style="76" customWidth="1"/>
    <col min="13261" max="13505" width="9" style="76"/>
    <col min="13506" max="13506" width="23" style="76" customWidth="1"/>
    <col min="13507" max="13515" width="10" style="76" customWidth="1"/>
    <col min="13516" max="13516" width="35.375" style="76" customWidth="1"/>
    <col min="13517" max="13761" width="9" style="76"/>
    <col min="13762" max="13762" width="23" style="76" customWidth="1"/>
    <col min="13763" max="13771" width="10" style="76" customWidth="1"/>
    <col min="13772" max="13772" width="35.375" style="76" customWidth="1"/>
    <col min="13773" max="14017" width="9" style="76"/>
    <col min="14018" max="14018" width="23" style="76" customWidth="1"/>
    <col min="14019" max="14027" width="10" style="76" customWidth="1"/>
    <col min="14028" max="14028" width="35.375" style="76" customWidth="1"/>
    <col min="14029" max="14273" width="9" style="76"/>
    <col min="14274" max="14274" width="23" style="76" customWidth="1"/>
    <col min="14275" max="14283" width="10" style="76" customWidth="1"/>
    <col min="14284" max="14284" width="35.375" style="76" customWidth="1"/>
    <col min="14285" max="14529" width="9" style="76"/>
    <col min="14530" max="14530" width="23" style="76" customWidth="1"/>
    <col min="14531" max="14539" width="10" style="76" customWidth="1"/>
    <col min="14540" max="14540" width="35.375" style="76" customWidth="1"/>
    <col min="14541" max="14785" width="9" style="76"/>
    <col min="14786" max="14786" width="23" style="76" customWidth="1"/>
    <col min="14787" max="14795" width="10" style="76" customWidth="1"/>
    <col min="14796" max="14796" width="35.375" style="76" customWidth="1"/>
    <col min="14797" max="15041" width="9" style="76"/>
    <col min="15042" max="15042" width="23" style="76" customWidth="1"/>
    <col min="15043" max="15051" width="10" style="76" customWidth="1"/>
    <col min="15052" max="15052" width="35.375" style="76" customWidth="1"/>
    <col min="15053" max="15297" width="9" style="76"/>
    <col min="15298" max="15298" width="23" style="76" customWidth="1"/>
    <col min="15299" max="15307" width="10" style="76" customWidth="1"/>
    <col min="15308" max="15308" width="35.375" style="76" customWidth="1"/>
    <col min="15309" max="15553" width="9" style="76"/>
    <col min="15554" max="15554" width="23" style="76" customWidth="1"/>
    <col min="15555" max="15563" width="10" style="76" customWidth="1"/>
    <col min="15564" max="15564" width="35.375" style="76" customWidth="1"/>
    <col min="15565" max="15809" width="9" style="76"/>
    <col min="15810" max="15810" width="23" style="76" customWidth="1"/>
    <col min="15811" max="15819" width="10" style="76" customWidth="1"/>
    <col min="15820" max="15820" width="35.375" style="76" customWidth="1"/>
    <col min="15821" max="16065" width="9" style="76"/>
    <col min="16066" max="16066" width="23" style="76" customWidth="1"/>
    <col min="16067" max="16075" width="10" style="76" customWidth="1"/>
    <col min="16076" max="16076" width="35.375" style="76" customWidth="1"/>
    <col min="16077" max="16384" width="9" style="76"/>
  </cols>
  <sheetData>
    <row r="1" spans="1:14" ht="27" customHeight="1" x14ac:dyDescent="0.2">
      <c r="A1" s="406" t="s">
        <v>539</v>
      </c>
      <c r="B1" s="406"/>
      <c r="C1" s="406"/>
      <c r="D1" s="406"/>
      <c r="E1" s="406"/>
      <c r="F1" s="406"/>
      <c r="G1" s="406"/>
      <c r="H1" s="406"/>
      <c r="I1" s="406"/>
      <c r="J1" s="406"/>
      <c r="K1" s="406"/>
      <c r="L1" s="406"/>
      <c r="M1" s="406"/>
      <c r="N1" s="406"/>
    </row>
    <row r="2" spans="1:14" ht="27" customHeight="1" x14ac:dyDescent="0.2">
      <c r="A2" s="406" t="s">
        <v>540</v>
      </c>
      <c r="B2" s="406"/>
      <c r="C2" s="406"/>
      <c r="D2" s="406"/>
      <c r="E2" s="406"/>
      <c r="F2" s="406"/>
      <c r="G2" s="406"/>
      <c r="H2" s="406"/>
      <c r="I2" s="406"/>
      <c r="J2" s="406"/>
      <c r="K2" s="406"/>
      <c r="L2" s="406"/>
      <c r="M2" s="406"/>
      <c r="N2" s="406"/>
    </row>
    <row r="3" spans="1:14" ht="22.5" customHeight="1" thickBot="1" x14ac:dyDescent="0.3">
      <c r="A3" s="102" t="s">
        <v>541</v>
      </c>
      <c r="B3" s="408"/>
      <c r="C3" s="408"/>
      <c r="D3" s="408"/>
      <c r="E3" s="408"/>
      <c r="F3" s="408"/>
      <c r="G3" s="408"/>
      <c r="H3" s="408"/>
      <c r="I3" s="408"/>
      <c r="J3" s="408"/>
      <c r="K3" s="408"/>
      <c r="L3" s="408"/>
      <c r="M3" s="408"/>
      <c r="N3" s="103" t="s">
        <v>542</v>
      </c>
    </row>
    <row r="4" spans="1:14" ht="16.5" thickTop="1" x14ac:dyDescent="0.25">
      <c r="A4" s="409" t="s">
        <v>543</v>
      </c>
      <c r="B4" s="412" t="s">
        <v>2</v>
      </c>
      <c r="C4" s="412"/>
      <c r="D4" s="412"/>
      <c r="E4" s="412" t="s">
        <v>3</v>
      </c>
      <c r="F4" s="412"/>
      <c r="G4" s="412"/>
      <c r="H4" s="412" t="s">
        <v>544</v>
      </c>
      <c r="I4" s="412"/>
      <c r="J4" s="412"/>
      <c r="K4" s="412" t="s">
        <v>4</v>
      </c>
      <c r="L4" s="412"/>
      <c r="M4" s="412"/>
      <c r="N4" s="409" t="s">
        <v>545</v>
      </c>
    </row>
    <row r="5" spans="1:14" ht="15.75" x14ac:dyDescent="0.25">
      <c r="A5" s="410"/>
      <c r="B5" s="413" t="s">
        <v>6</v>
      </c>
      <c r="C5" s="413"/>
      <c r="D5" s="413"/>
      <c r="E5" s="413" t="s">
        <v>7</v>
      </c>
      <c r="F5" s="413"/>
      <c r="G5" s="413"/>
      <c r="H5" s="414" t="s">
        <v>546</v>
      </c>
      <c r="I5" s="414"/>
      <c r="J5" s="414"/>
      <c r="K5" s="413" t="s">
        <v>8</v>
      </c>
      <c r="L5" s="413"/>
      <c r="M5" s="413"/>
      <c r="N5" s="410"/>
    </row>
    <row r="6" spans="1:14" ht="15.75" x14ac:dyDescent="0.25">
      <c r="A6" s="410"/>
      <c r="B6" s="336" t="s">
        <v>52</v>
      </c>
      <c r="C6" s="336" t="s">
        <v>279</v>
      </c>
      <c r="D6" s="336" t="s">
        <v>11</v>
      </c>
      <c r="E6" s="336" t="s">
        <v>52</v>
      </c>
      <c r="F6" s="336" t="s">
        <v>279</v>
      </c>
      <c r="G6" s="336" t="s">
        <v>11</v>
      </c>
      <c r="H6" s="336" t="s">
        <v>52</v>
      </c>
      <c r="I6" s="336" t="s">
        <v>279</v>
      </c>
      <c r="J6" s="336" t="s">
        <v>11</v>
      </c>
      <c r="K6" s="336" t="s">
        <v>52</v>
      </c>
      <c r="L6" s="336" t="s">
        <v>279</v>
      </c>
      <c r="M6" s="336"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1.75" customHeight="1" x14ac:dyDescent="0.2">
      <c r="A8" s="31" t="s">
        <v>14</v>
      </c>
      <c r="B8" s="32"/>
      <c r="C8" s="32"/>
      <c r="D8" s="32"/>
      <c r="E8" s="32"/>
      <c r="F8" s="32"/>
      <c r="G8" s="32"/>
      <c r="H8" s="32"/>
      <c r="I8" s="32"/>
      <c r="J8" s="32"/>
      <c r="K8" s="32"/>
      <c r="L8" s="32"/>
      <c r="M8" s="32"/>
      <c r="N8" s="33" t="s">
        <v>547</v>
      </c>
    </row>
    <row r="9" spans="1:14" ht="19.5" customHeight="1" x14ac:dyDescent="0.2">
      <c r="A9" s="5" t="s">
        <v>548</v>
      </c>
      <c r="B9" s="6">
        <v>5243</v>
      </c>
      <c r="C9" s="6">
        <v>7830</v>
      </c>
      <c r="D9" s="6">
        <v>13073</v>
      </c>
      <c r="E9" s="6">
        <v>2</v>
      </c>
      <c r="F9" s="6">
        <v>4</v>
      </c>
      <c r="G9" s="6">
        <v>6</v>
      </c>
      <c r="H9" s="6">
        <v>0</v>
      </c>
      <c r="I9" s="6">
        <v>0</v>
      </c>
      <c r="J9" s="6">
        <v>0</v>
      </c>
      <c r="K9" s="6">
        <f t="shared" ref="K9:L35" si="0">SUM(B9,E9)</f>
        <v>5245</v>
      </c>
      <c r="L9" s="6">
        <f t="shared" si="0"/>
        <v>7834</v>
      </c>
      <c r="M9" s="6">
        <f>SUM(K9:L9)</f>
        <v>13079</v>
      </c>
      <c r="N9" s="7" t="s">
        <v>549</v>
      </c>
    </row>
    <row r="10" spans="1:14" ht="19.5" customHeight="1" x14ac:dyDescent="0.2">
      <c r="A10" s="5" t="s">
        <v>550</v>
      </c>
      <c r="B10" s="6">
        <v>3675</v>
      </c>
      <c r="C10" s="6">
        <v>3512</v>
      </c>
      <c r="D10" s="6">
        <v>7187</v>
      </c>
      <c r="E10" s="6">
        <v>0</v>
      </c>
      <c r="F10" s="6">
        <v>2</v>
      </c>
      <c r="G10" s="6">
        <v>2</v>
      </c>
      <c r="H10" s="6">
        <v>0</v>
      </c>
      <c r="I10" s="6">
        <v>0</v>
      </c>
      <c r="J10" s="6">
        <v>0</v>
      </c>
      <c r="K10" s="6">
        <f t="shared" si="0"/>
        <v>3675</v>
      </c>
      <c r="L10" s="6">
        <f t="shared" si="0"/>
        <v>3514</v>
      </c>
      <c r="M10" s="6">
        <f t="shared" ref="M10:M35" si="1">SUM(K10:L10)</f>
        <v>7189</v>
      </c>
      <c r="N10" s="7" t="s">
        <v>551</v>
      </c>
    </row>
    <row r="11" spans="1:14" ht="19.5" customHeight="1" x14ac:dyDescent="0.2">
      <c r="A11" s="5" t="s">
        <v>552</v>
      </c>
      <c r="B11" s="6">
        <v>1009</v>
      </c>
      <c r="C11" s="6">
        <v>895</v>
      </c>
      <c r="D11" s="6">
        <v>1904</v>
      </c>
      <c r="E11" s="6">
        <v>1</v>
      </c>
      <c r="F11" s="6">
        <v>4</v>
      </c>
      <c r="G11" s="6">
        <v>5</v>
      </c>
      <c r="H11" s="6">
        <v>0</v>
      </c>
      <c r="I11" s="6">
        <v>0</v>
      </c>
      <c r="J11" s="6">
        <v>0</v>
      </c>
      <c r="K11" s="6">
        <f t="shared" si="0"/>
        <v>1010</v>
      </c>
      <c r="L11" s="6">
        <f t="shared" si="0"/>
        <v>899</v>
      </c>
      <c r="M11" s="6">
        <f t="shared" si="1"/>
        <v>1909</v>
      </c>
      <c r="N11" s="7" t="s">
        <v>553</v>
      </c>
    </row>
    <row r="12" spans="1:14" ht="19.5" customHeight="1" x14ac:dyDescent="0.2">
      <c r="A12" s="5" t="s">
        <v>554</v>
      </c>
      <c r="B12" s="6">
        <v>305</v>
      </c>
      <c r="C12" s="6">
        <v>509</v>
      </c>
      <c r="D12" s="6">
        <v>814</v>
      </c>
      <c r="E12" s="6">
        <v>0</v>
      </c>
      <c r="F12" s="6">
        <v>3</v>
      </c>
      <c r="G12" s="6">
        <v>3</v>
      </c>
      <c r="H12" s="6">
        <v>0</v>
      </c>
      <c r="I12" s="6">
        <v>0</v>
      </c>
      <c r="J12" s="6">
        <v>0</v>
      </c>
      <c r="K12" s="6">
        <f t="shared" si="0"/>
        <v>305</v>
      </c>
      <c r="L12" s="6">
        <f t="shared" si="0"/>
        <v>512</v>
      </c>
      <c r="M12" s="6">
        <f t="shared" si="1"/>
        <v>817</v>
      </c>
      <c r="N12" s="7" t="s">
        <v>555</v>
      </c>
    </row>
    <row r="13" spans="1:14" ht="19.5" customHeight="1" x14ac:dyDescent="0.2">
      <c r="A13" s="5" t="s">
        <v>556</v>
      </c>
      <c r="B13" s="6">
        <v>2021</v>
      </c>
      <c r="C13" s="6">
        <v>2137</v>
      </c>
      <c r="D13" s="6">
        <v>4158</v>
      </c>
      <c r="E13" s="6">
        <v>2</v>
      </c>
      <c r="F13" s="6">
        <v>0</v>
      </c>
      <c r="G13" s="6">
        <v>2</v>
      </c>
      <c r="H13" s="6">
        <v>0</v>
      </c>
      <c r="I13" s="6">
        <v>0</v>
      </c>
      <c r="J13" s="6">
        <v>0</v>
      </c>
      <c r="K13" s="6">
        <f t="shared" si="0"/>
        <v>2023</v>
      </c>
      <c r="L13" s="6">
        <f t="shared" si="0"/>
        <v>2137</v>
      </c>
      <c r="M13" s="6">
        <f t="shared" si="1"/>
        <v>4160</v>
      </c>
      <c r="N13" s="7" t="s">
        <v>557</v>
      </c>
    </row>
    <row r="14" spans="1:14" ht="19.5" customHeight="1" x14ac:dyDescent="0.2">
      <c r="A14" s="5" t="s">
        <v>558</v>
      </c>
      <c r="B14" s="6">
        <v>6907</v>
      </c>
      <c r="C14" s="6">
        <v>5511</v>
      </c>
      <c r="D14" s="6">
        <v>12418</v>
      </c>
      <c r="E14" s="6">
        <v>0</v>
      </c>
      <c r="F14" s="6">
        <v>2</v>
      </c>
      <c r="G14" s="6">
        <v>2</v>
      </c>
      <c r="H14" s="6">
        <v>0</v>
      </c>
      <c r="I14" s="6">
        <v>0</v>
      </c>
      <c r="J14" s="6">
        <v>0</v>
      </c>
      <c r="K14" s="6">
        <f t="shared" si="0"/>
        <v>6907</v>
      </c>
      <c r="L14" s="6">
        <f t="shared" si="0"/>
        <v>5513</v>
      </c>
      <c r="M14" s="6">
        <f t="shared" si="1"/>
        <v>12420</v>
      </c>
      <c r="N14" s="7" t="s">
        <v>559</v>
      </c>
    </row>
    <row r="15" spans="1:14" ht="19.5" customHeight="1" x14ac:dyDescent="0.2">
      <c r="A15" s="5" t="s">
        <v>560</v>
      </c>
      <c r="B15" s="6">
        <v>298</v>
      </c>
      <c r="C15" s="6">
        <v>298</v>
      </c>
      <c r="D15" s="6">
        <v>596</v>
      </c>
      <c r="E15" s="6">
        <v>0</v>
      </c>
      <c r="F15" s="6">
        <v>0</v>
      </c>
      <c r="G15" s="6">
        <v>0</v>
      </c>
      <c r="H15" s="6">
        <v>0</v>
      </c>
      <c r="I15" s="6">
        <v>0</v>
      </c>
      <c r="J15" s="6">
        <v>0</v>
      </c>
      <c r="K15" s="6">
        <f t="shared" si="0"/>
        <v>298</v>
      </c>
      <c r="L15" s="6">
        <f t="shared" si="0"/>
        <v>298</v>
      </c>
      <c r="M15" s="6">
        <f t="shared" si="1"/>
        <v>596</v>
      </c>
      <c r="N15" s="7" t="s">
        <v>561</v>
      </c>
    </row>
    <row r="16" spans="1:14" ht="19.5" customHeight="1" x14ac:dyDescent="0.2">
      <c r="A16" s="5" t="s">
        <v>562</v>
      </c>
      <c r="B16" s="6">
        <v>896</v>
      </c>
      <c r="C16" s="6">
        <v>229</v>
      </c>
      <c r="D16" s="6">
        <v>1125</v>
      </c>
      <c r="E16" s="6">
        <v>0</v>
      </c>
      <c r="F16" s="6">
        <v>0</v>
      </c>
      <c r="G16" s="6">
        <v>0</v>
      </c>
      <c r="H16" s="6">
        <v>0</v>
      </c>
      <c r="I16" s="6">
        <v>0</v>
      </c>
      <c r="J16" s="6">
        <v>0</v>
      </c>
      <c r="K16" s="6">
        <f t="shared" si="0"/>
        <v>896</v>
      </c>
      <c r="L16" s="6">
        <f t="shared" si="0"/>
        <v>229</v>
      </c>
      <c r="M16" s="6">
        <f t="shared" si="1"/>
        <v>1125</v>
      </c>
      <c r="N16" s="7" t="s">
        <v>563</v>
      </c>
    </row>
    <row r="17" spans="1:16" ht="19.5" customHeight="1" x14ac:dyDescent="0.2">
      <c r="A17" s="5" t="s">
        <v>564</v>
      </c>
      <c r="B17" s="6">
        <v>244</v>
      </c>
      <c r="C17" s="6">
        <v>119</v>
      </c>
      <c r="D17" s="6">
        <v>363</v>
      </c>
      <c r="E17" s="6">
        <v>0</v>
      </c>
      <c r="F17" s="6">
        <v>0</v>
      </c>
      <c r="G17" s="6">
        <v>0</v>
      </c>
      <c r="H17" s="6">
        <v>0</v>
      </c>
      <c r="I17" s="6">
        <v>0</v>
      </c>
      <c r="J17" s="6">
        <v>0</v>
      </c>
      <c r="K17" s="6">
        <f t="shared" si="0"/>
        <v>244</v>
      </c>
      <c r="L17" s="6">
        <f t="shared" si="0"/>
        <v>119</v>
      </c>
      <c r="M17" s="6">
        <f t="shared" si="1"/>
        <v>363</v>
      </c>
      <c r="N17" s="7" t="s">
        <v>565</v>
      </c>
    </row>
    <row r="18" spans="1:16" ht="19.5" customHeight="1" x14ac:dyDescent="0.2">
      <c r="A18" s="5" t="s">
        <v>566</v>
      </c>
      <c r="B18" s="6">
        <v>2985</v>
      </c>
      <c r="C18" s="6">
        <v>4935</v>
      </c>
      <c r="D18" s="6">
        <v>7920</v>
      </c>
      <c r="E18" s="6">
        <v>0</v>
      </c>
      <c r="F18" s="6">
        <v>0</v>
      </c>
      <c r="G18" s="6">
        <v>0</v>
      </c>
      <c r="H18" s="6">
        <v>0</v>
      </c>
      <c r="I18" s="6">
        <v>0</v>
      </c>
      <c r="J18" s="6">
        <v>0</v>
      </c>
      <c r="K18" s="6">
        <f t="shared" si="0"/>
        <v>2985</v>
      </c>
      <c r="L18" s="6">
        <f t="shared" si="0"/>
        <v>4935</v>
      </c>
      <c r="M18" s="6">
        <f t="shared" si="1"/>
        <v>7920</v>
      </c>
      <c r="N18" s="7" t="s">
        <v>567</v>
      </c>
    </row>
    <row r="19" spans="1:16" ht="19.5" customHeight="1" x14ac:dyDescent="0.2">
      <c r="A19" s="5" t="s">
        <v>568</v>
      </c>
      <c r="B19" s="6">
        <v>79</v>
      </c>
      <c r="C19" s="6">
        <v>55</v>
      </c>
      <c r="D19" s="6">
        <v>134</v>
      </c>
      <c r="E19" s="6">
        <v>0</v>
      </c>
      <c r="F19" s="6">
        <v>0</v>
      </c>
      <c r="G19" s="6">
        <v>0</v>
      </c>
      <c r="H19" s="6">
        <v>0</v>
      </c>
      <c r="I19" s="6">
        <v>0</v>
      </c>
      <c r="J19" s="6">
        <v>0</v>
      </c>
      <c r="K19" s="6">
        <f t="shared" si="0"/>
        <v>79</v>
      </c>
      <c r="L19" s="6">
        <f t="shared" si="0"/>
        <v>55</v>
      </c>
      <c r="M19" s="6">
        <f t="shared" si="1"/>
        <v>134</v>
      </c>
      <c r="N19" s="7" t="s">
        <v>569</v>
      </c>
    </row>
    <row r="20" spans="1:16" ht="19.5" customHeight="1" x14ac:dyDescent="0.2">
      <c r="A20" s="5" t="s">
        <v>570</v>
      </c>
      <c r="B20" s="6">
        <v>2282</v>
      </c>
      <c r="C20" s="6">
        <v>3449</v>
      </c>
      <c r="D20" s="6">
        <v>5731</v>
      </c>
      <c r="E20" s="6">
        <v>0</v>
      </c>
      <c r="F20" s="6">
        <v>0</v>
      </c>
      <c r="G20" s="6">
        <v>0</v>
      </c>
      <c r="H20" s="6">
        <v>0</v>
      </c>
      <c r="I20" s="6">
        <v>0</v>
      </c>
      <c r="J20" s="6">
        <v>0</v>
      </c>
      <c r="K20" s="6">
        <f t="shared" si="0"/>
        <v>2282</v>
      </c>
      <c r="L20" s="6">
        <f t="shared" si="0"/>
        <v>3449</v>
      </c>
      <c r="M20" s="6">
        <f t="shared" si="1"/>
        <v>5731</v>
      </c>
      <c r="N20" s="7" t="s">
        <v>571</v>
      </c>
    </row>
    <row r="21" spans="1:16" ht="19.5" customHeight="1" x14ac:dyDescent="0.3">
      <c r="A21" s="5" t="s">
        <v>572</v>
      </c>
      <c r="B21" s="6">
        <v>58</v>
      </c>
      <c r="C21" s="6">
        <v>70</v>
      </c>
      <c r="D21" s="6">
        <v>128</v>
      </c>
      <c r="E21" s="6">
        <v>0</v>
      </c>
      <c r="F21" s="6">
        <v>0</v>
      </c>
      <c r="G21" s="6">
        <v>0</v>
      </c>
      <c r="H21" s="6">
        <v>0</v>
      </c>
      <c r="I21" s="6">
        <v>0</v>
      </c>
      <c r="J21" s="6">
        <v>0</v>
      </c>
      <c r="K21" s="6">
        <f t="shared" si="0"/>
        <v>58</v>
      </c>
      <c r="L21" s="6">
        <f t="shared" si="0"/>
        <v>70</v>
      </c>
      <c r="M21" s="6">
        <f t="shared" si="1"/>
        <v>128</v>
      </c>
      <c r="N21" s="7" t="s">
        <v>573</v>
      </c>
      <c r="O21" s="415"/>
      <c r="P21" s="415"/>
    </row>
    <row r="22" spans="1:16" ht="19.5" customHeight="1" x14ac:dyDescent="0.2">
      <c r="A22" s="5" t="s">
        <v>574</v>
      </c>
      <c r="B22" s="6">
        <v>4523</v>
      </c>
      <c r="C22" s="6">
        <v>3084</v>
      </c>
      <c r="D22" s="6">
        <v>7607</v>
      </c>
      <c r="E22" s="6">
        <v>0</v>
      </c>
      <c r="F22" s="6">
        <v>1</v>
      </c>
      <c r="G22" s="6">
        <v>1</v>
      </c>
      <c r="H22" s="6">
        <v>0</v>
      </c>
      <c r="I22" s="6">
        <v>0</v>
      </c>
      <c r="J22" s="6">
        <v>0</v>
      </c>
      <c r="K22" s="6">
        <f t="shared" si="0"/>
        <v>4523</v>
      </c>
      <c r="L22" s="6">
        <f t="shared" si="0"/>
        <v>3085</v>
      </c>
      <c r="M22" s="6">
        <f t="shared" si="1"/>
        <v>7608</v>
      </c>
      <c r="N22" s="7" t="s">
        <v>575</v>
      </c>
    </row>
    <row r="23" spans="1:16" ht="19.5" customHeight="1" x14ac:dyDescent="0.2">
      <c r="A23" s="5" t="s">
        <v>576</v>
      </c>
      <c r="B23" s="6">
        <v>812</v>
      </c>
      <c r="C23" s="6">
        <v>421</v>
      </c>
      <c r="D23" s="6">
        <v>1233</v>
      </c>
      <c r="E23" s="6">
        <v>0</v>
      </c>
      <c r="F23" s="6">
        <v>0</v>
      </c>
      <c r="G23" s="6">
        <v>0</v>
      </c>
      <c r="H23" s="6">
        <v>0</v>
      </c>
      <c r="I23" s="6">
        <v>0</v>
      </c>
      <c r="J23" s="6">
        <v>0</v>
      </c>
      <c r="K23" s="6">
        <f t="shared" si="0"/>
        <v>812</v>
      </c>
      <c r="L23" s="6">
        <f t="shared" si="0"/>
        <v>421</v>
      </c>
      <c r="M23" s="6">
        <f t="shared" si="1"/>
        <v>1233</v>
      </c>
      <c r="N23" s="7" t="s">
        <v>577</v>
      </c>
    </row>
    <row r="24" spans="1:16" ht="19.5" customHeight="1" x14ac:dyDescent="0.2">
      <c r="A24" s="5" t="s">
        <v>578</v>
      </c>
      <c r="B24" s="6">
        <v>1816</v>
      </c>
      <c r="C24" s="6">
        <v>2172</v>
      </c>
      <c r="D24" s="6">
        <v>3988</v>
      </c>
      <c r="E24" s="6">
        <v>0</v>
      </c>
      <c r="F24" s="6">
        <v>0</v>
      </c>
      <c r="G24" s="6">
        <v>0</v>
      </c>
      <c r="H24" s="6">
        <v>0</v>
      </c>
      <c r="I24" s="6">
        <v>0</v>
      </c>
      <c r="J24" s="6">
        <v>0</v>
      </c>
      <c r="K24" s="6">
        <f t="shared" si="0"/>
        <v>1816</v>
      </c>
      <c r="L24" s="6">
        <f t="shared" si="0"/>
        <v>2172</v>
      </c>
      <c r="M24" s="6">
        <f t="shared" si="1"/>
        <v>3988</v>
      </c>
      <c r="N24" s="7" t="s">
        <v>579</v>
      </c>
    </row>
    <row r="25" spans="1:16" ht="19.5" customHeight="1" x14ac:dyDescent="0.2">
      <c r="A25" s="5" t="s">
        <v>580</v>
      </c>
      <c r="B25" s="6">
        <v>2615</v>
      </c>
      <c r="C25" s="6">
        <v>3105</v>
      </c>
      <c r="D25" s="6">
        <v>5720</v>
      </c>
      <c r="E25" s="6">
        <v>1</v>
      </c>
      <c r="F25" s="6">
        <v>1</v>
      </c>
      <c r="G25" s="6">
        <v>2</v>
      </c>
      <c r="H25" s="6">
        <v>0</v>
      </c>
      <c r="I25" s="6">
        <v>0</v>
      </c>
      <c r="J25" s="6">
        <v>0</v>
      </c>
      <c r="K25" s="6">
        <f t="shared" si="0"/>
        <v>2616</v>
      </c>
      <c r="L25" s="6">
        <f t="shared" si="0"/>
        <v>3106</v>
      </c>
      <c r="M25" s="6">
        <f t="shared" si="1"/>
        <v>5722</v>
      </c>
      <c r="N25" s="7" t="s">
        <v>581</v>
      </c>
    </row>
    <row r="26" spans="1:16" ht="19.5" customHeight="1" x14ac:dyDescent="0.2">
      <c r="A26" s="5" t="s">
        <v>582</v>
      </c>
      <c r="B26" s="6">
        <v>434</v>
      </c>
      <c r="C26" s="6">
        <v>368</v>
      </c>
      <c r="D26" s="6">
        <v>802</v>
      </c>
      <c r="E26" s="6">
        <v>0</v>
      </c>
      <c r="F26" s="6">
        <v>0</v>
      </c>
      <c r="G26" s="6">
        <v>0</v>
      </c>
      <c r="H26" s="6">
        <v>0</v>
      </c>
      <c r="I26" s="6">
        <v>0</v>
      </c>
      <c r="J26" s="6">
        <v>0</v>
      </c>
      <c r="K26" s="6">
        <f t="shared" si="0"/>
        <v>434</v>
      </c>
      <c r="L26" s="6">
        <f t="shared" si="0"/>
        <v>368</v>
      </c>
      <c r="M26" s="6">
        <f t="shared" si="1"/>
        <v>802</v>
      </c>
      <c r="N26" s="7" t="s">
        <v>583</v>
      </c>
    </row>
    <row r="27" spans="1:16" ht="19.5" customHeight="1" x14ac:dyDescent="0.2">
      <c r="A27" s="5" t="s">
        <v>584</v>
      </c>
      <c r="B27" s="6">
        <v>2118</v>
      </c>
      <c r="C27" s="6">
        <v>3280</v>
      </c>
      <c r="D27" s="6">
        <v>5398</v>
      </c>
      <c r="E27" s="6">
        <v>0</v>
      </c>
      <c r="F27" s="6">
        <v>0</v>
      </c>
      <c r="G27" s="6">
        <v>0</v>
      </c>
      <c r="H27" s="6">
        <v>0</v>
      </c>
      <c r="I27" s="6">
        <v>0</v>
      </c>
      <c r="J27" s="6">
        <v>0</v>
      </c>
      <c r="K27" s="6">
        <f t="shared" si="0"/>
        <v>2118</v>
      </c>
      <c r="L27" s="6">
        <f t="shared" si="0"/>
        <v>3280</v>
      </c>
      <c r="M27" s="6">
        <f t="shared" si="1"/>
        <v>5398</v>
      </c>
      <c r="N27" s="7" t="s">
        <v>585</v>
      </c>
    </row>
    <row r="28" spans="1:16" ht="19.5" customHeight="1" x14ac:dyDescent="0.2">
      <c r="A28" s="5" t="s">
        <v>586</v>
      </c>
      <c r="B28" s="6">
        <v>373</v>
      </c>
      <c r="C28" s="6">
        <v>435</v>
      </c>
      <c r="D28" s="6">
        <v>808</v>
      </c>
      <c r="E28" s="6">
        <v>0</v>
      </c>
      <c r="F28" s="6">
        <v>0</v>
      </c>
      <c r="G28" s="6">
        <v>0</v>
      </c>
      <c r="H28" s="6">
        <v>0</v>
      </c>
      <c r="I28" s="6">
        <v>0</v>
      </c>
      <c r="J28" s="6">
        <v>0</v>
      </c>
      <c r="K28" s="6">
        <f t="shared" si="0"/>
        <v>373</v>
      </c>
      <c r="L28" s="6">
        <f t="shared" si="0"/>
        <v>435</v>
      </c>
      <c r="M28" s="6">
        <f t="shared" si="1"/>
        <v>808</v>
      </c>
      <c r="N28" s="7" t="s">
        <v>587</v>
      </c>
    </row>
    <row r="29" spans="1:16" ht="19.5" customHeight="1" x14ac:dyDescent="0.2">
      <c r="A29" s="5" t="s">
        <v>588</v>
      </c>
      <c r="B29" s="6">
        <v>1950</v>
      </c>
      <c r="C29" s="6">
        <v>2608</v>
      </c>
      <c r="D29" s="6">
        <v>4558</v>
      </c>
      <c r="E29" s="6">
        <v>0</v>
      </c>
      <c r="F29" s="6">
        <v>0</v>
      </c>
      <c r="G29" s="6">
        <v>0</v>
      </c>
      <c r="H29" s="6">
        <v>0</v>
      </c>
      <c r="I29" s="6">
        <v>0</v>
      </c>
      <c r="J29" s="6">
        <v>0</v>
      </c>
      <c r="K29" s="6">
        <f t="shared" si="0"/>
        <v>1950</v>
      </c>
      <c r="L29" s="6">
        <f t="shared" si="0"/>
        <v>2608</v>
      </c>
      <c r="M29" s="6">
        <f t="shared" si="1"/>
        <v>4558</v>
      </c>
      <c r="N29" s="7" t="s">
        <v>589</v>
      </c>
    </row>
    <row r="30" spans="1:16" ht="19.5" customHeight="1" x14ac:dyDescent="0.2">
      <c r="A30" s="5" t="s">
        <v>590</v>
      </c>
      <c r="B30" s="6">
        <v>1503</v>
      </c>
      <c r="C30" s="6">
        <v>2392</v>
      </c>
      <c r="D30" s="6">
        <v>3895</v>
      </c>
      <c r="E30" s="6">
        <v>0</v>
      </c>
      <c r="F30" s="6">
        <v>0</v>
      </c>
      <c r="G30" s="6">
        <v>0</v>
      </c>
      <c r="H30" s="6">
        <v>0</v>
      </c>
      <c r="I30" s="6">
        <v>0</v>
      </c>
      <c r="J30" s="6">
        <v>0</v>
      </c>
      <c r="K30" s="6">
        <f t="shared" si="0"/>
        <v>1503</v>
      </c>
      <c r="L30" s="6">
        <f t="shared" si="0"/>
        <v>2392</v>
      </c>
      <c r="M30" s="6">
        <f t="shared" si="1"/>
        <v>3895</v>
      </c>
      <c r="N30" s="7" t="s">
        <v>591</v>
      </c>
    </row>
    <row r="31" spans="1:16" ht="19.5" customHeight="1" x14ac:dyDescent="0.2">
      <c r="A31" s="5" t="s">
        <v>592</v>
      </c>
      <c r="B31" s="6">
        <v>1673</v>
      </c>
      <c r="C31" s="6">
        <v>2417</v>
      </c>
      <c r="D31" s="6">
        <v>4090</v>
      </c>
      <c r="E31" s="6">
        <v>0</v>
      </c>
      <c r="F31" s="6">
        <v>0</v>
      </c>
      <c r="G31" s="6">
        <v>0</v>
      </c>
      <c r="H31" s="6">
        <v>0</v>
      </c>
      <c r="I31" s="6">
        <v>0</v>
      </c>
      <c r="J31" s="6">
        <v>0</v>
      </c>
      <c r="K31" s="6">
        <f t="shared" si="0"/>
        <v>1673</v>
      </c>
      <c r="L31" s="6">
        <f t="shared" si="0"/>
        <v>2417</v>
      </c>
      <c r="M31" s="6">
        <f t="shared" si="1"/>
        <v>4090</v>
      </c>
      <c r="N31" s="7" t="s">
        <v>593</v>
      </c>
    </row>
    <row r="32" spans="1:16" ht="19.5" customHeight="1" x14ac:dyDescent="0.2">
      <c r="A32" s="5" t="s">
        <v>594</v>
      </c>
      <c r="B32" s="6">
        <v>403</v>
      </c>
      <c r="C32" s="6">
        <v>384</v>
      </c>
      <c r="D32" s="6">
        <v>787</v>
      </c>
      <c r="E32" s="6">
        <v>0</v>
      </c>
      <c r="F32" s="6">
        <v>0</v>
      </c>
      <c r="G32" s="6">
        <v>0</v>
      </c>
      <c r="H32" s="6">
        <v>0</v>
      </c>
      <c r="I32" s="6">
        <v>0</v>
      </c>
      <c r="J32" s="6">
        <v>0</v>
      </c>
      <c r="K32" s="6">
        <f t="shared" si="0"/>
        <v>403</v>
      </c>
      <c r="L32" s="6">
        <f t="shared" si="0"/>
        <v>384</v>
      </c>
      <c r="M32" s="6">
        <f t="shared" si="1"/>
        <v>787</v>
      </c>
      <c r="N32" s="7" t="s">
        <v>595</v>
      </c>
    </row>
    <row r="33" spans="1:14" ht="19.5" customHeight="1" x14ac:dyDescent="0.2">
      <c r="A33" s="5" t="s">
        <v>596</v>
      </c>
      <c r="B33" s="6">
        <v>2237</v>
      </c>
      <c r="C33" s="6">
        <v>2603</v>
      </c>
      <c r="D33" s="6">
        <v>4840</v>
      </c>
      <c r="E33" s="6">
        <v>0</v>
      </c>
      <c r="F33" s="6">
        <v>0</v>
      </c>
      <c r="G33" s="6">
        <v>0</v>
      </c>
      <c r="H33" s="6">
        <v>0</v>
      </c>
      <c r="I33" s="6">
        <v>0</v>
      </c>
      <c r="J33" s="6">
        <v>0</v>
      </c>
      <c r="K33" s="6">
        <f t="shared" si="0"/>
        <v>2237</v>
      </c>
      <c r="L33" s="6">
        <f t="shared" si="0"/>
        <v>2603</v>
      </c>
      <c r="M33" s="6">
        <f t="shared" si="1"/>
        <v>4840</v>
      </c>
      <c r="N33" s="7" t="s">
        <v>597</v>
      </c>
    </row>
    <row r="34" spans="1:14" ht="19.5" customHeight="1" x14ac:dyDescent="0.2">
      <c r="A34" s="5" t="s">
        <v>598</v>
      </c>
      <c r="B34" s="6">
        <v>1855</v>
      </c>
      <c r="C34" s="6">
        <v>1685</v>
      </c>
      <c r="D34" s="6">
        <v>3540</v>
      </c>
      <c r="E34" s="6">
        <v>0</v>
      </c>
      <c r="F34" s="6">
        <v>0</v>
      </c>
      <c r="G34" s="6">
        <v>0</v>
      </c>
      <c r="H34" s="6">
        <v>0</v>
      </c>
      <c r="I34" s="6">
        <v>0</v>
      </c>
      <c r="J34" s="6">
        <v>0</v>
      </c>
      <c r="K34" s="6">
        <f t="shared" si="0"/>
        <v>1855</v>
      </c>
      <c r="L34" s="6">
        <f t="shared" si="0"/>
        <v>1685</v>
      </c>
      <c r="M34" s="6">
        <f t="shared" si="1"/>
        <v>3540</v>
      </c>
      <c r="N34" s="7" t="s">
        <v>599</v>
      </c>
    </row>
    <row r="35" spans="1:14" ht="19.5" customHeight="1" thickBot="1" x14ac:dyDescent="0.25">
      <c r="A35" s="14" t="s">
        <v>600</v>
      </c>
      <c r="B35" s="15">
        <v>934</v>
      </c>
      <c r="C35" s="15">
        <v>1478</v>
      </c>
      <c r="D35" s="15">
        <v>2412</v>
      </c>
      <c r="E35" s="15">
        <v>0</v>
      </c>
      <c r="F35" s="15">
        <v>0</v>
      </c>
      <c r="G35" s="15">
        <v>0</v>
      </c>
      <c r="H35" s="15">
        <v>0</v>
      </c>
      <c r="I35" s="15">
        <v>0</v>
      </c>
      <c r="J35" s="15">
        <v>0</v>
      </c>
      <c r="K35" s="15">
        <f t="shared" si="0"/>
        <v>934</v>
      </c>
      <c r="L35" s="15">
        <f t="shared" si="0"/>
        <v>1478</v>
      </c>
      <c r="M35" s="15">
        <f t="shared" si="1"/>
        <v>2412</v>
      </c>
      <c r="N35" s="16" t="s">
        <v>601</v>
      </c>
    </row>
    <row r="36" spans="1:14" ht="20.100000000000001" customHeight="1" thickTop="1" x14ac:dyDescent="0.2">
      <c r="A36" s="25"/>
      <c r="B36" s="73"/>
      <c r="C36" s="73"/>
      <c r="D36" s="73"/>
      <c r="E36" s="73"/>
      <c r="F36" s="73"/>
      <c r="G36" s="73"/>
      <c r="H36" s="73"/>
      <c r="I36" s="73"/>
      <c r="J36" s="73"/>
      <c r="K36" s="73"/>
      <c r="L36" s="73"/>
      <c r="M36" s="73"/>
      <c r="N36" s="26"/>
    </row>
    <row r="37" spans="1:14" ht="21" customHeight="1" thickBot="1" x14ac:dyDescent="0.3">
      <c r="A37" s="102" t="s">
        <v>602</v>
      </c>
      <c r="B37" s="408"/>
      <c r="C37" s="408"/>
      <c r="D37" s="408"/>
      <c r="E37" s="408"/>
      <c r="F37" s="408"/>
      <c r="G37" s="408"/>
      <c r="H37" s="408"/>
      <c r="I37" s="408"/>
      <c r="J37" s="408"/>
      <c r="K37" s="408"/>
      <c r="L37" s="408"/>
      <c r="M37" s="408"/>
      <c r="N37" s="103" t="s">
        <v>603</v>
      </c>
    </row>
    <row r="38" spans="1:14" ht="21" customHeight="1" thickTop="1" x14ac:dyDescent="0.25">
      <c r="A38" s="409" t="s">
        <v>543</v>
      </c>
      <c r="B38" s="412" t="s">
        <v>2</v>
      </c>
      <c r="C38" s="412"/>
      <c r="D38" s="412"/>
      <c r="E38" s="412" t="s">
        <v>3</v>
      </c>
      <c r="F38" s="412"/>
      <c r="G38" s="412"/>
      <c r="H38" s="412" t="s">
        <v>544</v>
      </c>
      <c r="I38" s="412"/>
      <c r="J38" s="412"/>
      <c r="K38" s="412" t="s">
        <v>4</v>
      </c>
      <c r="L38" s="412"/>
      <c r="M38" s="412"/>
      <c r="N38" s="409" t="s">
        <v>545</v>
      </c>
    </row>
    <row r="39" spans="1:14" ht="21" customHeight="1" x14ac:dyDescent="0.25">
      <c r="A39" s="410"/>
      <c r="B39" s="413" t="s">
        <v>6</v>
      </c>
      <c r="C39" s="413"/>
      <c r="D39" s="413"/>
      <c r="E39" s="413" t="s">
        <v>7</v>
      </c>
      <c r="F39" s="413"/>
      <c r="G39" s="413"/>
      <c r="H39" s="413" t="s">
        <v>546</v>
      </c>
      <c r="I39" s="413"/>
      <c r="J39" s="413"/>
      <c r="K39" s="413" t="s">
        <v>8</v>
      </c>
      <c r="L39" s="413"/>
      <c r="M39" s="413"/>
      <c r="N39" s="410"/>
    </row>
    <row r="40" spans="1:14" ht="21" customHeight="1" x14ac:dyDescent="0.25">
      <c r="A40" s="410"/>
      <c r="B40" s="336" t="s">
        <v>52</v>
      </c>
      <c r="C40" s="336" t="s">
        <v>279</v>
      </c>
      <c r="D40" s="336" t="s">
        <v>11</v>
      </c>
      <c r="E40" s="336" t="s">
        <v>52</v>
      </c>
      <c r="F40" s="336" t="s">
        <v>279</v>
      </c>
      <c r="G40" s="336" t="s">
        <v>11</v>
      </c>
      <c r="H40" s="336" t="s">
        <v>52</v>
      </c>
      <c r="I40" s="336" t="s">
        <v>279</v>
      </c>
      <c r="J40" s="336" t="s">
        <v>11</v>
      </c>
      <c r="K40" s="336" t="s">
        <v>52</v>
      </c>
      <c r="L40" s="336" t="s">
        <v>279</v>
      </c>
      <c r="M40" s="336" t="s">
        <v>11</v>
      </c>
      <c r="N40" s="410"/>
    </row>
    <row r="41" spans="1:14" ht="21" customHeight="1" thickBot="1" x14ac:dyDescent="0.3">
      <c r="A41" s="411"/>
      <c r="B41" s="4" t="s">
        <v>12</v>
      </c>
      <c r="C41" s="4" t="s">
        <v>13</v>
      </c>
      <c r="D41" s="4" t="s">
        <v>8</v>
      </c>
      <c r="E41" s="4" t="s">
        <v>12</v>
      </c>
      <c r="F41" s="4" t="s">
        <v>13</v>
      </c>
      <c r="G41" s="4" t="s">
        <v>8</v>
      </c>
      <c r="H41" s="4" t="s">
        <v>12</v>
      </c>
      <c r="I41" s="4" t="s">
        <v>13</v>
      </c>
      <c r="J41" s="4" t="s">
        <v>8</v>
      </c>
      <c r="K41" s="4" t="s">
        <v>12</v>
      </c>
      <c r="L41" s="4" t="s">
        <v>13</v>
      </c>
      <c r="M41" s="4" t="s">
        <v>8</v>
      </c>
      <c r="N41" s="411"/>
    </row>
    <row r="42" spans="1:14" ht="20.100000000000001" customHeight="1" x14ac:dyDescent="0.2">
      <c r="A42" s="5" t="s">
        <v>604</v>
      </c>
      <c r="B42" s="6">
        <v>1164</v>
      </c>
      <c r="C42" s="6">
        <v>1553</v>
      </c>
      <c r="D42" s="6">
        <v>2717</v>
      </c>
      <c r="E42" s="6">
        <v>0</v>
      </c>
      <c r="F42" s="6">
        <v>0</v>
      </c>
      <c r="G42" s="6">
        <v>0</v>
      </c>
      <c r="H42" s="6">
        <v>0</v>
      </c>
      <c r="I42" s="6">
        <v>0</v>
      </c>
      <c r="J42" s="6">
        <v>0</v>
      </c>
      <c r="K42" s="6">
        <f t="shared" ref="K42:M45" si="2">SUM(B42,E42)</f>
        <v>1164</v>
      </c>
      <c r="L42" s="6">
        <f t="shared" si="2"/>
        <v>1553</v>
      </c>
      <c r="M42" s="6">
        <f t="shared" si="2"/>
        <v>2717</v>
      </c>
      <c r="N42" s="7" t="s">
        <v>605</v>
      </c>
    </row>
    <row r="43" spans="1:14" ht="20.100000000000001" customHeight="1" x14ac:dyDescent="0.2">
      <c r="A43" s="5" t="s">
        <v>606</v>
      </c>
      <c r="B43" s="6">
        <v>54</v>
      </c>
      <c r="C43" s="6">
        <v>81</v>
      </c>
      <c r="D43" s="6">
        <v>135</v>
      </c>
      <c r="E43" s="6">
        <v>0</v>
      </c>
      <c r="F43" s="6">
        <v>0</v>
      </c>
      <c r="G43" s="6">
        <v>0</v>
      </c>
      <c r="H43" s="6">
        <v>0</v>
      </c>
      <c r="I43" s="6">
        <v>0</v>
      </c>
      <c r="J43" s="6">
        <v>0</v>
      </c>
      <c r="K43" s="6">
        <f t="shared" si="2"/>
        <v>54</v>
      </c>
      <c r="L43" s="6">
        <f t="shared" si="2"/>
        <v>81</v>
      </c>
      <c r="M43" s="6">
        <f t="shared" si="2"/>
        <v>135</v>
      </c>
      <c r="N43" s="7" t="s">
        <v>607</v>
      </c>
    </row>
    <row r="44" spans="1:14" ht="20.100000000000001" customHeight="1" x14ac:dyDescent="0.2">
      <c r="A44" s="5" t="s">
        <v>608</v>
      </c>
      <c r="B44" s="6">
        <v>79</v>
      </c>
      <c r="C44" s="6">
        <v>77</v>
      </c>
      <c r="D44" s="6">
        <v>156</v>
      </c>
      <c r="E44" s="6">
        <v>0</v>
      </c>
      <c r="F44" s="6">
        <v>0</v>
      </c>
      <c r="G44" s="6">
        <v>0</v>
      </c>
      <c r="H44" s="6">
        <v>0</v>
      </c>
      <c r="I44" s="6">
        <v>0</v>
      </c>
      <c r="J44" s="6">
        <v>0</v>
      </c>
      <c r="K44" s="6">
        <f t="shared" si="2"/>
        <v>79</v>
      </c>
      <c r="L44" s="6">
        <f t="shared" si="2"/>
        <v>77</v>
      </c>
      <c r="M44" s="6">
        <f t="shared" si="2"/>
        <v>156</v>
      </c>
      <c r="N44" s="7" t="s">
        <v>609</v>
      </c>
    </row>
    <row r="45" spans="1:14" ht="20.100000000000001" customHeight="1" x14ac:dyDescent="0.2">
      <c r="A45" s="79" t="s">
        <v>610</v>
      </c>
      <c r="B45" s="80">
        <v>77</v>
      </c>
      <c r="C45" s="80">
        <v>91</v>
      </c>
      <c r="D45" s="80">
        <v>168</v>
      </c>
      <c r="E45" s="80">
        <v>0</v>
      </c>
      <c r="F45" s="80">
        <v>0</v>
      </c>
      <c r="G45" s="80">
        <v>0</v>
      </c>
      <c r="H45" s="6">
        <v>0</v>
      </c>
      <c r="I45" s="6">
        <v>0</v>
      </c>
      <c r="J45" s="6">
        <v>0</v>
      </c>
      <c r="K45" s="6">
        <f t="shared" si="2"/>
        <v>77</v>
      </c>
      <c r="L45" s="6">
        <f t="shared" si="2"/>
        <v>91</v>
      </c>
      <c r="M45" s="6">
        <f t="shared" si="2"/>
        <v>168</v>
      </c>
      <c r="N45" s="81" t="s">
        <v>611</v>
      </c>
    </row>
    <row r="46" spans="1:14" ht="20.100000000000001" customHeight="1" x14ac:dyDescent="0.2">
      <c r="A46" s="5" t="s">
        <v>612</v>
      </c>
      <c r="B46" s="6">
        <f t="shared" ref="B46:G46" si="3">SUM(B42:B45,B9:B35)</f>
        <v>50622</v>
      </c>
      <c r="C46" s="6">
        <f t="shared" si="3"/>
        <v>57783</v>
      </c>
      <c r="D46" s="6">
        <f t="shared" si="3"/>
        <v>108405</v>
      </c>
      <c r="E46" s="6">
        <f t="shared" si="3"/>
        <v>6</v>
      </c>
      <c r="F46" s="6">
        <f t="shared" si="3"/>
        <v>17</v>
      </c>
      <c r="G46" s="6">
        <f t="shared" si="3"/>
        <v>23</v>
      </c>
      <c r="H46" s="6">
        <v>0</v>
      </c>
      <c r="I46" s="6">
        <v>0</v>
      </c>
      <c r="J46" s="6">
        <v>0</v>
      </c>
      <c r="K46" s="6">
        <f>SUM(K42:K45,K9:K35)</f>
        <v>50628</v>
      </c>
      <c r="L46" s="6">
        <f>SUM(L42:L45,L9:L35)</f>
        <v>57800</v>
      </c>
      <c r="M46" s="6">
        <f>SUM(M42:M45,M9:M35)</f>
        <v>108428</v>
      </c>
      <c r="N46" s="7" t="s">
        <v>613</v>
      </c>
    </row>
    <row r="47" spans="1:14" ht="20.100000000000001" customHeight="1" x14ac:dyDescent="0.2">
      <c r="A47" s="5" t="s">
        <v>614</v>
      </c>
      <c r="B47" s="6">
        <v>5188</v>
      </c>
      <c r="C47" s="6">
        <v>3234</v>
      </c>
      <c r="D47" s="6">
        <v>8422</v>
      </c>
      <c r="E47" s="6">
        <v>0</v>
      </c>
      <c r="F47" s="6">
        <v>0</v>
      </c>
      <c r="G47" s="6">
        <v>0</v>
      </c>
      <c r="H47" s="6">
        <v>0</v>
      </c>
      <c r="I47" s="6">
        <v>0</v>
      </c>
      <c r="J47" s="6">
        <v>0</v>
      </c>
      <c r="K47" s="6">
        <f t="shared" ref="K47:M51" si="4">SUM(B47,E47)</f>
        <v>5188</v>
      </c>
      <c r="L47" s="6">
        <f t="shared" si="4"/>
        <v>3234</v>
      </c>
      <c r="M47" s="6">
        <f t="shared" si="4"/>
        <v>8422</v>
      </c>
      <c r="N47" s="7" t="s">
        <v>615</v>
      </c>
    </row>
    <row r="48" spans="1:14" ht="20.100000000000001" customHeight="1" x14ac:dyDescent="0.2">
      <c r="A48" s="5" t="s">
        <v>616</v>
      </c>
      <c r="B48" s="6">
        <v>6513</v>
      </c>
      <c r="C48" s="6">
        <v>5119</v>
      </c>
      <c r="D48" s="6">
        <v>11632</v>
      </c>
      <c r="E48" s="6">
        <v>3</v>
      </c>
      <c r="F48" s="6">
        <v>3</v>
      </c>
      <c r="G48" s="6">
        <v>6</v>
      </c>
      <c r="H48" s="6">
        <v>0</v>
      </c>
      <c r="I48" s="6">
        <v>0</v>
      </c>
      <c r="J48" s="6">
        <v>0</v>
      </c>
      <c r="K48" s="6">
        <f t="shared" si="4"/>
        <v>6516</v>
      </c>
      <c r="L48" s="6">
        <f t="shared" si="4"/>
        <v>5122</v>
      </c>
      <c r="M48" s="6">
        <f t="shared" si="4"/>
        <v>11638</v>
      </c>
      <c r="N48" s="7" t="s">
        <v>617</v>
      </c>
    </row>
    <row r="49" spans="1:14" ht="20.100000000000001" customHeight="1" x14ac:dyDescent="0.2">
      <c r="A49" s="5" t="s">
        <v>618</v>
      </c>
      <c r="B49" s="6">
        <v>4988</v>
      </c>
      <c r="C49" s="6">
        <v>4286</v>
      </c>
      <c r="D49" s="6">
        <v>9274</v>
      </c>
      <c r="E49" s="6">
        <v>0</v>
      </c>
      <c r="F49" s="6">
        <v>0</v>
      </c>
      <c r="G49" s="6">
        <v>0</v>
      </c>
      <c r="H49" s="6">
        <v>0</v>
      </c>
      <c r="I49" s="6">
        <v>0</v>
      </c>
      <c r="J49" s="6">
        <v>0</v>
      </c>
      <c r="K49" s="6">
        <f t="shared" si="4"/>
        <v>4988</v>
      </c>
      <c r="L49" s="6">
        <f t="shared" si="4"/>
        <v>4286</v>
      </c>
      <c r="M49" s="6">
        <f t="shared" si="4"/>
        <v>9274</v>
      </c>
      <c r="N49" s="7" t="s">
        <v>619</v>
      </c>
    </row>
    <row r="50" spans="1:14" ht="20.100000000000001" customHeight="1" x14ac:dyDescent="0.2">
      <c r="A50" s="5" t="s">
        <v>620</v>
      </c>
      <c r="B50" s="6">
        <v>3221</v>
      </c>
      <c r="C50" s="6">
        <v>2690</v>
      </c>
      <c r="D50" s="6">
        <v>5911</v>
      </c>
      <c r="E50" s="6">
        <v>0</v>
      </c>
      <c r="F50" s="6">
        <v>0</v>
      </c>
      <c r="G50" s="6">
        <v>0</v>
      </c>
      <c r="H50" s="6">
        <v>0</v>
      </c>
      <c r="I50" s="6">
        <v>0</v>
      </c>
      <c r="J50" s="6">
        <v>0</v>
      </c>
      <c r="K50" s="6">
        <f t="shared" si="4"/>
        <v>3221</v>
      </c>
      <c r="L50" s="6">
        <f t="shared" si="4"/>
        <v>2690</v>
      </c>
      <c r="M50" s="6">
        <f t="shared" si="4"/>
        <v>5911</v>
      </c>
      <c r="N50" s="7" t="s">
        <v>621</v>
      </c>
    </row>
    <row r="51" spans="1:14" ht="20.100000000000001" customHeight="1" x14ac:dyDescent="0.2">
      <c r="A51" s="5" t="s">
        <v>622</v>
      </c>
      <c r="B51" s="6">
        <v>21840</v>
      </c>
      <c r="C51" s="6">
        <v>14764</v>
      </c>
      <c r="D51" s="6">
        <v>36604</v>
      </c>
      <c r="E51" s="6">
        <v>4</v>
      </c>
      <c r="F51" s="6">
        <v>9</v>
      </c>
      <c r="G51" s="6">
        <v>13</v>
      </c>
      <c r="H51" s="6">
        <v>0</v>
      </c>
      <c r="I51" s="6">
        <v>0</v>
      </c>
      <c r="J51" s="6">
        <v>0</v>
      </c>
      <c r="K51" s="6">
        <f t="shared" si="4"/>
        <v>21844</v>
      </c>
      <c r="L51" s="6">
        <f t="shared" si="4"/>
        <v>14773</v>
      </c>
      <c r="M51" s="6">
        <f t="shared" si="4"/>
        <v>36617</v>
      </c>
      <c r="N51" s="7" t="s">
        <v>623</v>
      </c>
    </row>
    <row r="52" spans="1:14" ht="20.100000000000001" customHeight="1" x14ac:dyDescent="0.2">
      <c r="A52" s="25" t="s">
        <v>38</v>
      </c>
      <c r="B52" s="73">
        <f>SUM(B47:B51,B46)</f>
        <v>92372</v>
      </c>
      <c r="C52" s="73">
        <f t="shared" ref="C52:M52" si="5">SUM(C47:C51,C46)</f>
        <v>87876</v>
      </c>
      <c r="D52" s="73">
        <f t="shared" si="5"/>
        <v>180248</v>
      </c>
      <c r="E52" s="73">
        <f t="shared" si="5"/>
        <v>13</v>
      </c>
      <c r="F52" s="73">
        <f t="shared" si="5"/>
        <v>29</v>
      </c>
      <c r="G52" s="73">
        <f t="shared" si="5"/>
        <v>42</v>
      </c>
      <c r="H52" s="6">
        <v>0</v>
      </c>
      <c r="I52" s="6">
        <v>0</v>
      </c>
      <c r="J52" s="6">
        <v>0</v>
      </c>
      <c r="K52" s="73">
        <f t="shared" si="5"/>
        <v>92385</v>
      </c>
      <c r="L52" s="73">
        <f t="shared" si="5"/>
        <v>87905</v>
      </c>
      <c r="M52" s="73">
        <f t="shared" si="5"/>
        <v>180290</v>
      </c>
      <c r="N52" s="26" t="s">
        <v>39</v>
      </c>
    </row>
    <row r="53" spans="1:14" ht="20.25" customHeight="1" x14ac:dyDescent="0.2">
      <c r="A53" s="5" t="s">
        <v>62</v>
      </c>
      <c r="B53" s="6"/>
      <c r="C53" s="6"/>
      <c r="D53" s="6"/>
      <c r="E53" s="6"/>
      <c r="F53" s="6"/>
      <c r="G53" s="6"/>
      <c r="H53" s="6">
        <v>0</v>
      </c>
      <c r="I53" s="6">
        <v>0</v>
      </c>
      <c r="J53" s="6">
        <v>0</v>
      </c>
      <c r="K53" s="6"/>
      <c r="L53" s="6"/>
      <c r="M53" s="6"/>
      <c r="N53" s="7" t="s">
        <v>41</v>
      </c>
    </row>
    <row r="54" spans="1:14" ht="20.25" customHeight="1" x14ac:dyDescent="0.2">
      <c r="A54" s="5" t="s">
        <v>548</v>
      </c>
      <c r="B54" s="6">
        <v>1025</v>
      </c>
      <c r="C54" s="6">
        <v>1144</v>
      </c>
      <c r="D54" s="6">
        <v>2169</v>
      </c>
      <c r="E54" s="6">
        <v>1</v>
      </c>
      <c r="F54" s="6">
        <v>0</v>
      </c>
      <c r="G54" s="6">
        <v>1</v>
      </c>
      <c r="H54" s="6">
        <v>0</v>
      </c>
      <c r="I54" s="6">
        <v>0</v>
      </c>
      <c r="J54" s="6">
        <v>0</v>
      </c>
      <c r="K54" s="6">
        <f>SUM(B54,E54,H54)</f>
        <v>1026</v>
      </c>
      <c r="L54" s="6">
        <f t="shared" ref="L54:M68" si="6">SUM(C54,F54,I54)</f>
        <v>1144</v>
      </c>
      <c r="M54" s="6">
        <f t="shared" si="6"/>
        <v>2170</v>
      </c>
      <c r="N54" s="7" t="s">
        <v>549</v>
      </c>
    </row>
    <row r="55" spans="1:14" ht="20.25" customHeight="1" x14ac:dyDescent="0.2">
      <c r="A55" s="5" t="s">
        <v>550</v>
      </c>
      <c r="B55" s="6">
        <v>1080</v>
      </c>
      <c r="C55" s="6">
        <v>1053</v>
      </c>
      <c r="D55" s="6">
        <v>2133</v>
      </c>
      <c r="E55" s="6">
        <v>0</v>
      </c>
      <c r="F55" s="6">
        <v>0</v>
      </c>
      <c r="G55" s="6">
        <v>0</v>
      </c>
      <c r="H55" s="6">
        <v>0</v>
      </c>
      <c r="I55" s="6">
        <v>0</v>
      </c>
      <c r="J55" s="6">
        <v>0</v>
      </c>
      <c r="K55" s="6">
        <f t="shared" ref="K55:K68" si="7">SUM(B55,E55,H55)</f>
        <v>1080</v>
      </c>
      <c r="L55" s="6">
        <f t="shared" si="6"/>
        <v>1053</v>
      </c>
      <c r="M55" s="6">
        <f t="shared" si="6"/>
        <v>2133</v>
      </c>
      <c r="N55" s="7" t="s">
        <v>551</v>
      </c>
    </row>
    <row r="56" spans="1:14" ht="20.25" customHeight="1" x14ac:dyDescent="0.2">
      <c r="A56" s="5" t="s">
        <v>552</v>
      </c>
      <c r="B56" s="6">
        <v>871</v>
      </c>
      <c r="C56" s="6">
        <v>322</v>
      </c>
      <c r="D56" s="6">
        <v>1193</v>
      </c>
      <c r="E56" s="6">
        <v>0</v>
      </c>
      <c r="F56" s="6">
        <v>0</v>
      </c>
      <c r="G56" s="6">
        <v>0</v>
      </c>
      <c r="H56" s="6">
        <v>0</v>
      </c>
      <c r="I56" s="6">
        <v>0</v>
      </c>
      <c r="J56" s="6">
        <v>0</v>
      </c>
      <c r="K56" s="6">
        <f t="shared" si="7"/>
        <v>871</v>
      </c>
      <c r="L56" s="6">
        <f t="shared" si="6"/>
        <v>322</v>
      </c>
      <c r="M56" s="6">
        <f t="shared" si="6"/>
        <v>1193</v>
      </c>
      <c r="N56" s="7" t="s">
        <v>553</v>
      </c>
    </row>
    <row r="57" spans="1:14" ht="20.25" customHeight="1" x14ac:dyDescent="0.2">
      <c r="A57" s="5" t="s">
        <v>556</v>
      </c>
      <c r="B57" s="6">
        <v>1024</v>
      </c>
      <c r="C57" s="6">
        <v>822</v>
      </c>
      <c r="D57" s="6">
        <v>1846</v>
      </c>
      <c r="E57" s="6">
        <v>2</v>
      </c>
      <c r="F57" s="6">
        <v>0</v>
      </c>
      <c r="G57" s="6">
        <v>2</v>
      </c>
      <c r="H57" s="6">
        <v>0</v>
      </c>
      <c r="I57" s="6">
        <v>0</v>
      </c>
      <c r="J57" s="6">
        <v>0</v>
      </c>
      <c r="K57" s="6">
        <f t="shared" si="7"/>
        <v>1026</v>
      </c>
      <c r="L57" s="6">
        <f t="shared" si="6"/>
        <v>822</v>
      </c>
      <c r="M57" s="6">
        <f t="shared" si="6"/>
        <v>1848</v>
      </c>
      <c r="N57" s="7" t="s">
        <v>557</v>
      </c>
    </row>
    <row r="58" spans="1:14" ht="20.25" customHeight="1" x14ac:dyDescent="0.2">
      <c r="A58" s="5" t="s">
        <v>558</v>
      </c>
      <c r="B58" s="6">
        <v>1539</v>
      </c>
      <c r="C58" s="6">
        <v>572</v>
      </c>
      <c r="D58" s="6">
        <v>2111</v>
      </c>
      <c r="E58" s="6">
        <v>0</v>
      </c>
      <c r="F58" s="6">
        <v>1</v>
      </c>
      <c r="G58" s="6">
        <v>1</v>
      </c>
      <c r="H58" s="6">
        <v>0</v>
      </c>
      <c r="I58" s="6">
        <v>0</v>
      </c>
      <c r="J58" s="6">
        <v>0</v>
      </c>
      <c r="K58" s="6">
        <f t="shared" si="7"/>
        <v>1539</v>
      </c>
      <c r="L58" s="6">
        <f t="shared" si="6"/>
        <v>573</v>
      </c>
      <c r="M58" s="6">
        <f t="shared" si="6"/>
        <v>2112</v>
      </c>
      <c r="N58" s="7" t="s">
        <v>559</v>
      </c>
    </row>
    <row r="59" spans="1:14" ht="20.25" customHeight="1" x14ac:dyDescent="0.2">
      <c r="A59" s="5" t="s">
        <v>624</v>
      </c>
      <c r="B59" s="6">
        <v>3</v>
      </c>
      <c r="C59" s="6">
        <v>4</v>
      </c>
      <c r="D59" s="6">
        <v>7</v>
      </c>
      <c r="E59" s="6">
        <v>0</v>
      </c>
      <c r="F59" s="6">
        <v>0</v>
      </c>
      <c r="G59" s="6">
        <v>0</v>
      </c>
      <c r="H59" s="6">
        <v>0</v>
      </c>
      <c r="I59" s="6">
        <v>0</v>
      </c>
      <c r="J59" s="6">
        <v>0</v>
      </c>
      <c r="K59" s="6">
        <f t="shared" si="7"/>
        <v>3</v>
      </c>
      <c r="L59" s="6">
        <f t="shared" si="6"/>
        <v>4</v>
      </c>
      <c r="M59" s="6">
        <f t="shared" si="6"/>
        <v>7</v>
      </c>
      <c r="N59" s="7" t="s">
        <v>563</v>
      </c>
    </row>
    <row r="60" spans="1:14" ht="20.25" customHeight="1" x14ac:dyDescent="0.2">
      <c r="A60" s="5" t="s">
        <v>566</v>
      </c>
      <c r="B60" s="6">
        <v>1772</v>
      </c>
      <c r="C60" s="6">
        <v>1160</v>
      </c>
      <c r="D60" s="6">
        <v>2932</v>
      </c>
      <c r="E60" s="6">
        <v>0</v>
      </c>
      <c r="F60" s="6">
        <v>0</v>
      </c>
      <c r="G60" s="6">
        <v>0</v>
      </c>
      <c r="H60" s="6">
        <v>0</v>
      </c>
      <c r="I60" s="6">
        <v>0</v>
      </c>
      <c r="J60" s="6">
        <v>0</v>
      </c>
      <c r="K60" s="6">
        <f t="shared" si="7"/>
        <v>1772</v>
      </c>
      <c r="L60" s="6">
        <f t="shared" si="6"/>
        <v>1160</v>
      </c>
      <c r="M60" s="6">
        <f t="shared" si="6"/>
        <v>2932</v>
      </c>
      <c r="N60" s="7" t="s">
        <v>567</v>
      </c>
    </row>
    <row r="61" spans="1:14" ht="20.25" customHeight="1" x14ac:dyDescent="0.2">
      <c r="A61" s="5" t="s">
        <v>570</v>
      </c>
      <c r="B61" s="6">
        <v>898</v>
      </c>
      <c r="C61" s="6">
        <v>617</v>
      </c>
      <c r="D61" s="6">
        <v>1515</v>
      </c>
      <c r="E61" s="6">
        <v>0</v>
      </c>
      <c r="F61" s="6">
        <v>0</v>
      </c>
      <c r="G61" s="6">
        <v>0</v>
      </c>
      <c r="H61" s="6">
        <v>1</v>
      </c>
      <c r="I61" s="6">
        <v>0</v>
      </c>
      <c r="J61" s="6">
        <v>1</v>
      </c>
      <c r="K61" s="6">
        <f t="shared" si="7"/>
        <v>899</v>
      </c>
      <c r="L61" s="6">
        <f t="shared" si="6"/>
        <v>617</v>
      </c>
      <c r="M61" s="6">
        <f t="shared" si="6"/>
        <v>1516</v>
      </c>
      <c r="N61" s="7" t="s">
        <v>625</v>
      </c>
    </row>
    <row r="62" spans="1:14" ht="20.25" customHeight="1" x14ac:dyDescent="0.2">
      <c r="A62" s="5" t="s">
        <v>574</v>
      </c>
      <c r="B62" s="6">
        <v>1805</v>
      </c>
      <c r="C62" s="6">
        <v>488</v>
      </c>
      <c r="D62" s="6">
        <v>2293</v>
      </c>
      <c r="E62" s="6">
        <v>1</v>
      </c>
      <c r="F62" s="6">
        <v>0</v>
      </c>
      <c r="G62" s="6">
        <v>1</v>
      </c>
      <c r="H62" s="6">
        <v>0</v>
      </c>
      <c r="I62" s="6">
        <v>0</v>
      </c>
      <c r="J62" s="6">
        <v>0</v>
      </c>
      <c r="K62" s="6">
        <f t="shared" si="7"/>
        <v>1806</v>
      </c>
      <c r="L62" s="6">
        <f t="shared" si="6"/>
        <v>488</v>
      </c>
      <c r="M62" s="6">
        <f t="shared" si="6"/>
        <v>2294</v>
      </c>
      <c r="N62" s="7" t="s">
        <v>575</v>
      </c>
    </row>
    <row r="63" spans="1:14" ht="20.25" customHeight="1" x14ac:dyDescent="0.2">
      <c r="A63" s="5" t="s">
        <v>576</v>
      </c>
      <c r="B63" s="6">
        <v>205</v>
      </c>
      <c r="C63" s="6">
        <v>136</v>
      </c>
      <c r="D63" s="6">
        <v>341</v>
      </c>
      <c r="E63" s="6">
        <v>0</v>
      </c>
      <c r="F63" s="6">
        <v>0</v>
      </c>
      <c r="G63" s="6">
        <v>0</v>
      </c>
      <c r="H63" s="6">
        <v>0</v>
      </c>
      <c r="I63" s="6">
        <v>0</v>
      </c>
      <c r="J63" s="6">
        <v>0</v>
      </c>
      <c r="K63" s="6">
        <f t="shared" si="7"/>
        <v>205</v>
      </c>
      <c r="L63" s="6">
        <f t="shared" si="6"/>
        <v>136</v>
      </c>
      <c r="M63" s="6">
        <f t="shared" si="6"/>
        <v>341</v>
      </c>
      <c r="N63" s="7" t="s">
        <v>577</v>
      </c>
    </row>
    <row r="64" spans="1:14" ht="20.25" customHeight="1" x14ac:dyDescent="0.2">
      <c r="A64" s="5" t="s">
        <v>578</v>
      </c>
      <c r="B64" s="6">
        <v>564</v>
      </c>
      <c r="C64" s="6">
        <v>306</v>
      </c>
      <c r="D64" s="6">
        <v>870</v>
      </c>
      <c r="E64" s="6">
        <v>0</v>
      </c>
      <c r="F64" s="6">
        <v>0</v>
      </c>
      <c r="G64" s="6">
        <v>0</v>
      </c>
      <c r="H64" s="6">
        <v>0</v>
      </c>
      <c r="I64" s="6">
        <v>0</v>
      </c>
      <c r="J64" s="6">
        <v>0</v>
      </c>
      <c r="K64" s="6">
        <f t="shared" si="7"/>
        <v>564</v>
      </c>
      <c r="L64" s="6">
        <f t="shared" si="6"/>
        <v>306</v>
      </c>
      <c r="M64" s="6">
        <f t="shared" si="6"/>
        <v>870</v>
      </c>
      <c r="N64" s="7" t="s">
        <v>579</v>
      </c>
    </row>
    <row r="65" spans="1:14" ht="20.25" customHeight="1" x14ac:dyDescent="0.2">
      <c r="A65" s="5" t="s">
        <v>580</v>
      </c>
      <c r="B65" s="6">
        <v>779</v>
      </c>
      <c r="C65" s="6">
        <v>494</v>
      </c>
      <c r="D65" s="6">
        <v>1273</v>
      </c>
      <c r="E65" s="6">
        <v>0</v>
      </c>
      <c r="F65" s="6">
        <v>1</v>
      </c>
      <c r="G65" s="6">
        <v>1</v>
      </c>
      <c r="H65" s="6">
        <v>0</v>
      </c>
      <c r="I65" s="6">
        <v>0</v>
      </c>
      <c r="J65" s="6">
        <v>0</v>
      </c>
      <c r="K65" s="6">
        <f t="shared" si="7"/>
        <v>779</v>
      </c>
      <c r="L65" s="6">
        <f t="shared" si="6"/>
        <v>495</v>
      </c>
      <c r="M65" s="6">
        <f t="shared" si="6"/>
        <v>1274</v>
      </c>
      <c r="N65" s="7" t="s">
        <v>581</v>
      </c>
    </row>
    <row r="66" spans="1:14" ht="20.25" customHeight="1" x14ac:dyDescent="0.2">
      <c r="A66" s="5" t="s">
        <v>626</v>
      </c>
      <c r="B66" s="6">
        <v>195</v>
      </c>
      <c r="C66" s="6">
        <v>96</v>
      </c>
      <c r="D66" s="6">
        <v>291</v>
      </c>
      <c r="E66" s="6">
        <v>0</v>
      </c>
      <c r="F66" s="6">
        <v>0</v>
      </c>
      <c r="G66" s="6">
        <v>0</v>
      </c>
      <c r="H66" s="6">
        <v>0</v>
      </c>
      <c r="I66" s="6">
        <v>0</v>
      </c>
      <c r="J66" s="6">
        <v>0</v>
      </c>
      <c r="K66" s="6">
        <f t="shared" si="7"/>
        <v>195</v>
      </c>
      <c r="L66" s="6">
        <f t="shared" si="6"/>
        <v>96</v>
      </c>
      <c r="M66" s="6">
        <f t="shared" si="6"/>
        <v>291</v>
      </c>
      <c r="N66" s="7" t="s">
        <v>583</v>
      </c>
    </row>
    <row r="67" spans="1:14" ht="20.25" customHeight="1" x14ac:dyDescent="0.2">
      <c r="A67" s="5" t="s">
        <v>627</v>
      </c>
      <c r="B67" s="6">
        <v>769</v>
      </c>
      <c r="C67" s="6">
        <v>499</v>
      </c>
      <c r="D67" s="6">
        <v>1268</v>
      </c>
      <c r="E67" s="6">
        <v>0</v>
      </c>
      <c r="F67" s="6">
        <v>0</v>
      </c>
      <c r="G67" s="6">
        <v>0</v>
      </c>
      <c r="H67" s="6">
        <v>0</v>
      </c>
      <c r="I67" s="6">
        <v>0</v>
      </c>
      <c r="J67" s="6">
        <v>0</v>
      </c>
      <c r="K67" s="6">
        <f t="shared" si="7"/>
        <v>769</v>
      </c>
      <c r="L67" s="6">
        <f t="shared" si="6"/>
        <v>499</v>
      </c>
      <c r="M67" s="6">
        <f t="shared" si="6"/>
        <v>1268</v>
      </c>
      <c r="N67" s="7" t="s">
        <v>585</v>
      </c>
    </row>
    <row r="68" spans="1:14" ht="20.25" customHeight="1" thickBot="1" x14ac:dyDescent="0.25">
      <c r="A68" s="14" t="s">
        <v>588</v>
      </c>
      <c r="B68" s="15">
        <v>799</v>
      </c>
      <c r="C68" s="15">
        <v>524</v>
      </c>
      <c r="D68" s="15">
        <v>1323</v>
      </c>
      <c r="E68" s="15">
        <v>0</v>
      </c>
      <c r="F68" s="15">
        <v>0</v>
      </c>
      <c r="G68" s="15">
        <v>0</v>
      </c>
      <c r="H68" s="15">
        <v>0</v>
      </c>
      <c r="I68" s="15">
        <v>0</v>
      </c>
      <c r="J68" s="15">
        <v>0</v>
      </c>
      <c r="K68" s="15">
        <f t="shared" si="7"/>
        <v>799</v>
      </c>
      <c r="L68" s="15">
        <f t="shared" si="6"/>
        <v>524</v>
      </c>
      <c r="M68" s="15">
        <f t="shared" si="6"/>
        <v>1323</v>
      </c>
      <c r="N68" s="16" t="s">
        <v>589</v>
      </c>
    </row>
    <row r="69" spans="1:14" ht="21" customHeight="1" thickTop="1" x14ac:dyDescent="0.2">
      <c r="A69" s="25"/>
      <c r="B69" s="73"/>
      <c r="C69" s="73"/>
      <c r="D69" s="73"/>
      <c r="E69" s="73"/>
      <c r="F69" s="73"/>
      <c r="G69" s="73"/>
      <c r="H69" s="73"/>
      <c r="I69" s="73"/>
      <c r="J69" s="73"/>
      <c r="K69" s="73"/>
      <c r="L69" s="73"/>
      <c r="M69" s="73"/>
      <c r="N69" s="26"/>
    </row>
    <row r="70" spans="1:14" ht="21" customHeight="1" x14ac:dyDescent="0.2">
      <c r="A70" s="25"/>
      <c r="B70" s="73"/>
      <c r="C70" s="73"/>
      <c r="D70" s="73"/>
      <c r="E70" s="73"/>
      <c r="F70" s="73"/>
      <c r="G70" s="73"/>
      <c r="H70" s="73"/>
      <c r="I70" s="73"/>
      <c r="J70" s="73"/>
      <c r="K70" s="73"/>
      <c r="L70" s="73"/>
      <c r="M70" s="73"/>
      <c r="N70" s="26"/>
    </row>
    <row r="71" spans="1:14" ht="21" customHeight="1" x14ac:dyDescent="0.2">
      <c r="A71" s="25"/>
      <c r="B71" s="73"/>
      <c r="C71" s="73"/>
      <c r="D71" s="73"/>
      <c r="E71" s="73"/>
      <c r="F71" s="73"/>
      <c r="G71" s="73"/>
      <c r="H71" s="73"/>
      <c r="I71" s="73"/>
      <c r="J71" s="73"/>
      <c r="K71" s="73"/>
      <c r="L71" s="73"/>
      <c r="M71" s="73"/>
      <c r="N71" s="26"/>
    </row>
    <row r="72" spans="1:14" ht="21" customHeight="1" x14ac:dyDescent="0.2">
      <c r="A72" s="25"/>
      <c r="B72" s="73"/>
      <c r="C72" s="73"/>
      <c r="D72" s="73"/>
      <c r="E72" s="73"/>
      <c r="F72" s="73"/>
      <c r="G72" s="73"/>
      <c r="H72" s="73"/>
      <c r="I72" s="73"/>
      <c r="J72" s="73"/>
      <c r="K72" s="73"/>
      <c r="L72" s="73"/>
      <c r="M72" s="73"/>
      <c r="N72" s="26"/>
    </row>
    <row r="73" spans="1:14" ht="21" customHeight="1" x14ac:dyDescent="0.2">
      <c r="A73" s="25"/>
      <c r="B73" s="73"/>
      <c r="C73" s="73"/>
      <c r="D73" s="73"/>
      <c r="E73" s="73"/>
      <c r="F73" s="73"/>
      <c r="G73" s="73"/>
      <c r="H73" s="73"/>
      <c r="I73" s="73"/>
      <c r="J73" s="73"/>
      <c r="K73" s="73"/>
      <c r="L73" s="73"/>
      <c r="M73" s="73"/>
      <c r="N73" s="26"/>
    </row>
    <row r="74" spans="1:14" ht="21" customHeight="1" x14ac:dyDescent="0.2">
      <c r="A74" s="25"/>
      <c r="B74" s="73"/>
      <c r="C74" s="73"/>
      <c r="D74" s="73"/>
      <c r="E74" s="73"/>
      <c r="F74" s="73"/>
      <c r="G74" s="73"/>
      <c r="H74" s="73"/>
      <c r="I74" s="73"/>
      <c r="J74" s="73"/>
      <c r="K74" s="73"/>
      <c r="L74" s="73"/>
      <c r="M74" s="73"/>
      <c r="N74" s="26"/>
    </row>
    <row r="75" spans="1:14" ht="21" customHeight="1" thickBot="1" x14ac:dyDescent="0.3">
      <c r="A75" s="102" t="s">
        <v>602</v>
      </c>
      <c r="B75" s="408"/>
      <c r="C75" s="408"/>
      <c r="D75" s="408"/>
      <c r="E75" s="408"/>
      <c r="F75" s="408"/>
      <c r="G75" s="408"/>
      <c r="H75" s="408"/>
      <c r="I75" s="408"/>
      <c r="J75" s="408"/>
      <c r="K75" s="408"/>
      <c r="L75" s="408"/>
      <c r="M75" s="408"/>
      <c r="N75" s="103" t="s">
        <v>603</v>
      </c>
    </row>
    <row r="76" spans="1:14" ht="21" customHeight="1" thickTop="1" x14ac:dyDescent="0.25">
      <c r="A76" s="409" t="s">
        <v>543</v>
      </c>
      <c r="B76" s="412" t="s">
        <v>2</v>
      </c>
      <c r="C76" s="412"/>
      <c r="D76" s="412"/>
      <c r="E76" s="412" t="s">
        <v>3</v>
      </c>
      <c r="F76" s="412"/>
      <c r="G76" s="412"/>
      <c r="H76" s="412" t="s">
        <v>544</v>
      </c>
      <c r="I76" s="412"/>
      <c r="J76" s="412"/>
      <c r="K76" s="412" t="s">
        <v>4</v>
      </c>
      <c r="L76" s="412"/>
      <c r="M76" s="412"/>
      <c r="N76" s="409" t="s">
        <v>545</v>
      </c>
    </row>
    <row r="77" spans="1:14" ht="21" customHeight="1" x14ac:dyDescent="0.25">
      <c r="A77" s="410"/>
      <c r="B77" s="413" t="s">
        <v>6</v>
      </c>
      <c r="C77" s="413"/>
      <c r="D77" s="413"/>
      <c r="E77" s="413" t="s">
        <v>7</v>
      </c>
      <c r="F77" s="413"/>
      <c r="G77" s="413"/>
      <c r="H77" s="413" t="s">
        <v>546</v>
      </c>
      <c r="I77" s="413"/>
      <c r="J77" s="413"/>
      <c r="K77" s="413" t="s">
        <v>8</v>
      </c>
      <c r="L77" s="413"/>
      <c r="M77" s="413"/>
      <c r="N77" s="410"/>
    </row>
    <row r="78" spans="1:14" ht="21" customHeight="1" x14ac:dyDescent="0.25">
      <c r="A78" s="410"/>
      <c r="B78" s="336" t="s">
        <v>52</v>
      </c>
      <c r="C78" s="336" t="s">
        <v>279</v>
      </c>
      <c r="D78" s="336" t="s">
        <v>11</v>
      </c>
      <c r="E78" s="336" t="s">
        <v>52</v>
      </c>
      <c r="F78" s="336" t="s">
        <v>279</v>
      </c>
      <c r="G78" s="336" t="s">
        <v>11</v>
      </c>
      <c r="H78" s="336" t="s">
        <v>52</v>
      </c>
      <c r="I78" s="336" t="s">
        <v>279</v>
      </c>
      <c r="J78" s="336" t="s">
        <v>11</v>
      </c>
      <c r="K78" s="336" t="s">
        <v>52</v>
      </c>
      <c r="L78" s="336" t="s">
        <v>279</v>
      </c>
      <c r="M78" s="336" t="s">
        <v>11</v>
      </c>
      <c r="N78" s="410"/>
    </row>
    <row r="79" spans="1:14" ht="21" customHeight="1" thickBot="1" x14ac:dyDescent="0.3">
      <c r="A79" s="411"/>
      <c r="B79" s="4" t="s">
        <v>12</v>
      </c>
      <c r="C79" s="4" t="s">
        <v>13</v>
      </c>
      <c r="D79" s="4" t="s">
        <v>8</v>
      </c>
      <c r="E79" s="4" t="s">
        <v>12</v>
      </c>
      <c r="F79" s="4" t="s">
        <v>13</v>
      </c>
      <c r="G79" s="4" t="s">
        <v>8</v>
      </c>
      <c r="H79" s="4" t="s">
        <v>12</v>
      </c>
      <c r="I79" s="4" t="s">
        <v>13</v>
      </c>
      <c r="J79" s="4" t="s">
        <v>8</v>
      </c>
      <c r="K79" s="4" t="s">
        <v>12</v>
      </c>
      <c r="L79" s="4" t="s">
        <v>13</v>
      </c>
      <c r="M79" s="4" t="s">
        <v>8</v>
      </c>
      <c r="N79" s="411"/>
    </row>
    <row r="80" spans="1:14" ht="25.5" customHeight="1" x14ac:dyDescent="0.2">
      <c r="A80" s="5" t="s">
        <v>590</v>
      </c>
      <c r="B80" s="6">
        <v>1091</v>
      </c>
      <c r="C80" s="6">
        <v>1024</v>
      </c>
      <c r="D80" s="6">
        <v>2115</v>
      </c>
      <c r="E80" s="6">
        <v>0</v>
      </c>
      <c r="F80" s="6">
        <v>0</v>
      </c>
      <c r="G80" s="6">
        <v>0</v>
      </c>
      <c r="H80" s="6">
        <v>0</v>
      </c>
      <c r="I80" s="6">
        <v>0</v>
      </c>
      <c r="J80" s="6">
        <v>0</v>
      </c>
      <c r="K80" s="6">
        <f>SUM(B80,E80,H80)</f>
        <v>1091</v>
      </c>
      <c r="L80" s="6">
        <f t="shared" ref="L80:M88" si="8">SUM(C80,F80,I80)</f>
        <v>1024</v>
      </c>
      <c r="M80" s="6">
        <f t="shared" si="8"/>
        <v>2115</v>
      </c>
      <c r="N80" s="7" t="s">
        <v>591</v>
      </c>
    </row>
    <row r="81" spans="1:14" ht="25.5" customHeight="1" x14ac:dyDescent="0.2">
      <c r="A81" s="5" t="s">
        <v>628</v>
      </c>
      <c r="B81" s="6">
        <v>861</v>
      </c>
      <c r="C81" s="6">
        <v>587</v>
      </c>
      <c r="D81" s="6">
        <v>1448</v>
      </c>
      <c r="E81" s="6">
        <v>0</v>
      </c>
      <c r="F81" s="6">
        <v>0</v>
      </c>
      <c r="G81" s="6">
        <v>0</v>
      </c>
      <c r="H81" s="6">
        <v>0</v>
      </c>
      <c r="I81" s="6">
        <v>0</v>
      </c>
      <c r="J81" s="6">
        <v>0</v>
      </c>
      <c r="K81" s="6">
        <f t="shared" ref="K81:K88" si="9">SUM(B81,E81,H81)</f>
        <v>861</v>
      </c>
      <c r="L81" s="6">
        <f t="shared" si="8"/>
        <v>587</v>
      </c>
      <c r="M81" s="6">
        <f t="shared" si="8"/>
        <v>1448</v>
      </c>
      <c r="N81" s="7" t="s">
        <v>593</v>
      </c>
    </row>
    <row r="82" spans="1:14" ht="25.5" customHeight="1" x14ac:dyDescent="0.2">
      <c r="A82" s="5" t="s">
        <v>594</v>
      </c>
      <c r="B82" s="6">
        <v>222</v>
      </c>
      <c r="C82" s="6">
        <v>126</v>
      </c>
      <c r="D82" s="6">
        <v>348</v>
      </c>
      <c r="E82" s="6">
        <v>0</v>
      </c>
      <c r="F82" s="6">
        <v>0</v>
      </c>
      <c r="G82" s="6">
        <v>0</v>
      </c>
      <c r="H82" s="6">
        <v>0</v>
      </c>
      <c r="I82" s="6">
        <v>0</v>
      </c>
      <c r="J82" s="6">
        <v>0</v>
      </c>
      <c r="K82" s="6">
        <f t="shared" si="9"/>
        <v>222</v>
      </c>
      <c r="L82" s="6">
        <f t="shared" si="8"/>
        <v>126</v>
      </c>
      <c r="M82" s="6">
        <f t="shared" si="8"/>
        <v>348</v>
      </c>
      <c r="N82" s="7" t="s">
        <v>595</v>
      </c>
    </row>
    <row r="83" spans="1:14" ht="25.5" customHeight="1" x14ac:dyDescent="0.2">
      <c r="A83" s="5" t="s">
        <v>596</v>
      </c>
      <c r="B83" s="6">
        <v>1102</v>
      </c>
      <c r="C83" s="6">
        <v>650</v>
      </c>
      <c r="D83" s="6">
        <v>1752</v>
      </c>
      <c r="E83" s="6">
        <v>0</v>
      </c>
      <c r="F83" s="6">
        <v>0</v>
      </c>
      <c r="G83" s="6">
        <v>0</v>
      </c>
      <c r="H83" s="6">
        <v>0</v>
      </c>
      <c r="I83" s="6">
        <v>0</v>
      </c>
      <c r="J83" s="6">
        <v>0</v>
      </c>
      <c r="K83" s="6">
        <f t="shared" si="9"/>
        <v>1102</v>
      </c>
      <c r="L83" s="6">
        <f t="shared" si="8"/>
        <v>650</v>
      </c>
      <c r="M83" s="6">
        <f t="shared" si="8"/>
        <v>1752</v>
      </c>
      <c r="N83" s="7" t="s">
        <v>597</v>
      </c>
    </row>
    <row r="84" spans="1:14" ht="25.5" customHeight="1" x14ac:dyDescent="0.2">
      <c r="A84" s="5" t="s">
        <v>598</v>
      </c>
      <c r="B84" s="6">
        <v>690</v>
      </c>
      <c r="C84" s="6">
        <v>323</v>
      </c>
      <c r="D84" s="6">
        <v>1013</v>
      </c>
      <c r="E84" s="6">
        <v>0</v>
      </c>
      <c r="F84" s="6">
        <v>0</v>
      </c>
      <c r="G84" s="6">
        <v>0</v>
      </c>
      <c r="H84" s="6">
        <v>0</v>
      </c>
      <c r="I84" s="6">
        <v>0</v>
      </c>
      <c r="J84" s="6">
        <v>0</v>
      </c>
      <c r="K84" s="6">
        <f t="shared" si="9"/>
        <v>690</v>
      </c>
      <c r="L84" s="6">
        <f t="shared" si="8"/>
        <v>323</v>
      </c>
      <c r="M84" s="6">
        <f t="shared" si="8"/>
        <v>1013</v>
      </c>
      <c r="N84" s="7" t="s">
        <v>599</v>
      </c>
    </row>
    <row r="85" spans="1:14" ht="25.5" customHeight="1" x14ac:dyDescent="0.2">
      <c r="A85" s="5" t="s">
        <v>600</v>
      </c>
      <c r="B85" s="6">
        <v>519</v>
      </c>
      <c r="C85" s="6">
        <v>337</v>
      </c>
      <c r="D85" s="6">
        <v>856</v>
      </c>
      <c r="E85" s="6">
        <v>0</v>
      </c>
      <c r="F85" s="6">
        <v>0</v>
      </c>
      <c r="G85" s="6">
        <v>0</v>
      </c>
      <c r="H85" s="6">
        <v>0</v>
      </c>
      <c r="I85" s="6">
        <v>0</v>
      </c>
      <c r="J85" s="6">
        <v>0</v>
      </c>
      <c r="K85" s="6">
        <f t="shared" si="9"/>
        <v>519</v>
      </c>
      <c r="L85" s="6">
        <f t="shared" si="8"/>
        <v>337</v>
      </c>
      <c r="M85" s="6">
        <f t="shared" si="8"/>
        <v>856</v>
      </c>
      <c r="N85" s="7" t="s">
        <v>601</v>
      </c>
    </row>
    <row r="86" spans="1:14" ht="25.5" customHeight="1" x14ac:dyDescent="0.2">
      <c r="A86" s="5" t="s">
        <v>604</v>
      </c>
      <c r="B86" s="6">
        <v>362</v>
      </c>
      <c r="C86" s="6">
        <v>265</v>
      </c>
      <c r="D86" s="6">
        <v>627</v>
      </c>
      <c r="E86" s="6">
        <v>0</v>
      </c>
      <c r="F86" s="6">
        <v>0</v>
      </c>
      <c r="G86" s="6">
        <v>0</v>
      </c>
      <c r="H86" s="6">
        <v>0</v>
      </c>
      <c r="I86" s="6">
        <v>0</v>
      </c>
      <c r="J86" s="6">
        <v>0</v>
      </c>
      <c r="K86" s="6">
        <f t="shared" si="9"/>
        <v>362</v>
      </c>
      <c r="L86" s="6">
        <f t="shared" si="8"/>
        <v>265</v>
      </c>
      <c r="M86" s="6">
        <f t="shared" si="8"/>
        <v>627</v>
      </c>
      <c r="N86" s="7" t="s">
        <v>605</v>
      </c>
    </row>
    <row r="87" spans="1:14" ht="25.5" customHeight="1" x14ac:dyDescent="0.2">
      <c r="A87" s="5" t="s">
        <v>629</v>
      </c>
      <c r="B87" s="6">
        <v>28</v>
      </c>
      <c r="C87" s="6">
        <v>11</v>
      </c>
      <c r="D87" s="6">
        <v>39</v>
      </c>
      <c r="E87" s="6">
        <v>0</v>
      </c>
      <c r="F87" s="6">
        <v>0</v>
      </c>
      <c r="G87" s="6">
        <v>0</v>
      </c>
      <c r="H87" s="6">
        <v>0</v>
      </c>
      <c r="I87" s="6">
        <v>0</v>
      </c>
      <c r="J87" s="6">
        <v>0</v>
      </c>
      <c r="K87" s="6">
        <f t="shared" si="9"/>
        <v>28</v>
      </c>
      <c r="L87" s="6">
        <f t="shared" si="8"/>
        <v>11</v>
      </c>
      <c r="M87" s="6">
        <f t="shared" si="8"/>
        <v>39</v>
      </c>
      <c r="N87" s="7" t="s">
        <v>607</v>
      </c>
    </row>
    <row r="88" spans="1:14" ht="25.5" customHeight="1" x14ac:dyDescent="0.2">
      <c r="A88" s="5" t="s">
        <v>610</v>
      </c>
      <c r="B88" s="6">
        <v>17</v>
      </c>
      <c r="C88" s="6">
        <v>8</v>
      </c>
      <c r="D88" s="6">
        <v>25</v>
      </c>
      <c r="E88" s="6">
        <v>0</v>
      </c>
      <c r="F88" s="6">
        <v>0</v>
      </c>
      <c r="G88" s="6">
        <v>0</v>
      </c>
      <c r="H88" s="6">
        <v>0</v>
      </c>
      <c r="I88" s="6">
        <v>0</v>
      </c>
      <c r="J88" s="6">
        <v>0</v>
      </c>
      <c r="K88" s="6">
        <f t="shared" si="9"/>
        <v>17</v>
      </c>
      <c r="L88" s="6">
        <f t="shared" si="8"/>
        <v>8</v>
      </c>
      <c r="M88" s="6">
        <f t="shared" si="8"/>
        <v>25</v>
      </c>
      <c r="N88" s="7" t="s">
        <v>611</v>
      </c>
    </row>
    <row r="89" spans="1:14" ht="25.5" customHeight="1" x14ac:dyDescent="0.2">
      <c r="A89" s="5" t="s">
        <v>630</v>
      </c>
      <c r="B89" s="6">
        <f>SUM(B80:B88,B54:B68)</f>
        <v>18220</v>
      </c>
      <c r="C89" s="6">
        <f t="shared" ref="C89:M89" si="10">SUM(C80:C88,C54:C68)</f>
        <v>11568</v>
      </c>
      <c r="D89" s="6">
        <f t="shared" si="10"/>
        <v>29788</v>
      </c>
      <c r="E89" s="6">
        <f t="shared" si="10"/>
        <v>4</v>
      </c>
      <c r="F89" s="6">
        <f t="shared" si="10"/>
        <v>2</v>
      </c>
      <c r="G89" s="6">
        <f t="shared" si="10"/>
        <v>6</v>
      </c>
      <c r="H89" s="6">
        <f t="shared" si="10"/>
        <v>1</v>
      </c>
      <c r="I89" s="6">
        <f t="shared" si="10"/>
        <v>0</v>
      </c>
      <c r="J89" s="6">
        <f t="shared" si="10"/>
        <v>1</v>
      </c>
      <c r="K89" s="6">
        <f t="shared" si="10"/>
        <v>18225</v>
      </c>
      <c r="L89" s="6">
        <f t="shared" si="10"/>
        <v>11570</v>
      </c>
      <c r="M89" s="6">
        <f t="shared" si="10"/>
        <v>29795</v>
      </c>
      <c r="N89" s="7" t="s">
        <v>631</v>
      </c>
    </row>
    <row r="90" spans="1:14" ht="25.5" customHeight="1" x14ac:dyDescent="0.2">
      <c r="A90" s="5" t="s">
        <v>614</v>
      </c>
      <c r="B90" s="6">
        <v>1213</v>
      </c>
      <c r="C90" s="6">
        <v>461</v>
      </c>
      <c r="D90" s="6">
        <v>1674</v>
      </c>
      <c r="E90" s="6">
        <v>0</v>
      </c>
      <c r="F90" s="6">
        <v>0</v>
      </c>
      <c r="G90" s="6">
        <v>0</v>
      </c>
      <c r="H90" s="6">
        <v>0</v>
      </c>
      <c r="I90" s="6">
        <v>0</v>
      </c>
      <c r="J90" s="6">
        <v>0</v>
      </c>
      <c r="K90" s="6">
        <f>SUM(B90,E90,H90)</f>
        <v>1213</v>
      </c>
      <c r="L90" s="6">
        <f t="shared" ref="L90:M94" si="11">SUM(C90,F90,I90)</f>
        <v>461</v>
      </c>
      <c r="M90" s="6">
        <f t="shared" si="11"/>
        <v>1674</v>
      </c>
      <c r="N90" s="7" t="s">
        <v>615</v>
      </c>
    </row>
    <row r="91" spans="1:14" ht="25.5" customHeight="1" x14ac:dyDescent="0.2">
      <c r="A91" s="5" t="s">
        <v>616</v>
      </c>
      <c r="B91" s="6">
        <v>1862</v>
      </c>
      <c r="C91" s="6">
        <v>1526</v>
      </c>
      <c r="D91" s="6">
        <v>3388</v>
      </c>
      <c r="E91" s="6">
        <v>1</v>
      </c>
      <c r="F91" s="6">
        <v>1</v>
      </c>
      <c r="G91" s="6">
        <v>2</v>
      </c>
      <c r="H91" s="6">
        <v>0</v>
      </c>
      <c r="I91" s="6">
        <v>0</v>
      </c>
      <c r="J91" s="6">
        <v>0</v>
      </c>
      <c r="K91" s="6">
        <f>SUM(B91,E91,H91)</f>
        <v>1863</v>
      </c>
      <c r="L91" s="6">
        <f t="shared" si="11"/>
        <v>1527</v>
      </c>
      <c r="M91" s="6">
        <f t="shared" si="11"/>
        <v>3390</v>
      </c>
      <c r="N91" s="7" t="s">
        <v>617</v>
      </c>
    </row>
    <row r="92" spans="1:14" ht="25.5" customHeight="1" x14ac:dyDescent="0.2">
      <c r="A92" s="5" t="s">
        <v>618</v>
      </c>
      <c r="B92" s="6">
        <v>553</v>
      </c>
      <c r="C92" s="6">
        <v>418</v>
      </c>
      <c r="D92" s="6">
        <v>971</v>
      </c>
      <c r="E92" s="6">
        <v>0</v>
      </c>
      <c r="F92" s="6">
        <v>1</v>
      </c>
      <c r="G92" s="6">
        <v>1</v>
      </c>
      <c r="H92" s="6">
        <v>0</v>
      </c>
      <c r="I92" s="6">
        <v>0</v>
      </c>
      <c r="J92" s="6">
        <v>0</v>
      </c>
      <c r="K92" s="6">
        <f>SUM(B92,E92,H92)</f>
        <v>553</v>
      </c>
      <c r="L92" s="6">
        <f t="shared" si="11"/>
        <v>419</v>
      </c>
      <c r="M92" s="6">
        <f t="shared" si="11"/>
        <v>972</v>
      </c>
      <c r="N92" s="7" t="s">
        <v>619</v>
      </c>
    </row>
    <row r="93" spans="1:14" ht="25.5" customHeight="1" x14ac:dyDescent="0.2">
      <c r="A93" s="5" t="s">
        <v>620</v>
      </c>
      <c r="B93" s="6">
        <v>766</v>
      </c>
      <c r="C93" s="6">
        <v>417</v>
      </c>
      <c r="D93" s="6">
        <v>1183</v>
      </c>
      <c r="E93" s="6">
        <v>0</v>
      </c>
      <c r="F93" s="6">
        <v>0</v>
      </c>
      <c r="G93" s="6">
        <v>0</v>
      </c>
      <c r="H93" s="6">
        <v>0</v>
      </c>
      <c r="I93" s="6">
        <v>0</v>
      </c>
      <c r="J93" s="6">
        <v>0</v>
      </c>
      <c r="K93" s="6">
        <f>SUM(B93,E93,H93)</f>
        <v>766</v>
      </c>
      <c r="L93" s="6">
        <f t="shared" si="11"/>
        <v>417</v>
      </c>
      <c r="M93" s="6">
        <f t="shared" si="11"/>
        <v>1183</v>
      </c>
      <c r="N93" s="7" t="s">
        <v>621</v>
      </c>
    </row>
    <row r="94" spans="1:14" ht="25.5" customHeight="1" x14ac:dyDescent="0.2">
      <c r="A94" s="5" t="s">
        <v>622</v>
      </c>
      <c r="B94" s="6">
        <v>12915</v>
      </c>
      <c r="C94" s="6">
        <v>3710</v>
      </c>
      <c r="D94" s="6">
        <v>16625</v>
      </c>
      <c r="E94" s="6">
        <v>4</v>
      </c>
      <c r="F94" s="6">
        <v>2</v>
      </c>
      <c r="G94" s="6">
        <v>6</v>
      </c>
      <c r="H94" s="6">
        <v>0</v>
      </c>
      <c r="I94" s="6">
        <v>0</v>
      </c>
      <c r="J94" s="6">
        <v>0</v>
      </c>
      <c r="K94" s="6">
        <f>SUM(B94,E94,H94)</f>
        <v>12919</v>
      </c>
      <c r="L94" s="6">
        <f t="shared" si="11"/>
        <v>3712</v>
      </c>
      <c r="M94" s="6">
        <f t="shared" si="11"/>
        <v>16631</v>
      </c>
      <c r="N94" s="7" t="s">
        <v>623</v>
      </c>
    </row>
    <row r="95" spans="1:14" ht="25.5" customHeight="1" thickBot="1" x14ac:dyDescent="0.25">
      <c r="A95" s="11" t="s">
        <v>632</v>
      </c>
      <c r="B95" s="12">
        <f>SUM(B90:B94,B89)</f>
        <v>35529</v>
      </c>
      <c r="C95" s="12">
        <f t="shared" ref="C95:M95" si="12">SUM(C90:C94,C89)</f>
        <v>18100</v>
      </c>
      <c r="D95" s="12">
        <f t="shared" si="12"/>
        <v>53629</v>
      </c>
      <c r="E95" s="12">
        <f t="shared" si="12"/>
        <v>9</v>
      </c>
      <c r="F95" s="12">
        <f t="shared" si="12"/>
        <v>6</v>
      </c>
      <c r="G95" s="12">
        <f t="shared" si="12"/>
        <v>15</v>
      </c>
      <c r="H95" s="12">
        <f t="shared" si="12"/>
        <v>1</v>
      </c>
      <c r="I95" s="12">
        <f t="shared" si="12"/>
        <v>0</v>
      </c>
      <c r="J95" s="12">
        <f t="shared" si="12"/>
        <v>1</v>
      </c>
      <c r="K95" s="12">
        <f t="shared" si="12"/>
        <v>35539</v>
      </c>
      <c r="L95" s="12">
        <f t="shared" si="12"/>
        <v>18106</v>
      </c>
      <c r="M95" s="12">
        <f t="shared" si="12"/>
        <v>53645</v>
      </c>
      <c r="N95" s="13" t="s">
        <v>633</v>
      </c>
    </row>
    <row r="96" spans="1:14" ht="27" customHeight="1" thickBot="1" x14ac:dyDescent="0.25">
      <c r="A96" s="8" t="s">
        <v>634</v>
      </c>
      <c r="B96" s="9">
        <f>SUM(B95,B52)</f>
        <v>127901</v>
      </c>
      <c r="C96" s="9">
        <f t="shared" ref="C96:M96" si="13">SUM(C95,C52)</f>
        <v>105976</v>
      </c>
      <c r="D96" s="9">
        <f t="shared" si="13"/>
        <v>233877</v>
      </c>
      <c r="E96" s="9">
        <f t="shared" si="13"/>
        <v>22</v>
      </c>
      <c r="F96" s="9">
        <f t="shared" si="13"/>
        <v>35</v>
      </c>
      <c r="G96" s="9">
        <f t="shared" si="13"/>
        <v>57</v>
      </c>
      <c r="H96" s="9">
        <f t="shared" si="13"/>
        <v>1</v>
      </c>
      <c r="I96" s="9">
        <f t="shared" si="13"/>
        <v>0</v>
      </c>
      <c r="J96" s="9">
        <f t="shared" si="13"/>
        <v>1</v>
      </c>
      <c r="K96" s="9">
        <f t="shared" si="13"/>
        <v>127924</v>
      </c>
      <c r="L96" s="9">
        <f t="shared" si="13"/>
        <v>106011</v>
      </c>
      <c r="M96" s="9">
        <f t="shared" si="13"/>
        <v>233935</v>
      </c>
      <c r="N96" s="10" t="s">
        <v>8</v>
      </c>
    </row>
    <row r="97" spans="1:14" ht="15" thickTop="1" x14ac:dyDescent="0.2">
      <c r="A97" s="82"/>
      <c r="B97" s="82"/>
      <c r="C97" s="82"/>
      <c r="D97" s="82"/>
      <c r="E97" s="82"/>
      <c r="F97" s="82"/>
      <c r="G97" s="82"/>
      <c r="H97" s="82"/>
      <c r="I97" s="82"/>
      <c r="J97" s="82"/>
      <c r="K97" s="82"/>
      <c r="L97" s="82"/>
      <c r="M97" s="82"/>
      <c r="N97" s="82"/>
    </row>
    <row r="98" spans="1:14" x14ac:dyDescent="0.2">
      <c r="A98" s="82"/>
      <c r="B98" s="82"/>
      <c r="C98" s="82"/>
      <c r="D98" s="82"/>
      <c r="E98" s="82"/>
      <c r="F98" s="82"/>
      <c r="G98" s="82"/>
      <c r="H98" s="82"/>
      <c r="I98" s="82"/>
      <c r="J98" s="82"/>
      <c r="K98" s="82"/>
      <c r="L98" s="82"/>
      <c r="M98" s="82"/>
      <c r="N98" s="82"/>
    </row>
    <row r="99" spans="1:14" x14ac:dyDescent="0.2">
      <c r="A99" s="82"/>
      <c r="B99" s="82"/>
      <c r="C99" s="82"/>
      <c r="D99" s="82"/>
      <c r="E99" s="82"/>
      <c r="F99" s="82"/>
      <c r="G99" s="82"/>
      <c r="H99" s="82"/>
      <c r="I99" s="82"/>
      <c r="J99" s="82"/>
      <c r="K99" s="82"/>
      <c r="L99" s="82"/>
      <c r="M99" s="82"/>
      <c r="N99" s="82"/>
    </row>
    <row r="100" spans="1:14" x14ac:dyDescent="0.2">
      <c r="A100" s="82"/>
      <c r="B100" s="82"/>
      <c r="C100" s="82"/>
      <c r="D100" s="82"/>
      <c r="E100" s="82"/>
      <c r="F100" s="82"/>
      <c r="G100" s="82"/>
      <c r="H100" s="82"/>
      <c r="I100" s="82"/>
      <c r="J100" s="82"/>
      <c r="K100" s="82"/>
      <c r="L100" s="82"/>
      <c r="M100" s="82"/>
      <c r="N100" s="82"/>
    </row>
    <row r="101" spans="1:14" ht="30" customHeight="1" x14ac:dyDescent="0.25">
      <c r="A101" s="416" t="s">
        <v>635</v>
      </c>
      <c r="B101" s="416"/>
      <c r="C101" s="416"/>
      <c r="D101" s="416"/>
      <c r="E101" s="416"/>
      <c r="F101" s="416"/>
      <c r="G101" s="416"/>
      <c r="H101" s="416"/>
      <c r="I101" s="416"/>
      <c r="J101" s="416"/>
      <c r="K101" s="416"/>
      <c r="L101" s="416"/>
      <c r="M101" s="416"/>
      <c r="N101" s="416"/>
    </row>
    <row r="102" spans="1:14" ht="30" customHeight="1" x14ac:dyDescent="0.2">
      <c r="A102" s="406" t="s">
        <v>636</v>
      </c>
      <c r="B102" s="406"/>
      <c r="C102" s="406"/>
      <c r="D102" s="406"/>
      <c r="E102" s="406"/>
      <c r="F102" s="406"/>
      <c r="G102" s="406"/>
      <c r="H102" s="406"/>
      <c r="I102" s="406"/>
      <c r="J102" s="406"/>
      <c r="K102" s="406"/>
      <c r="L102" s="406"/>
      <c r="M102" s="406"/>
      <c r="N102" s="406"/>
    </row>
    <row r="103" spans="1:14" ht="21.75" customHeight="1" thickBot="1" x14ac:dyDescent="0.3">
      <c r="A103" s="102" t="s">
        <v>637</v>
      </c>
      <c r="B103" s="408"/>
      <c r="C103" s="408"/>
      <c r="D103" s="408"/>
      <c r="E103" s="408"/>
      <c r="F103" s="408"/>
      <c r="G103" s="408"/>
      <c r="H103" s="408"/>
      <c r="I103" s="408"/>
      <c r="J103" s="408"/>
      <c r="K103" s="408"/>
      <c r="L103" s="408"/>
      <c r="M103" s="408"/>
      <c r="N103" s="103" t="s">
        <v>638</v>
      </c>
    </row>
    <row r="104" spans="1:14" ht="18.75" customHeight="1" thickTop="1" x14ac:dyDescent="0.25">
      <c r="A104" s="409" t="s">
        <v>543</v>
      </c>
      <c r="B104" s="412" t="s">
        <v>2</v>
      </c>
      <c r="C104" s="412"/>
      <c r="D104" s="412"/>
      <c r="E104" s="412" t="s">
        <v>3</v>
      </c>
      <c r="F104" s="412"/>
      <c r="G104" s="412"/>
      <c r="H104" s="412" t="s">
        <v>544</v>
      </c>
      <c r="I104" s="412"/>
      <c r="J104" s="412"/>
      <c r="K104" s="412" t="s">
        <v>4</v>
      </c>
      <c r="L104" s="412"/>
      <c r="M104" s="412"/>
      <c r="N104" s="409" t="s">
        <v>545</v>
      </c>
    </row>
    <row r="105" spans="1:14" ht="18.75" customHeight="1" x14ac:dyDescent="0.25">
      <c r="A105" s="410"/>
      <c r="B105" s="413" t="s">
        <v>6</v>
      </c>
      <c r="C105" s="413"/>
      <c r="D105" s="413"/>
      <c r="E105" s="413" t="s">
        <v>7</v>
      </c>
      <c r="F105" s="413"/>
      <c r="G105" s="413"/>
      <c r="H105" s="413" t="s">
        <v>546</v>
      </c>
      <c r="I105" s="413"/>
      <c r="J105" s="413"/>
      <c r="K105" s="413" t="s">
        <v>8</v>
      </c>
      <c r="L105" s="413"/>
      <c r="M105" s="413"/>
      <c r="N105" s="410"/>
    </row>
    <row r="106" spans="1:14" ht="15.75" x14ac:dyDescent="0.25">
      <c r="A106" s="410"/>
      <c r="B106" s="336" t="s">
        <v>52</v>
      </c>
      <c r="C106" s="336" t="s">
        <v>279</v>
      </c>
      <c r="D106" s="336" t="s">
        <v>11</v>
      </c>
      <c r="E106" s="336" t="s">
        <v>52</v>
      </c>
      <c r="F106" s="336" t="s">
        <v>279</v>
      </c>
      <c r="G106" s="336" t="s">
        <v>11</v>
      </c>
      <c r="H106" s="336" t="s">
        <v>52</v>
      </c>
      <c r="I106" s="336" t="s">
        <v>279</v>
      </c>
      <c r="J106" s="336" t="s">
        <v>11</v>
      </c>
      <c r="K106" s="336" t="s">
        <v>52</v>
      </c>
      <c r="L106" s="336" t="s">
        <v>279</v>
      </c>
      <c r="M106" s="336" t="s">
        <v>11</v>
      </c>
      <c r="N106" s="410"/>
    </row>
    <row r="107" spans="1:14" ht="16.5" thickBot="1" x14ac:dyDescent="0.3">
      <c r="A107" s="411"/>
      <c r="B107" s="4" t="s">
        <v>12</v>
      </c>
      <c r="C107" s="4" t="s">
        <v>13</v>
      </c>
      <c r="D107" s="4" t="s">
        <v>8</v>
      </c>
      <c r="E107" s="4" t="s">
        <v>12</v>
      </c>
      <c r="F107" s="4" t="s">
        <v>13</v>
      </c>
      <c r="G107" s="4" t="s">
        <v>8</v>
      </c>
      <c r="H107" s="4" t="s">
        <v>12</v>
      </c>
      <c r="I107" s="4" t="s">
        <v>13</v>
      </c>
      <c r="J107" s="4" t="s">
        <v>8</v>
      </c>
      <c r="K107" s="4" t="s">
        <v>12</v>
      </c>
      <c r="L107" s="4" t="s">
        <v>13</v>
      </c>
      <c r="M107" s="4" t="s">
        <v>8</v>
      </c>
      <c r="N107" s="411"/>
    </row>
    <row r="108" spans="1:14" ht="19.5" customHeight="1" x14ac:dyDescent="0.2">
      <c r="A108" s="5" t="s">
        <v>14</v>
      </c>
      <c r="B108" s="6"/>
      <c r="C108" s="6"/>
      <c r="D108" s="6"/>
      <c r="E108" s="6"/>
      <c r="F108" s="6"/>
      <c r="G108" s="6"/>
      <c r="H108" s="6"/>
      <c r="I108" s="6"/>
      <c r="J108" s="6"/>
      <c r="K108" s="6"/>
      <c r="L108" s="6"/>
      <c r="M108" s="6"/>
      <c r="N108" s="7" t="s">
        <v>547</v>
      </c>
    </row>
    <row r="109" spans="1:14" ht="19.5" customHeight="1" x14ac:dyDescent="0.2">
      <c r="A109" s="5" t="s">
        <v>548</v>
      </c>
      <c r="B109" s="6">
        <v>18683</v>
      </c>
      <c r="C109" s="6">
        <v>29360</v>
      </c>
      <c r="D109" s="6">
        <v>48043</v>
      </c>
      <c r="E109" s="6">
        <v>8</v>
      </c>
      <c r="F109" s="6">
        <v>18</v>
      </c>
      <c r="G109" s="6">
        <v>26</v>
      </c>
      <c r="H109" s="6">
        <v>0</v>
      </c>
      <c r="I109" s="6">
        <v>0</v>
      </c>
      <c r="J109" s="6">
        <v>0</v>
      </c>
      <c r="K109" s="6">
        <f>SUM(B109,E109,H109)</f>
        <v>18691</v>
      </c>
      <c r="L109" s="6">
        <f t="shared" ref="L109:M124" si="14">SUM(C109,F109,I109)</f>
        <v>29378</v>
      </c>
      <c r="M109" s="6">
        <f t="shared" si="14"/>
        <v>48069</v>
      </c>
      <c r="N109" s="7" t="s">
        <v>549</v>
      </c>
    </row>
    <row r="110" spans="1:14" ht="19.5" customHeight="1" x14ac:dyDescent="0.2">
      <c r="A110" s="5" t="s">
        <v>550</v>
      </c>
      <c r="B110" s="6">
        <v>15667</v>
      </c>
      <c r="C110" s="6">
        <v>15470</v>
      </c>
      <c r="D110" s="6">
        <v>31137</v>
      </c>
      <c r="E110" s="6">
        <v>0</v>
      </c>
      <c r="F110" s="6">
        <v>8</v>
      </c>
      <c r="G110" s="6">
        <v>8</v>
      </c>
      <c r="H110" s="6">
        <v>0</v>
      </c>
      <c r="I110" s="6">
        <v>0</v>
      </c>
      <c r="J110" s="6">
        <v>0</v>
      </c>
      <c r="K110" s="6">
        <f t="shared" ref="K110:M135" si="15">SUM(B110,E110,H110)</f>
        <v>15667</v>
      </c>
      <c r="L110" s="6">
        <f t="shared" si="14"/>
        <v>15478</v>
      </c>
      <c r="M110" s="6">
        <f t="shared" si="14"/>
        <v>31145</v>
      </c>
      <c r="N110" s="7" t="s">
        <v>551</v>
      </c>
    </row>
    <row r="111" spans="1:14" ht="19.5" customHeight="1" x14ac:dyDescent="0.2">
      <c r="A111" s="5" t="s">
        <v>552</v>
      </c>
      <c r="B111" s="6">
        <v>3569</v>
      </c>
      <c r="C111" s="6">
        <v>3500</v>
      </c>
      <c r="D111" s="6">
        <v>7069</v>
      </c>
      <c r="E111" s="6">
        <v>1</v>
      </c>
      <c r="F111" s="6">
        <v>8</v>
      </c>
      <c r="G111" s="6">
        <v>9</v>
      </c>
      <c r="H111" s="6">
        <v>0</v>
      </c>
      <c r="I111" s="6">
        <v>0</v>
      </c>
      <c r="J111" s="6">
        <v>0</v>
      </c>
      <c r="K111" s="6">
        <f t="shared" si="15"/>
        <v>3570</v>
      </c>
      <c r="L111" s="6">
        <f t="shared" si="14"/>
        <v>3508</v>
      </c>
      <c r="M111" s="6">
        <f t="shared" si="14"/>
        <v>7078</v>
      </c>
      <c r="N111" s="7" t="s">
        <v>553</v>
      </c>
    </row>
    <row r="112" spans="1:14" ht="19.5" customHeight="1" x14ac:dyDescent="0.2">
      <c r="A112" s="5" t="s">
        <v>554</v>
      </c>
      <c r="B112" s="6">
        <v>1297</v>
      </c>
      <c r="C112" s="6">
        <v>2378</v>
      </c>
      <c r="D112" s="6">
        <v>3675</v>
      </c>
      <c r="E112" s="6">
        <v>0</v>
      </c>
      <c r="F112" s="6">
        <v>9</v>
      </c>
      <c r="G112" s="6">
        <v>9</v>
      </c>
      <c r="H112" s="6">
        <v>0</v>
      </c>
      <c r="I112" s="6">
        <v>0</v>
      </c>
      <c r="J112" s="6">
        <v>0</v>
      </c>
      <c r="K112" s="6">
        <f t="shared" si="15"/>
        <v>1297</v>
      </c>
      <c r="L112" s="6">
        <f t="shared" si="14"/>
        <v>2387</v>
      </c>
      <c r="M112" s="6">
        <f t="shared" si="14"/>
        <v>3684</v>
      </c>
      <c r="N112" s="7" t="s">
        <v>555</v>
      </c>
    </row>
    <row r="113" spans="1:14" ht="19.5" customHeight="1" x14ac:dyDescent="0.2">
      <c r="A113" s="5" t="s">
        <v>556</v>
      </c>
      <c r="B113" s="6">
        <v>6866</v>
      </c>
      <c r="C113" s="6">
        <v>8661</v>
      </c>
      <c r="D113" s="6">
        <v>15527</v>
      </c>
      <c r="E113" s="6">
        <v>3</v>
      </c>
      <c r="F113" s="6">
        <v>8</v>
      </c>
      <c r="G113" s="6">
        <v>11</v>
      </c>
      <c r="H113" s="6">
        <v>0</v>
      </c>
      <c r="I113" s="6">
        <v>0</v>
      </c>
      <c r="J113" s="6">
        <v>0</v>
      </c>
      <c r="K113" s="6">
        <f t="shared" si="15"/>
        <v>6869</v>
      </c>
      <c r="L113" s="6">
        <f t="shared" si="14"/>
        <v>8669</v>
      </c>
      <c r="M113" s="6">
        <f t="shared" si="14"/>
        <v>15538</v>
      </c>
      <c r="N113" s="7" t="s">
        <v>557</v>
      </c>
    </row>
    <row r="114" spans="1:14" ht="19.5" customHeight="1" x14ac:dyDescent="0.2">
      <c r="A114" s="5" t="s">
        <v>558</v>
      </c>
      <c r="B114" s="6">
        <v>18146</v>
      </c>
      <c r="C114" s="6">
        <v>12903</v>
      </c>
      <c r="D114" s="6">
        <v>31049</v>
      </c>
      <c r="E114" s="6">
        <v>1</v>
      </c>
      <c r="F114" s="6">
        <v>2</v>
      </c>
      <c r="G114" s="6">
        <v>3</v>
      </c>
      <c r="H114" s="6">
        <v>0</v>
      </c>
      <c r="I114" s="6">
        <v>0</v>
      </c>
      <c r="J114" s="6">
        <v>0</v>
      </c>
      <c r="K114" s="6">
        <f t="shared" si="15"/>
        <v>18147</v>
      </c>
      <c r="L114" s="6">
        <f t="shared" si="14"/>
        <v>12905</v>
      </c>
      <c r="M114" s="6">
        <f t="shared" si="14"/>
        <v>31052</v>
      </c>
      <c r="N114" s="7" t="s">
        <v>559</v>
      </c>
    </row>
    <row r="115" spans="1:14" ht="19.5" customHeight="1" x14ac:dyDescent="0.2">
      <c r="A115" s="5" t="s">
        <v>560</v>
      </c>
      <c r="B115" s="6">
        <v>802</v>
      </c>
      <c r="C115" s="6">
        <v>835</v>
      </c>
      <c r="D115" s="6">
        <v>1637</v>
      </c>
      <c r="E115" s="6">
        <v>0</v>
      </c>
      <c r="F115" s="6">
        <v>0</v>
      </c>
      <c r="G115" s="6">
        <v>0</v>
      </c>
      <c r="H115" s="6">
        <v>0</v>
      </c>
      <c r="I115" s="6">
        <v>0</v>
      </c>
      <c r="J115" s="6">
        <v>0</v>
      </c>
      <c r="K115" s="6">
        <f t="shared" si="15"/>
        <v>802</v>
      </c>
      <c r="L115" s="6">
        <f t="shared" si="14"/>
        <v>835</v>
      </c>
      <c r="M115" s="6">
        <f t="shared" si="14"/>
        <v>1637</v>
      </c>
      <c r="N115" s="7" t="s">
        <v>561</v>
      </c>
    </row>
    <row r="116" spans="1:14" ht="19.5" customHeight="1" x14ac:dyDescent="0.2">
      <c r="A116" s="5" t="s">
        <v>624</v>
      </c>
      <c r="B116" s="6">
        <v>1868</v>
      </c>
      <c r="C116" s="6">
        <v>693</v>
      </c>
      <c r="D116" s="6">
        <v>2561</v>
      </c>
      <c r="E116" s="6">
        <v>0</v>
      </c>
      <c r="F116" s="6">
        <v>0</v>
      </c>
      <c r="G116" s="6">
        <v>0</v>
      </c>
      <c r="H116" s="6">
        <v>0</v>
      </c>
      <c r="I116" s="6">
        <v>0</v>
      </c>
      <c r="J116" s="6">
        <v>0</v>
      </c>
      <c r="K116" s="6">
        <f t="shared" si="15"/>
        <v>1868</v>
      </c>
      <c r="L116" s="6">
        <f t="shared" si="14"/>
        <v>693</v>
      </c>
      <c r="M116" s="6">
        <f t="shared" si="14"/>
        <v>2561</v>
      </c>
      <c r="N116" s="7" t="s">
        <v>563</v>
      </c>
    </row>
    <row r="117" spans="1:14" ht="19.5" customHeight="1" x14ac:dyDescent="0.2">
      <c r="A117" s="5" t="s">
        <v>639</v>
      </c>
      <c r="B117" s="6">
        <v>519</v>
      </c>
      <c r="C117" s="6">
        <v>274</v>
      </c>
      <c r="D117" s="6">
        <v>793</v>
      </c>
      <c r="E117" s="6">
        <v>0</v>
      </c>
      <c r="F117" s="6">
        <v>0</v>
      </c>
      <c r="G117" s="6">
        <v>0</v>
      </c>
      <c r="H117" s="6">
        <v>0</v>
      </c>
      <c r="I117" s="6">
        <v>0</v>
      </c>
      <c r="J117" s="6">
        <v>0</v>
      </c>
      <c r="K117" s="6">
        <f t="shared" si="15"/>
        <v>519</v>
      </c>
      <c r="L117" s="6">
        <f t="shared" si="14"/>
        <v>274</v>
      </c>
      <c r="M117" s="6">
        <f t="shared" si="14"/>
        <v>793</v>
      </c>
      <c r="N117" s="7" t="s">
        <v>565</v>
      </c>
    </row>
    <row r="118" spans="1:14" ht="19.5" customHeight="1" x14ac:dyDescent="0.2">
      <c r="A118" s="5" t="s">
        <v>566</v>
      </c>
      <c r="B118" s="6">
        <v>11424</v>
      </c>
      <c r="C118" s="6">
        <v>18281</v>
      </c>
      <c r="D118" s="6">
        <v>29705</v>
      </c>
      <c r="E118" s="6">
        <v>0</v>
      </c>
      <c r="F118" s="6">
        <v>0</v>
      </c>
      <c r="G118" s="6">
        <v>0</v>
      </c>
      <c r="H118" s="6">
        <v>0</v>
      </c>
      <c r="I118" s="6">
        <v>0</v>
      </c>
      <c r="J118" s="6">
        <v>0</v>
      </c>
      <c r="K118" s="6">
        <f t="shared" si="15"/>
        <v>11424</v>
      </c>
      <c r="L118" s="6">
        <f t="shared" si="14"/>
        <v>18281</v>
      </c>
      <c r="M118" s="6">
        <f t="shared" si="14"/>
        <v>29705</v>
      </c>
      <c r="N118" s="7" t="s">
        <v>567</v>
      </c>
    </row>
    <row r="119" spans="1:14" ht="19.5" customHeight="1" x14ac:dyDescent="0.2">
      <c r="A119" s="5" t="s">
        <v>568</v>
      </c>
      <c r="B119" s="6">
        <v>194</v>
      </c>
      <c r="C119" s="6">
        <v>142</v>
      </c>
      <c r="D119" s="6">
        <v>336</v>
      </c>
      <c r="E119" s="6">
        <v>0</v>
      </c>
      <c r="F119" s="6">
        <v>0</v>
      </c>
      <c r="G119" s="6">
        <v>0</v>
      </c>
      <c r="H119" s="6">
        <v>0</v>
      </c>
      <c r="I119" s="6">
        <v>0</v>
      </c>
      <c r="J119" s="6">
        <v>0</v>
      </c>
      <c r="K119" s="6">
        <f t="shared" si="15"/>
        <v>194</v>
      </c>
      <c r="L119" s="6">
        <f t="shared" si="14"/>
        <v>142</v>
      </c>
      <c r="M119" s="6">
        <f t="shared" si="14"/>
        <v>336</v>
      </c>
      <c r="N119" s="7" t="s">
        <v>569</v>
      </c>
    </row>
    <row r="120" spans="1:14" ht="19.5" customHeight="1" x14ac:dyDescent="0.2">
      <c r="A120" s="5" t="s">
        <v>570</v>
      </c>
      <c r="B120" s="6">
        <v>8907</v>
      </c>
      <c r="C120" s="6">
        <v>12724</v>
      </c>
      <c r="D120" s="6">
        <v>21631</v>
      </c>
      <c r="E120" s="6">
        <v>1</v>
      </c>
      <c r="F120" s="6">
        <v>0</v>
      </c>
      <c r="G120" s="6">
        <v>1</v>
      </c>
      <c r="H120" s="6">
        <v>0</v>
      </c>
      <c r="I120" s="6">
        <v>0</v>
      </c>
      <c r="J120" s="6">
        <v>0</v>
      </c>
      <c r="K120" s="6">
        <f t="shared" si="15"/>
        <v>8908</v>
      </c>
      <c r="L120" s="6">
        <f t="shared" si="14"/>
        <v>12724</v>
      </c>
      <c r="M120" s="6">
        <f t="shared" si="14"/>
        <v>21632</v>
      </c>
      <c r="N120" s="7" t="s">
        <v>571</v>
      </c>
    </row>
    <row r="121" spans="1:14" ht="19.5" customHeight="1" x14ac:dyDescent="0.2">
      <c r="A121" s="5" t="s">
        <v>572</v>
      </c>
      <c r="B121" s="6">
        <v>241</v>
      </c>
      <c r="C121" s="6">
        <v>313</v>
      </c>
      <c r="D121" s="6">
        <v>554</v>
      </c>
      <c r="E121" s="6">
        <v>0</v>
      </c>
      <c r="F121" s="6">
        <v>0</v>
      </c>
      <c r="G121" s="6">
        <v>0</v>
      </c>
      <c r="H121" s="6">
        <v>0</v>
      </c>
      <c r="I121" s="6">
        <v>0</v>
      </c>
      <c r="J121" s="6">
        <v>0</v>
      </c>
      <c r="K121" s="6">
        <f t="shared" si="15"/>
        <v>241</v>
      </c>
      <c r="L121" s="6">
        <f t="shared" si="14"/>
        <v>313</v>
      </c>
      <c r="M121" s="6">
        <f t="shared" si="14"/>
        <v>554</v>
      </c>
      <c r="N121" s="7" t="s">
        <v>573</v>
      </c>
    </row>
    <row r="122" spans="1:14" ht="19.5" customHeight="1" x14ac:dyDescent="0.2">
      <c r="A122" s="5" t="s">
        <v>574</v>
      </c>
      <c r="B122" s="6">
        <v>12477</v>
      </c>
      <c r="C122" s="6">
        <v>9312</v>
      </c>
      <c r="D122" s="6">
        <v>21789</v>
      </c>
      <c r="E122" s="6">
        <v>2</v>
      </c>
      <c r="F122" s="6">
        <v>2</v>
      </c>
      <c r="G122" s="6">
        <v>4</v>
      </c>
      <c r="H122" s="6">
        <v>0</v>
      </c>
      <c r="I122" s="6">
        <v>0</v>
      </c>
      <c r="J122" s="6">
        <v>0</v>
      </c>
      <c r="K122" s="6">
        <f t="shared" si="15"/>
        <v>12479</v>
      </c>
      <c r="L122" s="6">
        <f t="shared" si="14"/>
        <v>9314</v>
      </c>
      <c r="M122" s="6">
        <f t="shared" si="14"/>
        <v>21793</v>
      </c>
      <c r="N122" s="7" t="s">
        <v>575</v>
      </c>
    </row>
    <row r="123" spans="1:14" ht="19.5" customHeight="1" x14ac:dyDescent="0.2">
      <c r="A123" s="5" t="s">
        <v>576</v>
      </c>
      <c r="B123" s="6">
        <v>2246</v>
      </c>
      <c r="C123" s="6">
        <v>1704</v>
      </c>
      <c r="D123" s="6">
        <v>3950</v>
      </c>
      <c r="E123" s="6">
        <v>0</v>
      </c>
      <c r="F123" s="6">
        <v>1</v>
      </c>
      <c r="G123" s="6">
        <v>1</v>
      </c>
      <c r="H123" s="6">
        <v>0</v>
      </c>
      <c r="I123" s="6">
        <v>0</v>
      </c>
      <c r="J123" s="6">
        <v>0</v>
      </c>
      <c r="K123" s="6">
        <f t="shared" si="15"/>
        <v>2246</v>
      </c>
      <c r="L123" s="6">
        <f t="shared" si="14"/>
        <v>1705</v>
      </c>
      <c r="M123" s="6">
        <f t="shared" si="14"/>
        <v>3951</v>
      </c>
      <c r="N123" s="7" t="s">
        <v>577</v>
      </c>
    </row>
    <row r="124" spans="1:14" ht="19.5" customHeight="1" x14ac:dyDescent="0.2">
      <c r="A124" s="5" t="s">
        <v>578</v>
      </c>
      <c r="B124" s="6">
        <v>8569</v>
      </c>
      <c r="C124" s="6">
        <v>9788</v>
      </c>
      <c r="D124" s="6">
        <v>18357</v>
      </c>
      <c r="E124" s="6">
        <v>0</v>
      </c>
      <c r="F124" s="6">
        <v>0</v>
      </c>
      <c r="G124" s="6">
        <v>0</v>
      </c>
      <c r="H124" s="6">
        <v>0</v>
      </c>
      <c r="I124" s="6">
        <v>0</v>
      </c>
      <c r="J124" s="6">
        <v>0</v>
      </c>
      <c r="K124" s="6">
        <f t="shared" si="15"/>
        <v>8569</v>
      </c>
      <c r="L124" s="6">
        <f t="shared" si="14"/>
        <v>9788</v>
      </c>
      <c r="M124" s="6">
        <f t="shared" si="14"/>
        <v>18357</v>
      </c>
      <c r="N124" s="7" t="s">
        <v>579</v>
      </c>
    </row>
    <row r="125" spans="1:14" ht="19.5" customHeight="1" x14ac:dyDescent="0.2">
      <c r="A125" s="25" t="s">
        <v>580</v>
      </c>
      <c r="B125" s="73">
        <v>9440</v>
      </c>
      <c r="C125" s="73">
        <v>11222</v>
      </c>
      <c r="D125" s="73">
        <v>20662</v>
      </c>
      <c r="E125" s="73">
        <v>1</v>
      </c>
      <c r="F125" s="73">
        <v>3</v>
      </c>
      <c r="G125" s="73">
        <v>4</v>
      </c>
      <c r="H125" s="73">
        <v>0</v>
      </c>
      <c r="I125" s="73">
        <v>0</v>
      </c>
      <c r="J125" s="73">
        <v>0</v>
      </c>
      <c r="K125" s="6">
        <f t="shared" si="15"/>
        <v>9441</v>
      </c>
      <c r="L125" s="6">
        <f t="shared" si="15"/>
        <v>11225</v>
      </c>
      <c r="M125" s="6">
        <f t="shared" si="15"/>
        <v>20666</v>
      </c>
      <c r="N125" s="26" t="s">
        <v>581</v>
      </c>
    </row>
    <row r="126" spans="1:14" ht="19.5" customHeight="1" x14ac:dyDescent="0.2">
      <c r="A126" s="5" t="s">
        <v>626</v>
      </c>
      <c r="B126" s="6">
        <v>1804</v>
      </c>
      <c r="C126" s="6">
        <v>872</v>
      </c>
      <c r="D126" s="6">
        <v>2676</v>
      </c>
      <c r="E126" s="6">
        <v>0</v>
      </c>
      <c r="F126" s="6">
        <v>0</v>
      </c>
      <c r="G126" s="6">
        <v>0</v>
      </c>
      <c r="H126" s="6">
        <v>0</v>
      </c>
      <c r="I126" s="6">
        <v>0</v>
      </c>
      <c r="J126" s="6">
        <v>0</v>
      </c>
      <c r="K126" s="6">
        <f t="shared" si="15"/>
        <v>1804</v>
      </c>
      <c r="L126" s="6">
        <f t="shared" si="15"/>
        <v>872</v>
      </c>
      <c r="M126" s="6">
        <f t="shared" si="15"/>
        <v>2676</v>
      </c>
      <c r="N126" s="7" t="s">
        <v>583</v>
      </c>
    </row>
    <row r="127" spans="1:14" ht="19.5" customHeight="1" x14ac:dyDescent="0.2">
      <c r="A127" s="5" t="s">
        <v>584</v>
      </c>
      <c r="B127" s="6">
        <v>7834</v>
      </c>
      <c r="C127" s="6">
        <v>12379</v>
      </c>
      <c r="D127" s="6">
        <v>20213</v>
      </c>
      <c r="E127" s="6">
        <v>0</v>
      </c>
      <c r="F127" s="6">
        <v>0</v>
      </c>
      <c r="G127" s="6">
        <v>0</v>
      </c>
      <c r="H127" s="6">
        <v>0</v>
      </c>
      <c r="I127" s="6">
        <v>0</v>
      </c>
      <c r="J127" s="6">
        <v>0</v>
      </c>
      <c r="K127" s="6">
        <f t="shared" si="15"/>
        <v>7834</v>
      </c>
      <c r="L127" s="6">
        <f t="shared" si="15"/>
        <v>12379</v>
      </c>
      <c r="M127" s="6">
        <f t="shared" si="15"/>
        <v>20213</v>
      </c>
      <c r="N127" s="7" t="s">
        <v>585</v>
      </c>
    </row>
    <row r="128" spans="1:14" ht="19.5" customHeight="1" x14ac:dyDescent="0.2">
      <c r="A128" s="5" t="s">
        <v>640</v>
      </c>
      <c r="B128" s="6">
        <v>1316</v>
      </c>
      <c r="C128" s="6">
        <v>1450</v>
      </c>
      <c r="D128" s="6">
        <v>2766</v>
      </c>
      <c r="E128" s="6">
        <v>0</v>
      </c>
      <c r="F128" s="6">
        <v>0</v>
      </c>
      <c r="G128" s="6">
        <v>0</v>
      </c>
      <c r="H128" s="6">
        <v>0</v>
      </c>
      <c r="I128" s="6">
        <v>0</v>
      </c>
      <c r="J128" s="6">
        <v>0</v>
      </c>
      <c r="K128" s="6">
        <f t="shared" si="15"/>
        <v>1316</v>
      </c>
      <c r="L128" s="6">
        <f t="shared" si="15"/>
        <v>1450</v>
      </c>
      <c r="M128" s="6">
        <f t="shared" si="15"/>
        <v>2766</v>
      </c>
      <c r="N128" s="7" t="s">
        <v>587</v>
      </c>
    </row>
    <row r="129" spans="1:14" ht="19.5" customHeight="1" x14ac:dyDescent="0.2">
      <c r="A129" s="5" t="s">
        <v>588</v>
      </c>
      <c r="B129" s="6">
        <v>7384</v>
      </c>
      <c r="C129" s="6">
        <v>9717</v>
      </c>
      <c r="D129" s="6">
        <v>17101</v>
      </c>
      <c r="E129" s="6">
        <v>0</v>
      </c>
      <c r="F129" s="6">
        <v>0</v>
      </c>
      <c r="G129" s="6">
        <v>0</v>
      </c>
      <c r="H129" s="6">
        <v>0</v>
      </c>
      <c r="I129" s="6">
        <v>0</v>
      </c>
      <c r="J129" s="6">
        <v>0</v>
      </c>
      <c r="K129" s="6">
        <f t="shared" si="15"/>
        <v>7384</v>
      </c>
      <c r="L129" s="6">
        <f t="shared" si="15"/>
        <v>9717</v>
      </c>
      <c r="M129" s="6">
        <f t="shared" si="15"/>
        <v>17101</v>
      </c>
      <c r="N129" s="7" t="s">
        <v>589</v>
      </c>
    </row>
    <row r="130" spans="1:14" ht="19.5" customHeight="1" x14ac:dyDescent="0.2">
      <c r="A130" s="5" t="s">
        <v>590</v>
      </c>
      <c r="B130" s="6">
        <v>5936</v>
      </c>
      <c r="C130" s="6">
        <v>8913</v>
      </c>
      <c r="D130" s="6">
        <v>14849</v>
      </c>
      <c r="E130" s="6">
        <v>1</v>
      </c>
      <c r="F130" s="6">
        <v>0</v>
      </c>
      <c r="G130" s="6">
        <v>1</v>
      </c>
      <c r="H130" s="6">
        <v>0</v>
      </c>
      <c r="I130" s="6">
        <v>0</v>
      </c>
      <c r="J130" s="6">
        <v>0</v>
      </c>
      <c r="K130" s="6">
        <f t="shared" si="15"/>
        <v>5937</v>
      </c>
      <c r="L130" s="6">
        <f t="shared" si="15"/>
        <v>8913</v>
      </c>
      <c r="M130" s="6">
        <f t="shared" si="15"/>
        <v>14850</v>
      </c>
      <c r="N130" s="7" t="s">
        <v>591</v>
      </c>
    </row>
    <row r="131" spans="1:14" ht="19.5" customHeight="1" x14ac:dyDescent="0.2">
      <c r="A131" s="5" t="s">
        <v>592</v>
      </c>
      <c r="B131" s="6">
        <v>5570</v>
      </c>
      <c r="C131" s="6">
        <v>8809</v>
      </c>
      <c r="D131" s="6">
        <v>14379</v>
      </c>
      <c r="E131" s="6">
        <v>0</v>
      </c>
      <c r="F131" s="6">
        <v>0</v>
      </c>
      <c r="G131" s="6">
        <v>0</v>
      </c>
      <c r="H131" s="6">
        <v>0</v>
      </c>
      <c r="I131" s="6">
        <v>0</v>
      </c>
      <c r="J131" s="6">
        <v>0</v>
      </c>
      <c r="K131" s="6">
        <f t="shared" si="15"/>
        <v>5570</v>
      </c>
      <c r="L131" s="6">
        <f t="shared" si="15"/>
        <v>8809</v>
      </c>
      <c r="M131" s="6">
        <f t="shared" si="15"/>
        <v>14379</v>
      </c>
      <c r="N131" s="7" t="s">
        <v>593</v>
      </c>
    </row>
    <row r="132" spans="1:14" ht="19.5" customHeight="1" x14ac:dyDescent="0.2">
      <c r="A132" s="5" t="s">
        <v>594</v>
      </c>
      <c r="B132" s="6">
        <v>1331</v>
      </c>
      <c r="C132" s="6">
        <v>1332</v>
      </c>
      <c r="D132" s="6">
        <v>2663</v>
      </c>
      <c r="E132" s="6">
        <v>0</v>
      </c>
      <c r="F132" s="6">
        <v>0</v>
      </c>
      <c r="G132" s="6">
        <v>0</v>
      </c>
      <c r="H132" s="6">
        <v>0</v>
      </c>
      <c r="I132" s="6">
        <v>0</v>
      </c>
      <c r="J132" s="6">
        <v>0</v>
      </c>
      <c r="K132" s="6">
        <f t="shared" si="15"/>
        <v>1331</v>
      </c>
      <c r="L132" s="6">
        <f t="shared" si="15"/>
        <v>1332</v>
      </c>
      <c r="M132" s="6">
        <f t="shared" si="15"/>
        <v>2663</v>
      </c>
      <c r="N132" s="7" t="s">
        <v>595</v>
      </c>
    </row>
    <row r="133" spans="1:14" ht="19.5" customHeight="1" x14ac:dyDescent="0.2">
      <c r="A133" s="5" t="s">
        <v>596</v>
      </c>
      <c r="B133" s="6">
        <v>7020</v>
      </c>
      <c r="C133" s="6">
        <v>8967</v>
      </c>
      <c r="D133" s="6">
        <v>15987</v>
      </c>
      <c r="E133" s="6">
        <v>0</v>
      </c>
      <c r="F133" s="6">
        <v>0</v>
      </c>
      <c r="G133" s="6">
        <v>0</v>
      </c>
      <c r="H133" s="6">
        <v>0</v>
      </c>
      <c r="I133" s="6">
        <v>0</v>
      </c>
      <c r="J133" s="6">
        <v>0</v>
      </c>
      <c r="K133" s="6">
        <f t="shared" si="15"/>
        <v>7020</v>
      </c>
      <c r="L133" s="6">
        <f t="shared" si="15"/>
        <v>8967</v>
      </c>
      <c r="M133" s="6">
        <f t="shared" si="15"/>
        <v>15987</v>
      </c>
      <c r="N133" s="7" t="s">
        <v>597</v>
      </c>
    </row>
    <row r="134" spans="1:14" ht="19.5" customHeight="1" x14ac:dyDescent="0.2">
      <c r="A134" s="5" t="s">
        <v>598</v>
      </c>
      <c r="B134" s="6">
        <v>6817</v>
      </c>
      <c r="C134" s="6">
        <v>7089</v>
      </c>
      <c r="D134" s="6">
        <v>13906</v>
      </c>
      <c r="E134" s="6">
        <v>0</v>
      </c>
      <c r="F134" s="6">
        <v>0</v>
      </c>
      <c r="G134" s="6">
        <v>0</v>
      </c>
      <c r="H134" s="6">
        <v>0</v>
      </c>
      <c r="I134" s="6">
        <v>0</v>
      </c>
      <c r="J134" s="6">
        <v>0</v>
      </c>
      <c r="K134" s="6">
        <f t="shared" si="15"/>
        <v>6817</v>
      </c>
      <c r="L134" s="6">
        <f t="shared" si="15"/>
        <v>7089</v>
      </c>
      <c r="M134" s="6">
        <f t="shared" si="15"/>
        <v>13906</v>
      </c>
      <c r="N134" s="7" t="s">
        <v>599</v>
      </c>
    </row>
    <row r="135" spans="1:14" ht="19.5" customHeight="1" thickBot="1" x14ac:dyDescent="0.25">
      <c r="A135" s="14" t="s">
        <v>600</v>
      </c>
      <c r="B135" s="15">
        <v>3187</v>
      </c>
      <c r="C135" s="15">
        <v>5076</v>
      </c>
      <c r="D135" s="15">
        <v>8263</v>
      </c>
      <c r="E135" s="15">
        <v>0</v>
      </c>
      <c r="F135" s="15">
        <v>0</v>
      </c>
      <c r="G135" s="15">
        <v>0</v>
      </c>
      <c r="H135" s="15">
        <v>0</v>
      </c>
      <c r="I135" s="15">
        <v>0</v>
      </c>
      <c r="J135" s="15">
        <v>0</v>
      </c>
      <c r="K135" s="15">
        <f t="shared" si="15"/>
        <v>3187</v>
      </c>
      <c r="L135" s="15">
        <f t="shared" si="15"/>
        <v>5076</v>
      </c>
      <c r="M135" s="15">
        <f t="shared" si="15"/>
        <v>8263</v>
      </c>
      <c r="N135" s="16" t="s">
        <v>601</v>
      </c>
    </row>
    <row r="136" spans="1:14" ht="23.25" customHeight="1" thickTop="1" thickBot="1" x14ac:dyDescent="0.3">
      <c r="A136" s="102" t="s">
        <v>641</v>
      </c>
      <c r="B136" s="408"/>
      <c r="C136" s="408"/>
      <c r="D136" s="408"/>
      <c r="E136" s="408"/>
      <c r="F136" s="408"/>
      <c r="G136" s="408"/>
      <c r="H136" s="408"/>
      <c r="I136" s="408"/>
      <c r="J136" s="408"/>
      <c r="K136" s="408"/>
      <c r="L136" s="408"/>
      <c r="M136" s="408"/>
      <c r="N136" s="103" t="s">
        <v>642</v>
      </c>
    </row>
    <row r="137" spans="1:14" ht="22.5" customHeight="1" thickTop="1" x14ac:dyDescent="0.25">
      <c r="A137" s="417" t="s">
        <v>543</v>
      </c>
      <c r="B137" s="420" t="s">
        <v>2</v>
      </c>
      <c r="C137" s="420"/>
      <c r="D137" s="420"/>
      <c r="E137" s="420" t="s">
        <v>3</v>
      </c>
      <c r="F137" s="420"/>
      <c r="G137" s="420"/>
      <c r="H137" s="420" t="s">
        <v>544</v>
      </c>
      <c r="I137" s="420"/>
      <c r="J137" s="420"/>
      <c r="K137" s="420" t="s">
        <v>4</v>
      </c>
      <c r="L137" s="420"/>
      <c r="M137" s="420"/>
      <c r="N137" s="417" t="s">
        <v>545</v>
      </c>
    </row>
    <row r="138" spans="1:14" ht="22.5" customHeight="1" x14ac:dyDescent="0.25">
      <c r="A138" s="418"/>
      <c r="B138" s="421" t="s">
        <v>6</v>
      </c>
      <c r="C138" s="421"/>
      <c r="D138" s="421"/>
      <c r="E138" s="421" t="s">
        <v>7</v>
      </c>
      <c r="F138" s="421"/>
      <c r="G138" s="421"/>
      <c r="H138" s="421" t="s">
        <v>546</v>
      </c>
      <c r="I138" s="421"/>
      <c r="J138" s="421"/>
      <c r="K138" s="421" t="s">
        <v>8</v>
      </c>
      <c r="L138" s="421"/>
      <c r="M138" s="421"/>
      <c r="N138" s="418"/>
    </row>
    <row r="139" spans="1:14" ht="22.5" customHeight="1" x14ac:dyDescent="0.25">
      <c r="A139" s="418"/>
      <c r="B139" s="104" t="s">
        <v>52</v>
      </c>
      <c r="C139" s="104" t="s">
        <v>279</v>
      </c>
      <c r="D139" s="104" t="s">
        <v>11</v>
      </c>
      <c r="E139" s="104" t="s">
        <v>52</v>
      </c>
      <c r="F139" s="104" t="s">
        <v>279</v>
      </c>
      <c r="G139" s="104" t="s">
        <v>11</v>
      </c>
      <c r="H139" s="104" t="s">
        <v>52</v>
      </c>
      <c r="I139" s="104" t="s">
        <v>279</v>
      </c>
      <c r="J139" s="104" t="s">
        <v>11</v>
      </c>
      <c r="K139" s="104" t="s">
        <v>52</v>
      </c>
      <c r="L139" s="104" t="s">
        <v>279</v>
      </c>
      <c r="M139" s="104" t="s">
        <v>11</v>
      </c>
      <c r="N139" s="418"/>
    </row>
    <row r="140" spans="1:14" ht="22.5" customHeight="1" thickBot="1" x14ac:dyDescent="0.3">
      <c r="A140" s="419"/>
      <c r="B140" s="105" t="s">
        <v>12</v>
      </c>
      <c r="C140" s="105" t="s">
        <v>13</v>
      </c>
      <c r="D140" s="105" t="s">
        <v>8</v>
      </c>
      <c r="E140" s="105" t="s">
        <v>12</v>
      </c>
      <c r="F140" s="105" t="s">
        <v>13</v>
      </c>
      <c r="G140" s="105" t="s">
        <v>8</v>
      </c>
      <c r="H140" s="105" t="s">
        <v>12</v>
      </c>
      <c r="I140" s="105" t="s">
        <v>13</v>
      </c>
      <c r="J140" s="105" t="s">
        <v>8</v>
      </c>
      <c r="K140" s="105" t="s">
        <v>12</v>
      </c>
      <c r="L140" s="105" t="s">
        <v>13</v>
      </c>
      <c r="M140" s="105" t="s">
        <v>8</v>
      </c>
      <c r="N140" s="419"/>
    </row>
    <row r="141" spans="1:14" ht="21" customHeight="1" x14ac:dyDescent="0.2">
      <c r="A141" s="5" t="s">
        <v>604</v>
      </c>
      <c r="B141" s="6">
        <v>4995</v>
      </c>
      <c r="C141" s="6">
        <v>5732</v>
      </c>
      <c r="D141" s="6">
        <v>10727</v>
      </c>
      <c r="E141" s="6">
        <v>0</v>
      </c>
      <c r="F141" s="6">
        <v>0</v>
      </c>
      <c r="G141" s="6">
        <v>0</v>
      </c>
      <c r="H141" s="6">
        <v>0</v>
      </c>
      <c r="I141" s="6">
        <v>0</v>
      </c>
      <c r="J141" s="6">
        <v>0</v>
      </c>
      <c r="K141" s="6">
        <f>SUM(B141,E141,H141)</f>
        <v>4995</v>
      </c>
      <c r="L141" s="6">
        <f t="shared" ref="L141:M144" si="16">SUM(C141,F141,I141)</f>
        <v>5732</v>
      </c>
      <c r="M141" s="6">
        <f t="shared" si="16"/>
        <v>10727</v>
      </c>
      <c r="N141" s="7" t="s">
        <v>605</v>
      </c>
    </row>
    <row r="142" spans="1:14" ht="21" customHeight="1" x14ac:dyDescent="0.2">
      <c r="A142" s="5" t="s">
        <v>606</v>
      </c>
      <c r="B142" s="6">
        <v>133</v>
      </c>
      <c r="C142" s="6">
        <v>147</v>
      </c>
      <c r="D142" s="6">
        <v>280</v>
      </c>
      <c r="E142" s="6">
        <v>0</v>
      </c>
      <c r="F142" s="6">
        <v>0</v>
      </c>
      <c r="G142" s="6">
        <v>0</v>
      </c>
      <c r="H142" s="6">
        <v>0</v>
      </c>
      <c r="I142" s="6">
        <v>0</v>
      </c>
      <c r="J142" s="6">
        <v>0</v>
      </c>
      <c r="K142" s="6">
        <f>SUM(B142,E142,H142)</f>
        <v>133</v>
      </c>
      <c r="L142" s="6">
        <f t="shared" si="16"/>
        <v>147</v>
      </c>
      <c r="M142" s="6">
        <f t="shared" si="16"/>
        <v>280</v>
      </c>
      <c r="N142" s="7" t="s">
        <v>643</v>
      </c>
    </row>
    <row r="143" spans="1:14" ht="21" customHeight="1" x14ac:dyDescent="0.2">
      <c r="A143" s="5" t="s">
        <v>608</v>
      </c>
      <c r="B143" s="6">
        <v>109</v>
      </c>
      <c r="C143" s="6">
        <v>131</v>
      </c>
      <c r="D143" s="6">
        <v>240</v>
      </c>
      <c r="E143" s="6">
        <v>0</v>
      </c>
      <c r="F143" s="6">
        <v>0</v>
      </c>
      <c r="G143" s="6">
        <v>0</v>
      </c>
      <c r="H143" s="6">
        <v>0</v>
      </c>
      <c r="I143" s="6">
        <v>0</v>
      </c>
      <c r="J143" s="6">
        <v>0</v>
      </c>
      <c r="K143" s="6">
        <f>SUM(B143,E143,H143)</f>
        <v>109</v>
      </c>
      <c r="L143" s="6">
        <f t="shared" si="16"/>
        <v>131</v>
      </c>
      <c r="M143" s="6">
        <f t="shared" si="16"/>
        <v>240</v>
      </c>
      <c r="N143" s="7" t="s">
        <v>609</v>
      </c>
    </row>
    <row r="144" spans="1:14" ht="21" customHeight="1" x14ac:dyDescent="0.2">
      <c r="A144" s="5" t="s">
        <v>610</v>
      </c>
      <c r="B144" s="6">
        <v>123</v>
      </c>
      <c r="C144" s="6">
        <v>141</v>
      </c>
      <c r="D144" s="6">
        <v>264</v>
      </c>
      <c r="E144" s="6">
        <v>0</v>
      </c>
      <c r="F144" s="6">
        <v>0</v>
      </c>
      <c r="G144" s="6">
        <v>0</v>
      </c>
      <c r="H144" s="6">
        <v>0</v>
      </c>
      <c r="I144" s="6">
        <v>0</v>
      </c>
      <c r="J144" s="6">
        <v>0</v>
      </c>
      <c r="K144" s="6">
        <f>SUM(B144,E144,H144)</f>
        <v>123</v>
      </c>
      <c r="L144" s="6">
        <f t="shared" si="16"/>
        <v>141</v>
      </c>
      <c r="M144" s="6">
        <f t="shared" si="16"/>
        <v>264</v>
      </c>
      <c r="N144" s="7" t="s">
        <v>611</v>
      </c>
    </row>
    <row r="145" spans="1:15" ht="21" customHeight="1" x14ac:dyDescent="0.2">
      <c r="A145" s="5" t="s">
        <v>612</v>
      </c>
      <c r="B145" s="6">
        <f t="shared" ref="B145:M145" si="17">SUM(B141:B144,B109:B135)</f>
        <v>174474</v>
      </c>
      <c r="C145" s="6">
        <f t="shared" si="17"/>
        <v>208315</v>
      </c>
      <c r="D145" s="6">
        <f t="shared" si="17"/>
        <v>382789</v>
      </c>
      <c r="E145" s="6">
        <f t="shared" si="17"/>
        <v>18</v>
      </c>
      <c r="F145" s="6">
        <f t="shared" si="17"/>
        <v>59</v>
      </c>
      <c r="G145" s="6">
        <f t="shared" si="17"/>
        <v>77</v>
      </c>
      <c r="H145" s="6">
        <f t="shared" si="17"/>
        <v>0</v>
      </c>
      <c r="I145" s="6">
        <f t="shared" si="17"/>
        <v>0</v>
      </c>
      <c r="J145" s="6">
        <f t="shared" si="17"/>
        <v>0</v>
      </c>
      <c r="K145" s="6">
        <f t="shared" si="17"/>
        <v>174492</v>
      </c>
      <c r="L145" s="6">
        <f t="shared" si="17"/>
        <v>208374</v>
      </c>
      <c r="M145" s="6">
        <f t="shared" si="17"/>
        <v>382866</v>
      </c>
      <c r="N145" s="7" t="s">
        <v>644</v>
      </c>
    </row>
    <row r="146" spans="1:15" ht="21" customHeight="1" x14ac:dyDescent="0.2">
      <c r="A146" s="5" t="s">
        <v>614</v>
      </c>
      <c r="B146" s="6">
        <v>9938</v>
      </c>
      <c r="C146" s="6">
        <v>6076</v>
      </c>
      <c r="D146" s="6">
        <v>16014</v>
      </c>
      <c r="E146" s="6">
        <v>0</v>
      </c>
      <c r="F146" s="6">
        <v>0</v>
      </c>
      <c r="G146" s="6">
        <v>0</v>
      </c>
      <c r="H146" s="6">
        <v>0</v>
      </c>
      <c r="I146" s="6">
        <v>0</v>
      </c>
      <c r="J146" s="6">
        <v>0</v>
      </c>
      <c r="K146" s="6">
        <f>SUM(B146,E146,H146)</f>
        <v>9938</v>
      </c>
      <c r="L146" s="6">
        <f t="shared" ref="L146:M150" si="18">SUM(C146,F146,I146)</f>
        <v>6076</v>
      </c>
      <c r="M146" s="6">
        <f t="shared" si="18"/>
        <v>16014</v>
      </c>
      <c r="N146" s="7" t="s">
        <v>615</v>
      </c>
    </row>
    <row r="147" spans="1:15" ht="21" customHeight="1" x14ac:dyDescent="0.2">
      <c r="A147" s="5" t="s">
        <v>616</v>
      </c>
      <c r="B147" s="6">
        <v>19118</v>
      </c>
      <c r="C147" s="6">
        <v>13784</v>
      </c>
      <c r="D147" s="6">
        <v>32902</v>
      </c>
      <c r="E147" s="6">
        <v>7</v>
      </c>
      <c r="F147" s="6">
        <v>19</v>
      </c>
      <c r="G147" s="6">
        <v>26</v>
      </c>
      <c r="H147" s="6">
        <v>0</v>
      </c>
      <c r="I147" s="6">
        <v>0</v>
      </c>
      <c r="J147" s="6">
        <v>0</v>
      </c>
      <c r="K147" s="6">
        <f>SUM(B147,E147,H147)</f>
        <v>19125</v>
      </c>
      <c r="L147" s="6">
        <f t="shared" si="18"/>
        <v>13803</v>
      </c>
      <c r="M147" s="6">
        <f t="shared" si="18"/>
        <v>32928</v>
      </c>
      <c r="N147" s="7" t="s">
        <v>617</v>
      </c>
    </row>
    <row r="148" spans="1:15" ht="21" customHeight="1" x14ac:dyDescent="0.2">
      <c r="A148" s="5" t="s">
        <v>618</v>
      </c>
      <c r="B148" s="6">
        <v>11893</v>
      </c>
      <c r="C148" s="6">
        <v>9171</v>
      </c>
      <c r="D148" s="6">
        <v>21064</v>
      </c>
      <c r="E148" s="6">
        <v>0</v>
      </c>
      <c r="F148" s="6">
        <v>0</v>
      </c>
      <c r="G148" s="6">
        <v>0</v>
      </c>
      <c r="H148" s="6">
        <v>0</v>
      </c>
      <c r="I148" s="6">
        <v>0</v>
      </c>
      <c r="J148" s="6">
        <v>0</v>
      </c>
      <c r="K148" s="6">
        <f>SUM(B148,E148,H148)</f>
        <v>11893</v>
      </c>
      <c r="L148" s="6">
        <f t="shared" si="18"/>
        <v>9171</v>
      </c>
      <c r="M148" s="6">
        <f t="shared" si="18"/>
        <v>21064</v>
      </c>
      <c r="N148" s="7" t="s">
        <v>619</v>
      </c>
    </row>
    <row r="149" spans="1:15" ht="21" customHeight="1" x14ac:dyDescent="0.2">
      <c r="A149" s="5" t="s">
        <v>620</v>
      </c>
      <c r="B149" s="6">
        <v>7978</v>
      </c>
      <c r="C149" s="6">
        <v>6561</v>
      </c>
      <c r="D149" s="6">
        <v>14539</v>
      </c>
      <c r="E149" s="6">
        <v>0</v>
      </c>
      <c r="F149" s="6">
        <v>0</v>
      </c>
      <c r="G149" s="6">
        <v>0</v>
      </c>
      <c r="H149" s="6">
        <v>0</v>
      </c>
      <c r="I149" s="6">
        <v>0</v>
      </c>
      <c r="J149" s="6">
        <v>0</v>
      </c>
      <c r="K149" s="6">
        <f>SUM(B149,E149,H149)</f>
        <v>7978</v>
      </c>
      <c r="L149" s="6">
        <f t="shared" si="18"/>
        <v>6561</v>
      </c>
      <c r="M149" s="6">
        <f t="shared" si="18"/>
        <v>14539</v>
      </c>
      <c r="N149" s="7" t="s">
        <v>621</v>
      </c>
    </row>
    <row r="150" spans="1:15" ht="21" customHeight="1" x14ac:dyDescent="0.2">
      <c r="A150" s="5" t="s">
        <v>622</v>
      </c>
      <c r="B150" s="6">
        <v>65897</v>
      </c>
      <c r="C150" s="6">
        <v>41432</v>
      </c>
      <c r="D150" s="6">
        <v>107329</v>
      </c>
      <c r="E150" s="6">
        <v>19</v>
      </c>
      <c r="F150" s="6">
        <v>20</v>
      </c>
      <c r="G150" s="6">
        <v>39</v>
      </c>
      <c r="H150" s="6">
        <v>0</v>
      </c>
      <c r="I150" s="6">
        <v>0</v>
      </c>
      <c r="J150" s="6">
        <v>0</v>
      </c>
      <c r="K150" s="6">
        <f>SUM(B150,E150,H150)</f>
        <v>65916</v>
      </c>
      <c r="L150" s="6">
        <f t="shared" si="18"/>
        <v>41452</v>
      </c>
      <c r="M150" s="6">
        <f t="shared" si="18"/>
        <v>107368</v>
      </c>
      <c r="N150" s="7" t="s">
        <v>623</v>
      </c>
    </row>
    <row r="151" spans="1:15" ht="21" customHeight="1" x14ac:dyDescent="0.2">
      <c r="A151" s="25" t="s">
        <v>38</v>
      </c>
      <c r="B151" s="73">
        <f>SUM(B146:B150,B145)</f>
        <v>289298</v>
      </c>
      <c r="C151" s="73">
        <f t="shared" ref="C151:M151" si="19">SUM(C146:C150,C145)</f>
        <v>285339</v>
      </c>
      <c r="D151" s="73">
        <f t="shared" si="19"/>
        <v>574637</v>
      </c>
      <c r="E151" s="73">
        <f t="shared" si="19"/>
        <v>44</v>
      </c>
      <c r="F151" s="73">
        <f t="shared" si="19"/>
        <v>98</v>
      </c>
      <c r="G151" s="73">
        <f t="shared" si="19"/>
        <v>142</v>
      </c>
      <c r="H151" s="73">
        <f t="shared" si="19"/>
        <v>0</v>
      </c>
      <c r="I151" s="73">
        <f t="shared" si="19"/>
        <v>0</v>
      </c>
      <c r="J151" s="73">
        <f t="shared" si="19"/>
        <v>0</v>
      </c>
      <c r="K151" s="73">
        <f t="shared" si="19"/>
        <v>289342</v>
      </c>
      <c r="L151" s="73">
        <f t="shared" si="19"/>
        <v>285437</v>
      </c>
      <c r="M151" s="73">
        <f t="shared" si="19"/>
        <v>574779</v>
      </c>
      <c r="N151" s="26" t="s">
        <v>39</v>
      </c>
      <c r="O151" s="405">
        <f>M151-M150</f>
        <v>467411</v>
      </c>
    </row>
    <row r="152" spans="1:15" ht="21" customHeight="1" x14ac:dyDescent="0.2">
      <c r="A152" s="5" t="s">
        <v>62</v>
      </c>
      <c r="B152" s="6"/>
      <c r="C152" s="6"/>
      <c r="D152" s="6"/>
      <c r="E152" s="6"/>
      <c r="F152" s="6"/>
      <c r="G152" s="6"/>
      <c r="H152" s="6"/>
      <c r="I152" s="6"/>
      <c r="J152" s="6"/>
      <c r="K152" s="6"/>
      <c r="L152" s="6"/>
      <c r="M152" s="6"/>
      <c r="N152" s="7" t="s">
        <v>41</v>
      </c>
      <c r="O152" s="76">
        <f>M192-M191</f>
        <v>121737</v>
      </c>
    </row>
    <row r="153" spans="1:15" ht="21" customHeight="1" x14ac:dyDescent="0.2">
      <c r="A153" s="5" t="s">
        <v>548</v>
      </c>
      <c r="B153" s="6">
        <v>5612</v>
      </c>
      <c r="C153" s="6">
        <v>5578</v>
      </c>
      <c r="D153" s="6">
        <v>11190</v>
      </c>
      <c r="E153" s="6">
        <v>4</v>
      </c>
      <c r="F153" s="6">
        <v>5</v>
      </c>
      <c r="G153" s="6">
        <v>9</v>
      </c>
      <c r="H153" s="6">
        <v>0</v>
      </c>
      <c r="I153" s="6">
        <v>0</v>
      </c>
      <c r="J153" s="6">
        <v>0</v>
      </c>
      <c r="K153" s="6">
        <f>SUM(B153,E153,H153)</f>
        <v>5616</v>
      </c>
      <c r="L153" s="6">
        <f t="shared" ref="L153:M167" si="20">SUM(C153,F153,I153)</f>
        <v>5583</v>
      </c>
      <c r="M153" s="6">
        <f t="shared" si="20"/>
        <v>11199</v>
      </c>
      <c r="N153" s="7" t="s">
        <v>549</v>
      </c>
      <c r="O153" s="76">
        <f>SUM(O151:O152)</f>
        <v>589148</v>
      </c>
    </row>
    <row r="154" spans="1:15" ht="21" customHeight="1" x14ac:dyDescent="0.2">
      <c r="A154" s="5" t="s">
        <v>550</v>
      </c>
      <c r="B154" s="6">
        <v>5492</v>
      </c>
      <c r="C154" s="6">
        <v>4171</v>
      </c>
      <c r="D154" s="6">
        <v>9663</v>
      </c>
      <c r="E154" s="6">
        <v>0</v>
      </c>
      <c r="F154" s="6">
        <v>0</v>
      </c>
      <c r="G154" s="6">
        <v>0</v>
      </c>
      <c r="H154" s="6">
        <v>0</v>
      </c>
      <c r="I154" s="6">
        <v>0</v>
      </c>
      <c r="J154" s="6">
        <v>0</v>
      </c>
      <c r="K154" s="6">
        <f t="shared" ref="K154:K167" si="21">SUM(B154,E154,H154)</f>
        <v>5492</v>
      </c>
      <c r="L154" s="6">
        <f t="shared" si="20"/>
        <v>4171</v>
      </c>
      <c r="M154" s="6">
        <f t="shared" si="20"/>
        <v>9663</v>
      </c>
      <c r="N154" s="7" t="s">
        <v>551</v>
      </c>
    </row>
    <row r="155" spans="1:15" ht="21" customHeight="1" x14ac:dyDescent="0.2">
      <c r="A155" s="5" t="s">
        <v>552</v>
      </c>
      <c r="B155" s="6">
        <v>1391</v>
      </c>
      <c r="C155" s="6">
        <v>590</v>
      </c>
      <c r="D155" s="6">
        <v>1981</v>
      </c>
      <c r="E155" s="6">
        <v>0</v>
      </c>
      <c r="F155" s="6">
        <v>0</v>
      </c>
      <c r="G155" s="6">
        <v>0</v>
      </c>
      <c r="H155" s="6">
        <v>0</v>
      </c>
      <c r="I155" s="6">
        <v>0</v>
      </c>
      <c r="J155" s="6">
        <v>0</v>
      </c>
      <c r="K155" s="6">
        <f t="shared" si="21"/>
        <v>1391</v>
      </c>
      <c r="L155" s="6">
        <f t="shared" si="20"/>
        <v>590</v>
      </c>
      <c r="M155" s="6">
        <f t="shared" si="20"/>
        <v>1981</v>
      </c>
      <c r="N155" s="7" t="s">
        <v>553</v>
      </c>
    </row>
    <row r="156" spans="1:15" ht="21" customHeight="1" x14ac:dyDescent="0.2">
      <c r="A156" s="5" t="s">
        <v>556</v>
      </c>
      <c r="B156" s="6">
        <v>3800</v>
      </c>
      <c r="C156" s="6">
        <v>3045</v>
      </c>
      <c r="D156" s="6">
        <v>6845</v>
      </c>
      <c r="E156" s="6">
        <v>5</v>
      </c>
      <c r="F156" s="6">
        <v>2</v>
      </c>
      <c r="G156" s="6">
        <v>7</v>
      </c>
      <c r="H156" s="6">
        <v>0</v>
      </c>
      <c r="I156" s="6">
        <v>0</v>
      </c>
      <c r="J156" s="6">
        <v>0</v>
      </c>
      <c r="K156" s="6">
        <f t="shared" si="21"/>
        <v>3805</v>
      </c>
      <c r="L156" s="6">
        <f t="shared" si="20"/>
        <v>3047</v>
      </c>
      <c r="M156" s="6">
        <f t="shared" si="20"/>
        <v>6852</v>
      </c>
      <c r="N156" s="7" t="s">
        <v>557</v>
      </c>
    </row>
    <row r="157" spans="1:15" ht="21" customHeight="1" x14ac:dyDescent="0.2">
      <c r="A157" s="5" t="s">
        <v>558</v>
      </c>
      <c r="B157" s="6">
        <v>3717</v>
      </c>
      <c r="C157" s="6">
        <v>1236</v>
      </c>
      <c r="D157" s="6">
        <v>4953</v>
      </c>
      <c r="E157" s="6">
        <v>0</v>
      </c>
      <c r="F157" s="6">
        <v>1</v>
      </c>
      <c r="G157" s="6">
        <v>1</v>
      </c>
      <c r="H157" s="6">
        <v>0</v>
      </c>
      <c r="I157" s="6">
        <v>0</v>
      </c>
      <c r="J157" s="6">
        <v>0</v>
      </c>
      <c r="K157" s="6">
        <f t="shared" si="21"/>
        <v>3717</v>
      </c>
      <c r="L157" s="6">
        <f t="shared" si="20"/>
        <v>1237</v>
      </c>
      <c r="M157" s="6">
        <f t="shared" si="20"/>
        <v>4954</v>
      </c>
      <c r="N157" s="7" t="s">
        <v>559</v>
      </c>
    </row>
    <row r="158" spans="1:15" ht="21" customHeight="1" x14ac:dyDescent="0.2">
      <c r="A158" s="5" t="s">
        <v>624</v>
      </c>
      <c r="B158" s="6">
        <v>3</v>
      </c>
      <c r="C158" s="6">
        <v>4</v>
      </c>
      <c r="D158" s="6">
        <v>7</v>
      </c>
      <c r="E158" s="6">
        <v>0</v>
      </c>
      <c r="F158" s="6">
        <v>0</v>
      </c>
      <c r="G158" s="6">
        <v>0</v>
      </c>
      <c r="H158" s="6">
        <v>0</v>
      </c>
      <c r="I158" s="6">
        <v>0</v>
      </c>
      <c r="J158" s="6">
        <v>0</v>
      </c>
      <c r="K158" s="6">
        <f t="shared" si="21"/>
        <v>3</v>
      </c>
      <c r="L158" s="6">
        <f t="shared" si="20"/>
        <v>4</v>
      </c>
      <c r="M158" s="6">
        <f t="shared" si="20"/>
        <v>7</v>
      </c>
      <c r="N158" s="7" t="s">
        <v>563</v>
      </c>
    </row>
    <row r="159" spans="1:15" ht="21" customHeight="1" x14ac:dyDescent="0.2">
      <c r="A159" s="5" t="s">
        <v>566</v>
      </c>
      <c r="B159" s="6">
        <v>5377</v>
      </c>
      <c r="C159" s="6">
        <v>3161</v>
      </c>
      <c r="D159" s="6">
        <v>8538</v>
      </c>
      <c r="E159" s="6">
        <v>0</v>
      </c>
      <c r="F159" s="6">
        <v>0</v>
      </c>
      <c r="G159" s="6">
        <v>0</v>
      </c>
      <c r="H159" s="6">
        <v>0</v>
      </c>
      <c r="I159" s="6">
        <v>0</v>
      </c>
      <c r="J159" s="6">
        <v>0</v>
      </c>
      <c r="K159" s="6">
        <f t="shared" si="21"/>
        <v>5377</v>
      </c>
      <c r="L159" s="6">
        <f t="shared" si="20"/>
        <v>3161</v>
      </c>
      <c r="M159" s="6">
        <f t="shared" si="20"/>
        <v>8538</v>
      </c>
      <c r="N159" s="7" t="s">
        <v>567</v>
      </c>
    </row>
    <row r="160" spans="1:15" ht="21" customHeight="1" x14ac:dyDescent="0.2">
      <c r="A160" s="5" t="s">
        <v>570</v>
      </c>
      <c r="B160" s="6">
        <v>3187</v>
      </c>
      <c r="C160" s="6">
        <v>2177</v>
      </c>
      <c r="D160" s="6">
        <v>5364</v>
      </c>
      <c r="E160" s="6">
        <v>1</v>
      </c>
      <c r="F160" s="6">
        <v>0</v>
      </c>
      <c r="G160" s="6">
        <v>1</v>
      </c>
      <c r="H160" s="6">
        <v>1</v>
      </c>
      <c r="I160" s="6">
        <v>0</v>
      </c>
      <c r="J160" s="6">
        <v>1</v>
      </c>
      <c r="K160" s="6">
        <f t="shared" si="21"/>
        <v>3189</v>
      </c>
      <c r="L160" s="6">
        <f t="shared" si="20"/>
        <v>2177</v>
      </c>
      <c r="M160" s="6">
        <f t="shared" si="20"/>
        <v>5366</v>
      </c>
      <c r="N160" s="7" t="s">
        <v>571</v>
      </c>
    </row>
    <row r="161" spans="1:14" ht="21" customHeight="1" x14ac:dyDescent="0.2">
      <c r="A161" s="5" t="s">
        <v>574</v>
      </c>
      <c r="B161" s="6">
        <v>5042</v>
      </c>
      <c r="C161" s="6">
        <v>1311</v>
      </c>
      <c r="D161" s="6">
        <v>6353</v>
      </c>
      <c r="E161" s="6">
        <v>1</v>
      </c>
      <c r="F161" s="6">
        <v>0</v>
      </c>
      <c r="G161" s="6">
        <v>1</v>
      </c>
      <c r="H161" s="6">
        <v>0</v>
      </c>
      <c r="I161" s="6">
        <v>0</v>
      </c>
      <c r="J161" s="6">
        <v>0</v>
      </c>
      <c r="K161" s="6">
        <f t="shared" si="21"/>
        <v>5043</v>
      </c>
      <c r="L161" s="6">
        <f t="shared" si="20"/>
        <v>1311</v>
      </c>
      <c r="M161" s="6">
        <f t="shared" si="20"/>
        <v>6354</v>
      </c>
      <c r="N161" s="7" t="s">
        <v>575</v>
      </c>
    </row>
    <row r="162" spans="1:14" ht="21" customHeight="1" x14ac:dyDescent="0.2">
      <c r="A162" s="5" t="s">
        <v>576</v>
      </c>
      <c r="B162" s="6">
        <v>841</v>
      </c>
      <c r="C162" s="6">
        <v>531</v>
      </c>
      <c r="D162" s="6">
        <v>1372</v>
      </c>
      <c r="E162" s="6">
        <v>0</v>
      </c>
      <c r="F162" s="6">
        <v>0</v>
      </c>
      <c r="G162" s="6">
        <v>0</v>
      </c>
      <c r="H162" s="6">
        <v>0</v>
      </c>
      <c r="I162" s="6">
        <v>0</v>
      </c>
      <c r="J162" s="6">
        <v>0</v>
      </c>
      <c r="K162" s="6">
        <f t="shared" si="21"/>
        <v>841</v>
      </c>
      <c r="L162" s="6">
        <f t="shared" si="20"/>
        <v>531</v>
      </c>
      <c r="M162" s="6">
        <f t="shared" si="20"/>
        <v>1372</v>
      </c>
      <c r="N162" s="7" t="s">
        <v>577</v>
      </c>
    </row>
    <row r="163" spans="1:14" ht="21" customHeight="1" x14ac:dyDescent="0.2">
      <c r="A163" s="5" t="s">
        <v>578</v>
      </c>
      <c r="B163" s="6">
        <v>2463</v>
      </c>
      <c r="C163" s="6">
        <v>1335</v>
      </c>
      <c r="D163" s="6">
        <v>3798</v>
      </c>
      <c r="E163" s="6">
        <v>0</v>
      </c>
      <c r="F163" s="6">
        <v>0</v>
      </c>
      <c r="G163" s="6">
        <v>0</v>
      </c>
      <c r="H163" s="6">
        <v>0</v>
      </c>
      <c r="I163" s="6">
        <v>0</v>
      </c>
      <c r="J163" s="6">
        <v>0</v>
      </c>
      <c r="K163" s="6">
        <f t="shared" si="21"/>
        <v>2463</v>
      </c>
      <c r="L163" s="6">
        <f t="shared" si="20"/>
        <v>1335</v>
      </c>
      <c r="M163" s="6">
        <f t="shared" si="20"/>
        <v>3798</v>
      </c>
      <c r="N163" s="7" t="s">
        <v>579</v>
      </c>
    </row>
    <row r="164" spans="1:14" ht="21" customHeight="1" x14ac:dyDescent="0.2">
      <c r="A164" s="5" t="s">
        <v>580</v>
      </c>
      <c r="B164" s="6">
        <v>1309</v>
      </c>
      <c r="C164" s="6">
        <v>685</v>
      </c>
      <c r="D164" s="6">
        <v>1994</v>
      </c>
      <c r="E164" s="6">
        <v>0</v>
      </c>
      <c r="F164" s="6">
        <v>1</v>
      </c>
      <c r="G164" s="6">
        <v>1</v>
      </c>
      <c r="H164" s="6">
        <v>0</v>
      </c>
      <c r="I164" s="6">
        <v>0</v>
      </c>
      <c r="J164" s="6">
        <v>0</v>
      </c>
      <c r="K164" s="6">
        <f t="shared" si="21"/>
        <v>1309</v>
      </c>
      <c r="L164" s="6">
        <f t="shared" si="20"/>
        <v>686</v>
      </c>
      <c r="M164" s="6">
        <f t="shared" si="20"/>
        <v>1995</v>
      </c>
      <c r="N164" s="7" t="s">
        <v>581</v>
      </c>
    </row>
    <row r="165" spans="1:14" ht="21" customHeight="1" x14ac:dyDescent="0.2">
      <c r="A165" s="5" t="s">
        <v>626</v>
      </c>
      <c r="B165" s="6">
        <v>559</v>
      </c>
      <c r="C165" s="6">
        <v>170</v>
      </c>
      <c r="D165" s="6">
        <v>729</v>
      </c>
      <c r="E165" s="6">
        <v>0</v>
      </c>
      <c r="F165" s="6">
        <v>0</v>
      </c>
      <c r="G165" s="6">
        <v>0</v>
      </c>
      <c r="H165" s="6">
        <v>0</v>
      </c>
      <c r="I165" s="6">
        <v>0</v>
      </c>
      <c r="J165" s="6">
        <v>0</v>
      </c>
      <c r="K165" s="6">
        <f t="shared" si="21"/>
        <v>559</v>
      </c>
      <c r="L165" s="6">
        <f t="shared" si="20"/>
        <v>170</v>
      </c>
      <c r="M165" s="6">
        <f t="shared" si="20"/>
        <v>729</v>
      </c>
      <c r="N165" s="7" t="s">
        <v>583</v>
      </c>
    </row>
    <row r="166" spans="1:14" ht="21" customHeight="1" x14ac:dyDescent="0.2">
      <c r="A166" s="5" t="s">
        <v>584</v>
      </c>
      <c r="B166" s="6">
        <v>3335</v>
      </c>
      <c r="C166" s="6">
        <v>1931</v>
      </c>
      <c r="D166" s="6">
        <v>5266</v>
      </c>
      <c r="E166" s="6">
        <v>0</v>
      </c>
      <c r="F166" s="6">
        <v>0</v>
      </c>
      <c r="G166" s="6">
        <v>0</v>
      </c>
      <c r="H166" s="6">
        <v>0</v>
      </c>
      <c r="I166" s="6">
        <v>0</v>
      </c>
      <c r="J166" s="6">
        <v>0</v>
      </c>
      <c r="K166" s="6">
        <f t="shared" si="21"/>
        <v>3335</v>
      </c>
      <c r="L166" s="6">
        <f t="shared" si="20"/>
        <v>1931</v>
      </c>
      <c r="M166" s="6">
        <f t="shared" si="20"/>
        <v>5266</v>
      </c>
      <c r="N166" s="7" t="s">
        <v>585</v>
      </c>
    </row>
    <row r="167" spans="1:14" ht="21" customHeight="1" thickBot="1" x14ac:dyDescent="0.25">
      <c r="A167" s="1" t="s">
        <v>588</v>
      </c>
      <c r="B167" s="83">
        <v>3398</v>
      </c>
      <c r="C167" s="83">
        <v>2058</v>
      </c>
      <c r="D167" s="83">
        <v>5456</v>
      </c>
      <c r="E167" s="83">
        <v>0</v>
      </c>
      <c r="F167" s="83">
        <v>0</v>
      </c>
      <c r="G167" s="83">
        <v>0</v>
      </c>
      <c r="H167" s="83">
        <v>0</v>
      </c>
      <c r="I167" s="83">
        <v>0</v>
      </c>
      <c r="J167" s="83">
        <v>0</v>
      </c>
      <c r="K167" s="83">
        <f t="shared" si="21"/>
        <v>3398</v>
      </c>
      <c r="L167" s="83">
        <f t="shared" si="20"/>
        <v>2058</v>
      </c>
      <c r="M167" s="83">
        <f t="shared" si="20"/>
        <v>5456</v>
      </c>
      <c r="N167" s="2" t="s">
        <v>589</v>
      </c>
    </row>
    <row r="168" spans="1:14" ht="16.5" customHeight="1" thickTop="1" x14ac:dyDescent="0.2">
      <c r="A168" s="82"/>
      <c r="B168" s="82"/>
      <c r="C168" s="82"/>
      <c r="D168" s="82"/>
      <c r="E168" s="82"/>
      <c r="F168" s="82"/>
      <c r="G168" s="82"/>
      <c r="H168" s="82"/>
      <c r="I168" s="82"/>
      <c r="J168" s="82"/>
      <c r="K168" s="82"/>
      <c r="L168" s="82"/>
      <c r="M168" s="82"/>
      <c r="N168" s="82"/>
    </row>
    <row r="169" spans="1:14" ht="16.5" customHeight="1" x14ac:dyDescent="0.2">
      <c r="A169" s="82"/>
      <c r="B169" s="82"/>
      <c r="C169" s="82"/>
      <c r="D169" s="82"/>
      <c r="E169" s="82"/>
      <c r="F169" s="82"/>
      <c r="G169" s="82"/>
      <c r="H169" s="82"/>
      <c r="I169" s="82"/>
      <c r="J169" s="82"/>
      <c r="K169" s="82"/>
      <c r="L169" s="82"/>
      <c r="M169" s="82"/>
      <c r="N169" s="82"/>
    </row>
    <row r="170" spans="1:14" ht="16.5" customHeight="1" x14ac:dyDescent="0.2">
      <c r="A170" s="82"/>
      <c r="B170" s="82"/>
      <c r="C170" s="82"/>
      <c r="D170" s="82"/>
      <c r="E170" s="82"/>
      <c r="F170" s="82"/>
      <c r="G170" s="82"/>
      <c r="H170" s="82"/>
      <c r="I170" s="82"/>
      <c r="J170" s="82"/>
      <c r="K170" s="82"/>
      <c r="L170" s="82"/>
      <c r="M170" s="82"/>
      <c r="N170" s="82"/>
    </row>
    <row r="171" spans="1:14" ht="16.5" customHeight="1" x14ac:dyDescent="0.2">
      <c r="A171" s="82"/>
      <c r="B171" s="82"/>
      <c r="C171" s="82"/>
      <c r="D171" s="82"/>
      <c r="E171" s="82"/>
      <c r="F171" s="82"/>
      <c r="G171" s="82"/>
      <c r="H171" s="82"/>
      <c r="I171" s="82"/>
      <c r="J171" s="82"/>
      <c r="K171" s="82"/>
      <c r="L171" s="82"/>
      <c r="M171" s="82"/>
      <c r="N171" s="82"/>
    </row>
    <row r="172" spans="1:14" ht="27" customHeight="1" thickBot="1" x14ac:dyDescent="0.3">
      <c r="A172" s="102" t="s">
        <v>641</v>
      </c>
      <c r="B172" s="408"/>
      <c r="C172" s="408"/>
      <c r="D172" s="408"/>
      <c r="E172" s="408"/>
      <c r="F172" s="408"/>
      <c r="G172" s="408"/>
      <c r="H172" s="408"/>
      <c r="I172" s="408"/>
      <c r="J172" s="408"/>
      <c r="K172" s="408"/>
      <c r="L172" s="408"/>
      <c r="M172" s="408"/>
      <c r="N172" s="103" t="s">
        <v>642</v>
      </c>
    </row>
    <row r="173" spans="1:14" ht="21" customHeight="1" thickTop="1" x14ac:dyDescent="0.25">
      <c r="A173" s="417" t="s">
        <v>543</v>
      </c>
      <c r="B173" s="420" t="s">
        <v>2</v>
      </c>
      <c r="C173" s="420"/>
      <c r="D173" s="420"/>
      <c r="E173" s="420" t="s">
        <v>3</v>
      </c>
      <c r="F173" s="420"/>
      <c r="G173" s="420"/>
      <c r="H173" s="420" t="s">
        <v>544</v>
      </c>
      <c r="I173" s="420"/>
      <c r="J173" s="420"/>
      <c r="K173" s="420" t="s">
        <v>4</v>
      </c>
      <c r="L173" s="420"/>
      <c r="M173" s="420"/>
      <c r="N173" s="417" t="s">
        <v>545</v>
      </c>
    </row>
    <row r="174" spans="1:14" ht="21" customHeight="1" x14ac:dyDescent="0.25">
      <c r="A174" s="418"/>
      <c r="B174" s="421" t="s">
        <v>6</v>
      </c>
      <c r="C174" s="421"/>
      <c r="D174" s="421"/>
      <c r="E174" s="421" t="s">
        <v>7</v>
      </c>
      <c r="F174" s="421"/>
      <c r="G174" s="421"/>
      <c r="H174" s="421" t="s">
        <v>546</v>
      </c>
      <c r="I174" s="421"/>
      <c r="J174" s="421"/>
      <c r="K174" s="421" t="s">
        <v>8</v>
      </c>
      <c r="L174" s="421"/>
      <c r="M174" s="421"/>
      <c r="N174" s="418"/>
    </row>
    <row r="175" spans="1:14" ht="21" customHeight="1" x14ac:dyDescent="0.25">
      <c r="A175" s="418"/>
      <c r="B175" s="104" t="s">
        <v>52</v>
      </c>
      <c r="C175" s="104" t="s">
        <v>279</v>
      </c>
      <c r="D175" s="104" t="s">
        <v>11</v>
      </c>
      <c r="E175" s="104" t="s">
        <v>52</v>
      </c>
      <c r="F175" s="104" t="s">
        <v>279</v>
      </c>
      <c r="G175" s="104" t="s">
        <v>11</v>
      </c>
      <c r="H175" s="104" t="s">
        <v>52</v>
      </c>
      <c r="I175" s="104" t="s">
        <v>279</v>
      </c>
      <c r="J175" s="104" t="s">
        <v>11</v>
      </c>
      <c r="K175" s="104" t="s">
        <v>52</v>
      </c>
      <c r="L175" s="104" t="s">
        <v>279</v>
      </c>
      <c r="M175" s="104" t="s">
        <v>11</v>
      </c>
      <c r="N175" s="418"/>
    </row>
    <row r="176" spans="1:14" ht="21" customHeight="1" thickBot="1" x14ac:dyDescent="0.3">
      <c r="A176" s="419"/>
      <c r="B176" s="105" t="s">
        <v>12</v>
      </c>
      <c r="C176" s="105" t="s">
        <v>13</v>
      </c>
      <c r="D176" s="105" t="s">
        <v>8</v>
      </c>
      <c r="E176" s="105" t="s">
        <v>12</v>
      </c>
      <c r="F176" s="105" t="s">
        <v>13</v>
      </c>
      <c r="G176" s="105" t="s">
        <v>8</v>
      </c>
      <c r="H176" s="105" t="s">
        <v>12</v>
      </c>
      <c r="I176" s="105" t="s">
        <v>13</v>
      </c>
      <c r="J176" s="105" t="s">
        <v>8</v>
      </c>
      <c r="K176" s="105" t="s">
        <v>12</v>
      </c>
      <c r="L176" s="105" t="s">
        <v>13</v>
      </c>
      <c r="M176" s="105" t="s">
        <v>8</v>
      </c>
      <c r="N176" s="419"/>
    </row>
    <row r="177" spans="1:14" ht="27.75" customHeight="1" x14ac:dyDescent="0.2">
      <c r="A177" s="5" t="s">
        <v>590</v>
      </c>
      <c r="B177" s="6">
        <v>4201</v>
      </c>
      <c r="C177" s="6">
        <v>3120</v>
      </c>
      <c r="D177" s="6">
        <v>7321</v>
      </c>
      <c r="E177" s="6">
        <v>0</v>
      </c>
      <c r="F177" s="6">
        <v>0</v>
      </c>
      <c r="G177" s="6">
        <v>0</v>
      </c>
      <c r="H177" s="6">
        <v>0</v>
      </c>
      <c r="I177" s="6">
        <v>0</v>
      </c>
      <c r="J177" s="6">
        <v>0</v>
      </c>
      <c r="K177" s="6">
        <f>SUM(B177,E177,H177)</f>
        <v>4201</v>
      </c>
      <c r="L177" s="6">
        <f t="shared" ref="L177:M185" si="22">SUM(C177,F177,I177)</f>
        <v>3120</v>
      </c>
      <c r="M177" s="6">
        <f t="shared" si="22"/>
        <v>7321</v>
      </c>
      <c r="N177" s="7" t="s">
        <v>591</v>
      </c>
    </row>
    <row r="178" spans="1:14" ht="27.75" customHeight="1" x14ac:dyDescent="0.2">
      <c r="A178" s="5" t="s">
        <v>592</v>
      </c>
      <c r="B178" s="6">
        <v>3215</v>
      </c>
      <c r="C178" s="6">
        <v>2031</v>
      </c>
      <c r="D178" s="6">
        <v>5246</v>
      </c>
      <c r="E178" s="6">
        <v>0</v>
      </c>
      <c r="F178" s="6">
        <v>0</v>
      </c>
      <c r="G178" s="6">
        <v>0</v>
      </c>
      <c r="H178" s="6">
        <v>0</v>
      </c>
      <c r="I178" s="6">
        <v>0</v>
      </c>
      <c r="J178" s="6">
        <v>0</v>
      </c>
      <c r="K178" s="6">
        <f t="shared" ref="K178:K185" si="23">SUM(B178,E178,H178)</f>
        <v>3215</v>
      </c>
      <c r="L178" s="6">
        <f t="shared" si="22"/>
        <v>2031</v>
      </c>
      <c r="M178" s="6">
        <f t="shared" si="22"/>
        <v>5246</v>
      </c>
      <c r="N178" s="7" t="s">
        <v>593</v>
      </c>
    </row>
    <row r="179" spans="1:14" ht="27.75" customHeight="1" x14ac:dyDescent="0.2">
      <c r="A179" s="5" t="s">
        <v>594</v>
      </c>
      <c r="B179" s="6">
        <v>809</v>
      </c>
      <c r="C179" s="6">
        <v>593</v>
      </c>
      <c r="D179" s="6">
        <v>1402</v>
      </c>
      <c r="E179" s="6">
        <v>0</v>
      </c>
      <c r="F179" s="6">
        <v>0</v>
      </c>
      <c r="G179" s="6">
        <v>0</v>
      </c>
      <c r="H179" s="6">
        <v>0</v>
      </c>
      <c r="I179" s="6">
        <v>0</v>
      </c>
      <c r="J179" s="6">
        <v>0</v>
      </c>
      <c r="K179" s="6">
        <f t="shared" si="23"/>
        <v>809</v>
      </c>
      <c r="L179" s="6">
        <f t="shared" si="22"/>
        <v>593</v>
      </c>
      <c r="M179" s="6">
        <f t="shared" si="22"/>
        <v>1402</v>
      </c>
      <c r="N179" s="7" t="s">
        <v>595</v>
      </c>
    </row>
    <row r="180" spans="1:14" ht="27.75" customHeight="1" x14ac:dyDescent="0.2">
      <c r="A180" s="5" t="s">
        <v>596</v>
      </c>
      <c r="B180" s="6">
        <v>6000</v>
      </c>
      <c r="C180" s="6">
        <v>3079</v>
      </c>
      <c r="D180" s="6">
        <v>9079</v>
      </c>
      <c r="E180" s="6">
        <v>0</v>
      </c>
      <c r="F180" s="6">
        <v>0</v>
      </c>
      <c r="G180" s="6">
        <v>0</v>
      </c>
      <c r="H180" s="6">
        <v>0</v>
      </c>
      <c r="I180" s="6">
        <v>0</v>
      </c>
      <c r="J180" s="6">
        <v>0</v>
      </c>
      <c r="K180" s="6">
        <f t="shared" si="23"/>
        <v>6000</v>
      </c>
      <c r="L180" s="6">
        <f t="shared" si="22"/>
        <v>3079</v>
      </c>
      <c r="M180" s="6">
        <f t="shared" si="22"/>
        <v>9079</v>
      </c>
      <c r="N180" s="7" t="s">
        <v>597</v>
      </c>
    </row>
    <row r="181" spans="1:14" ht="27.75" customHeight="1" x14ac:dyDescent="0.2">
      <c r="A181" s="5" t="s">
        <v>598</v>
      </c>
      <c r="B181" s="6">
        <v>2521</v>
      </c>
      <c r="C181" s="6">
        <v>1167</v>
      </c>
      <c r="D181" s="6">
        <v>3688</v>
      </c>
      <c r="E181" s="6">
        <v>0</v>
      </c>
      <c r="F181" s="6">
        <v>0</v>
      </c>
      <c r="G181" s="6">
        <v>0</v>
      </c>
      <c r="H181" s="6">
        <v>0</v>
      </c>
      <c r="I181" s="6">
        <v>0</v>
      </c>
      <c r="J181" s="6">
        <v>0</v>
      </c>
      <c r="K181" s="6">
        <f t="shared" si="23"/>
        <v>2521</v>
      </c>
      <c r="L181" s="6">
        <f t="shared" si="22"/>
        <v>1167</v>
      </c>
      <c r="M181" s="6">
        <f t="shared" si="22"/>
        <v>3688</v>
      </c>
      <c r="N181" s="7" t="s">
        <v>599</v>
      </c>
    </row>
    <row r="182" spans="1:14" ht="27.75" customHeight="1" x14ac:dyDescent="0.2">
      <c r="A182" s="5" t="s">
        <v>600</v>
      </c>
      <c r="B182" s="6">
        <v>1917</v>
      </c>
      <c r="C182" s="6">
        <v>1498</v>
      </c>
      <c r="D182" s="6">
        <v>3415</v>
      </c>
      <c r="E182" s="6">
        <v>0</v>
      </c>
      <c r="F182" s="6">
        <v>0</v>
      </c>
      <c r="G182" s="6">
        <v>0</v>
      </c>
      <c r="H182" s="6">
        <v>0</v>
      </c>
      <c r="I182" s="6">
        <v>0</v>
      </c>
      <c r="J182" s="6">
        <v>0</v>
      </c>
      <c r="K182" s="6">
        <f t="shared" si="23"/>
        <v>1917</v>
      </c>
      <c r="L182" s="6">
        <f t="shared" si="22"/>
        <v>1498</v>
      </c>
      <c r="M182" s="6">
        <f t="shared" si="22"/>
        <v>3415</v>
      </c>
      <c r="N182" s="7" t="s">
        <v>601</v>
      </c>
    </row>
    <row r="183" spans="1:14" ht="27.75" customHeight="1" x14ac:dyDescent="0.2">
      <c r="A183" s="5" t="s">
        <v>645</v>
      </c>
      <c r="B183" s="6">
        <v>1398</v>
      </c>
      <c r="C183" s="6">
        <v>832</v>
      </c>
      <c r="D183" s="6">
        <v>2230</v>
      </c>
      <c r="E183" s="6">
        <v>0</v>
      </c>
      <c r="F183" s="6">
        <v>0</v>
      </c>
      <c r="G183" s="6">
        <v>0</v>
      </c>
      <c r="H183" s="6">
        <v>0</v>
      </c>
      <c r="I183" s="6">
        <v>0</v>
      </c>
      <c r="J183" s="6">
        <v>0</v>
      </c>
      <c r="K183" s="6">
        <f t="shared" si="23"/>
        <v>1398</v>
      </c>
      <c r="L183" s="6">
        <f t="shared" si="22"/>
        <v>832</v>
      </c>
      <c r="M183" s="6">
        <f t="shared" si="22"/>
        <v>2230</v>
      </c>
      <c r="N183" s="7" t="s">
        <v>605</v>
      </c>
    </row>
    <row r="184" spans="1:14" ht="27.75" customHeight="1" x14ac:dyDescent="0.2">
      <c r="A184" s="5" t="s">
        <v>606</v>
      </c>
      <c r="B184" s="6">
        <v>62</v>
      </c>
      <c r="C184" s="6">
        <v>23</v>
      </c>
      <c r="D184" s="6">
        <v>85</v>
      </c>
      <c r="E184" s="6">
        <v>0</v>
      </c>
      <c r="F184" s="6">
        <v>0</v>
      </c>
      <c r="G184" s="6">
        <v>0</v>
      </c>
      <c r="H184" s="6">
        <v>0</v>
      </c>
      <c r="I184" s="6">
        <v>0</v>
      </c>
      <c r="J184" s="6">
        <v>0</v>
      </c>
      <c r="K184" s="6">
        <f t="shared" si="23"/>
        <v>62</v>
      </c>
      <c r="L184" s="6">
        <f t="shared" si="22"/>
        <v>23</v>
      </c>
      <c r="M184" s="6">
        <f t="shared" si="22"/>
        <v>85</v>
      </c>
      <c r="N184" s="7" t="s">
        <v>643</v>
      </c>
    </row>
    <row r="185" spans="1:14" ht="27.75" customHeight="1" x14ac:dyDescent="0.2">
      <c r="A185" s="5" t="s">
        <v>610</v>
      </c>
      <c r="B185" s="6">
        <v>17</v>
      </c>
      <c r="C185" s="6">
        <v>8</v>
      </c>
      <c r="D185" s="6">
        <v>25</v>
      </c>
      <c r="E185" s="6">
        <v>0</v>
      </c>
      <c r="F185" s="6">
        <v>0</v>
      </c>
      <c r="G185" s="6">
        <v>0</v>
      </c>
      <c r="H185" s="6">
        <v>0</v>
      </c>
      <c r="I185" s="6">
        <v>0</v>
      </c>
      <c r="J185" s="6">
        <v>0</v>
      </c>
      <c r="K185" s="6">
        <f t="shared" si="23"/>
        <v>17</v>
      </c>
      <c r="L185" s="6">
        <f t="shared" si="22"/>
        <v>8</v>
      </c>
      <c r="M185" s="6">
        <f t="shared" si="22"/>
        <v>25</v>
      </c>
      <c r="N185" s="7" t="s">
        <v>611</v>
      </c>
    </row>
    <row r="186" spans="1:14" ht="27.75" customHeight="1" x14ac:dyDescent="0.2">
      <c r="A186" s="5" t="s">
        <v>612</v>
      </c>
      <c r="B186" s="6">
        <f t="shared" ref="B186:M186" si="24">SUM(B177:B185,B153:B167)</f>
        <v>65666</v>
      </c>
      <c r="C186" s="6">
        <f t="shared" si="24"/>
        <v>40334</v>
      </c>
      <c r="D186" s="6">
        <f t="shared" si="24"/>
        <v>106000</v>
      </c>
      <c r="E186" s="6">
        <f t="shared" si="24"/>
        <v>11</v>
      </c>
      <c r="F186" s="6">
        <f t="shared" si="24"/>
        <v>9</v>
      </c>
      <c r="G186" s="6">
        <f t="shared" si="24"/>
        <v>20</v>
      </c>
      <c r="H186" s="6">
        <f t="shared" si="24"/>
        <v>1</v>
      </c>
      <c r="I186" s="6">
        <f t="shared" si="24"/>
        <v>0</v>
      </c>
      <c r="J186" s="6">
        <f t="shared" si="24"/>
        <v>1</v>
      </c>
      <c r="K186" s="6">
        <f t="shared" si="24"/>
        <v>65678</v>
      </c>
      <c r="L186" s="6">
        <f t="shared" si="24"/>
        <v>40343</v>
      </c>
      <c r="M186" s="6">
        <f t="shared" si="24"/>
        <v>106021</v>
      </c>
      <c r="N186" s="7" t="s">
        <v>631</v>
      </c>
    </row>
    <row r="187" spans="1:14" ht="27.75" customHeight="1" x14ac:dyDescent="0.2">
      <c r="A187" s="5" t="s">
        <v>614</v>
      </c>
      <c r="B187" s="6">
        <v>2504</v>
      </c>
      <c r="C187" s="6">
        <v>815</v>
      </c>
      <c r="D187" s="6">
        <v>3319</v>
      </c>
      <c r="E187" s="6">
        <v>0</v>
      </c>
      <c r="F187" s="6">
        <v>0</v>
      </c>
      <c r="G187" s="6">
        <v>0</v>
      </c>
      <c r="H187" s="6">
        <v>0</v>
      </c>
      <c r="I187" s="6">
        <v>0</v>
      </c>
      <c r="J187" s="6">
        <v>0</v>
      </c>
      <c r="K187" s="6">
        <f>SUM(B187,E187,H187)</f>
        <v>2504</v>
      </c>
      <c r="L187" s="6">
        <f t="shared" ref="L187:M191" si="25">SUM(C187,F187,I187)</f>
        <v>815</v>
      </c>
      <c r="M187" s="6">
        <f t="shared" si="25"/>
        <v>3319</v>
      </c>
      <c r="N187" s="7" t="s">
        <v>615</v>
      </c>
    </row>
    <row r="188" spans="1:14" ht="27.75" customHeight="1" x14ac:dyDescent="0.2">
      <c r="A188" s="5" t="s">
        <v>616</v>
      </c>
      <c r="B188" s="6">
        <v>4629</v>
      </c>
      <c r="C188" s="6">
        <v>3273</v>
      </c>
      <c r="D188" s="6">
        <v>7902</v>
      </c>
      <c r="E188" s="6">
        <v>1</v>
      </c>
      <c r="F188" s="6">
        <v>3</v>
      </c>
      <c r="G188" s="6">
        <v>4</v>
      </c>
      <c r="H188" s="6">
        <v>0</v>
      </c>
      <c r="I188" s="6">
        <v>0</v>
      </c>
      <c r="J188" s="6">
        <v>0</v>
      </c>
      <c r="K188" s="6">
        <f>SUM(B188,E188,H188)</f>
        <v>4630</v>
      </c>
      <c r="L188" s="6">
        <f t="shared" si="25"/>
        <v>3276</v>
      </c>
      <c r="M188" s="6">
        <f t="shared" si="25"/>
        <v>7906</v>
      </c>
      <c r="N188" s="7" t="s">
        <v>617</v>
      </c>
    </row>
    <row r="189" spans="1:14" ht="27.75" customHeight="1" x14ac:dyDescent="0.2">
      <c r="A189" s="5" t="s">
        <v>618</v>
      </c>
      <c r="B189" s="6">
        <v>1089</v>
      </c>
      <c r="C189" s="6">
        <v>763</v>
      </c>
      <c r="D189" s="6">
        <v>1852</v>
      </c>
      <c r="E189" s="6">
        <v>0</v>
      </c>
      <c r="F189" s="6">
        <v>1</v>
      </c>
      <c r="G189" s="6">
        <v>1</v>
      </c>
      <c r="H189" s="6">
        <v>0</v>
      </c>
      <c r="I189" s="6">
        <v>0</v>
      </c>
      <c r="J189" s="6">
        <v>0</v>
      </c>
      <c r="K189" s="6">
        <f>SUM(B189,E189,H189)</f>
        <v>1089</v>
      </c>
      <c r="L189" s="6">
        <f t="shared" si="25"/>
        <v>764</v>
      </c>
      <c r="M189" s="6">
        <f t="shared" si="25"/>
        <v>1853</v>
      </c>
      <c r="N189" s="7" t="s">
        <v>619</v>
      </c>
    </row>
    <row r="190" spans="1:14" ht="27.75" customHeight="1" x14ac:dyDescent="0.2">
      <c r="A190" s="5" t="s">
        <v>620</v>
      </c>
      <c r="B190" s="6">
        <v>1834</v>
      </c>
      <c r="C190" s="6">
        <v>804</v>
      </c>
      <c r="D190" s="6">
        <v>2638</v>
      </c>
      <c r="E190" s="6">
        <v>0</v>
      </c>
      <c r="F190" s="6">
        <v>0</v>
      </c>
      <c r="G190" s="6">
        <v>0</v>
      </c>
      <c r="H190" s="6">
        <v>0</v>
      </c>
      <c r="I190" s="6">
        <v>0</v>
      </c>
      <c r="J190" s="6">
        <v>0</v>
      </c>
      <c r="K190" s="6">
        <f>SUM(B190,E190,H190)</f>
        <v>1834</v>
      </c>
      <c r="L190" s="6">
        <f t="shared" si="25"/>
        <v>804</v>
      </c>
      <c r="M190" s="6">
        <f t="shared" si="25"/>
        <v>2638</v>
      </c>
      <c r="N190" s="7" t="s">
        <v>621</v>
      </c>
    </row>
    <row r="191" spans="1:14" ht="27.75" customHeight="1" x14ac:dyDescent="0.2">
      <c r="A191" s="5" t="s">
        <v>622</v>
      </c>
      <c r="B191" s="6">
        <v>36301</v>
      </c>
      <c r="C191" s="6">
        <v>10993</v>
      </c>
      <c r="D191" s="6">
        <v>47294</v>
      </c>
      <c r="E191" s="6">
        <v>12</v>
      </c>
      <c r="F191" s="6">
        <v>3</v>
      </c>
      <c r="G191" s="6">
        <v>15</v>
      </c>
      <c r="H191" s="6">
        <v>0</v>
      </c>
      <c r="I191" s="6">
        <v>0</v>
      </c>
      <c r="J191" s="6">
        <v>0</v>
      </c>
      <c r="K191" s="6">
        <f>SUM(B191,E191,H191)</f>
        <v>36313</v>
      </c>
      <c r="L191" s="6">
        <f t="shared" si="25"/>
        <v>10996</v>
      </c>
      <c r="M191" s="6">
        <f t="shared" si="25"/>
        <v>47309</v>
      </c>
      <c r="N191" s="7" t="s">
        <v>623</v>
      </c>
    </row>
    <row r="192" spans="1:14" ht="27.75" customHeight="1" thickBot="1" x14ac:dyDescent="0.25">
      <c r="A192" s="11" t="s">
        <v>632</v>
      </c>
      <c r="B192" s="12">
        <f>SUM(B186,B187:B191)</f>
        <v>112023</v>
      </c>
      <c r="C192" s="12">
        <f t="shared" ref="C192:M192" si="26">SUM(C186,C187:C191)</f>
        <v>56982</v>
      </c>
      <c r="D192" s="12">
        <f>SUM(B192:C192)</f>
        <v>169005</v>
      </c>
      <c r="E192" s="12">
        <f t="shared" si="26"/>
        <v>24</v>
      </c>
      <c r="F192" s="12">
        <f t="shared" si="26"/>
        <v>16</v>
      </c>
      <c r="G192" s="12">
        <f>SUM(E192:F192)</f>
        <v>40</v>
      </c>
      <c r="H192" s="12">
        <v>0</v>
      </c>
      <c r="I192" s="12">
        <v>0</v>
      </c>
      <c r="J192" s="12">
        <v>0</v>
      </c>
      <c r="K192" s="12">
        <f t="shared" si="26"/>
        <v>112048</v>
      </c>
      <c r="L192" s="12">
        <f t="shared" si="26"/>
        <v>56998</v>
      </c>
      <c r="M192" s="12">
        <f t="shared" si="26"/>
        <v>169046</v>
      </c>
      <c r="N192" s="13" t="s">
        <v>633</v>
      </c>
    </row>
    <row r="193" spans="1:14" ht="27.75" customHeight="1" thickBot="1" x14ac:dyDescent="0.25">
      <c r="A193" s="8" t="s">
        <v>634</v>
      </c>
      <c r="B193" s="9">
        <f t="shared" ref="B193:M193" si="27">SUM(B192,B151)</f>
        <v>401321</v>
      </c>
      <c r="C193" s="9">
        <f t="shared" si="27"/>
        <v>342321</v>
      </c>
      <c r="D193" s="9">
        <f t="shared" si="27"/>
        <v>743642</v>
      </c>
      <c r="E193" s="9">
        <f t="shared" si="27"/>
        <v>68</v>
      </c>
      <c r="F193" s="9">
        <f t="shared" si="27"/>
        <v>114</v>
      </c>
      <c r="G193" s="9">
        <f t="shared" si="27"/>
        <v>182</v>
      </c>
      <c r="H193" s="9">
        <f t="shared" si="27"/>
        <v>0</v>
      </c>
      <c r="I193" s="9">
        <f t="shared" si="27"/>
        <v>0</v>
      </c>
      <c r="J193" s="9">
        <f t="shared" si="27"/>
        <v>0</v>
      </c>
      <c r="K193" s="9">
        <f t="shared" si="27"/>
        <v>401390</v>
      </c>
      <c r="L193" s="9">
        <f t="shared" si="27"/>
        <v>342435</v>
      </c>
      <c r="M193" s="9">
        <f t="shared" si="27"/>
        <v>743825</v>
      </c>
      <c r="N193" s="10" t="s">
        <v>8</v>
      </c>
    </row>
    <row r="194" spans="1:14" ht="16.5" customHeight="1" thickTop="1" x14ac:dyDescent="0.2">
      <c r="A194" s="82"/>
      <c r="B194" s="82"/>
      <c r="C194" s="82"/>
      <c r="D194" s="82"/>
      <c r="E194" s="82"/>
      <c r="F194" s="82"/>
      <c r="G194" s="82"/>
      <c r="H194" s="82"/>
      <c r="I194" s="82"/>
      <c r="J194" s="82"/>
      <c r="K194" s="82"/>
      <c r="L194" s="82"/>
      <c r="M194" s="82"/>
      <c r="N194" s="82"/>
    </row>
    <row r="195" spans="1:14" ht="16.5" customHeight="1" x14ac:dyDescent="0.2">
      <c r="A195" s="82"/>
      <c r="B195" s="82"/>
      <c r="C195" s="82"/>
      <c r="D195" s="82"/>
      <c r="E195" s="82"/>
      <c r="F195" s="82"/>
      <c r="G195" s="82"/>
      <c r="H195" s="82"/>
      <c r="I195" s="82"/>
      <c r="J195" s="82"/>
      <c r="K195" s="82"/>
      <c r="L195" s="82"/>
      <c r="M195" s="82"/>
      <c r="N195" s="82"/>
    </row>
    <row r="196" spans="1:14" s="403" customFormat="1" ht="16.5" customHeight="1" x14ac:dyDescent="0.2">
      <c r="A196" s="82"/>
      <c r="B196" s="82"/>
      <c r="C196" s="82"/>
      <c r="D196" s="82"/>
      <c r="E196" s="82"/>
      <c r="F196" s="82"/>
      <c r="G196" s="82"/>
      <c r="H196" s="82"/>
      <c r="I196" s="82"/>
      <c r="J196" s="82"/>
      <c r="K196" s="82"/>
      <c r="L196" s="82"/>
      <c r="M196" s="82">
        <f>M191+M150</f>
        <v>154677</v>
      </c>
      <c r="N196" s="82"/>
    </row>
    <row r="197" spans="1:14" s="403" customFormat="1" ht="16.5" customHeight="1" x14ac:dyDescent="0.2">
      <c r="A197" s="82"/>
      <c r="B197" s="82"/>
      <c r="C197" s="82"/>
      <c r="D197" s="82"/>
      <c r="E197" s="82"/>
      <c r="F197" s="82"/>
      <c r="G197" s="82"/>
      <c r="H197" s="82"/>
      <c r="I197" s="82"/>
      <c r="J197" s="82"/>
      <c r="K197" s="82"/>
      <c r="L197" s="82"/>
      <c r="M197" s="82"/>
      <c r="N197" s="82"/>
    </row>
    <row r="198" spans="1:14" s="403" customFormat="1" ht="16.5" customHeight="1" x14ac:dyDescent="0.2">
      <c r="A198" s="82"/>
      <c r="B198" s="82"/>
      <c r="C198" s="82"/>
      <c r="D198" s="82"/>
      <c r="E198" s="82"/>
      <c r="F198" s="82"/>
      <c r="G198" s="82"/>
      <c r="H198" s="82"/>
      <c r="I198" s="82"/>
      <c r="J198" s="82"/>
      <c r="K198" s="82"/>
      <c r="L198" s="82"/>
      <c r="M198" s="82"/>
      <c r="N198" s="82"/>
    </row>
    <row r="199" spans="1:14" s="403" customFormat="1" ht="16.5" customHeight="1" x14ac:dyDescent="0.2">
      <c r="A199" s="82"/>
      <c r="B199" s="82"/>
      <c r="C199" s="82"/>
      <c r="D199" s="82"/>
      <c r="E199" s="82"/>
      <c r="F199" s="82"/>
      <c r="G199" s="82"/>
      <c r="H199" s="82"/>
      <c r="I199" s="82"/>
      <c r="J199" s="82"/>
      <c r="K199" s="82"/>
      <c r="L199" s="82"/>
      <c r="M199" s="82"/>
      <c r="N199" s="82"/>
    </row>
    <row r="200" spans="1:14" ht="16.5" customHeight="1" x14ac:dyDescent="0.2">
      <c r="A200" s="82"/>
      <c r="B200" s="82"/>
      <c r="C200" s="82"/>
      <c r="D200" s="82"/>
      <c r="E200" s="82"/>
      <c r="F200" s="82"/>
      <c r="G200" s="82"/>
      <c r="H200" s="82"/>
      <c r="I200" s="82"/>
      <c r="J200" s="82"/>
      <c r="K200" s="82"/>
      <c r="L200" s="82"/>
      <c r="M200" s="82"/>
      <c r="N200" s="82"/>
    </row>
    <row r="201" spans="1:14" ht="16.5" customHeight="1" x14ac:dyDescent="0.2">
      <c r="A201" s="82"/>
      <c r="B201" s="82"/>
      <c r="C201" s="82"/>
      <c r="D201" s="82"/>
      <c r="E201" s="82"/>
      <c r="F201" s="82"/>
      <c r="G201" s="82"/>
      <c r="H201" s="82"/>
      <c r="I201" s="82"/>
      <c r="J201" s="82"/>
      <c r="K201" s="82"/>
      <c r="L201" s="82"/>
      <c r="M201" s="82"/>
      <c r="N201" s="82"/>
    </row>
    <row r="202" spans="1:14" ht="28.5" customHeight="1" x14ac:dyDescent="0.25">
      <c r="A202" s="416" t="s">
        <v>646</v>
      </c>
      <c r="B202" s="416"/>
      <c r="C202" s="416"/>
      <c r="D202" s="416"/>
      <c r="E202" s="416"/>
      <c r="F202" s="416"/>
      <c r="G202" s="416"/>
      <c r="H202" s="416"/>
      <c r="I202" s="416"/>
      <c r="J202" s="416"/>
      <c r="K202" s="416"/>
      <c r="L202" s="416"/>
      <c r="M202" s="416"/>
      <c r="N202" s="416"/>
    </row>
    <row r="203" spans="1:14" ht="28.5" customHeight="1" x14ac:dyDescent="0.2">
      <c r="A203" s="406" t="s">
        <v>647</v>
      </c>
      <c r="B203" s="406"/>
      <c r="C203" s="406"/>
      <c r="D203" s="406"/>
      <c r="E203" s="406"/>
      <c r="F203" s="406"/>
      <c r="G203" s="406"/>
      <c r="H203" s="406"/>
      <c r="I203" s="406"/>
      <c r="J203" s="406"/>
      <c r="K203" s="406"/>
      <c r="L203" s="406"/>
      <c r="M203" s="406"/>
      <c r="N203" s="406"/>
    </row>
    <row r="204" spans="1:14" ht="22.5" customHeight="1" thickBot="1" x14ac:dyDescent="0.3">
      <c r="A204" s="102" t="s">
        <v>648</v>
      </c>
      <c r="B204" s="408"/>
      <c r="C204" s="408"/>
      <c r="D204" s="408"/>
      <c r="E204" s="408"/>
      <c r="F204" s="408"/>
      <c r="G204" s="408"/>
      <c r="H204" s="408"/>
      <c r="I204" s="408"/>
      <c r="J204" s="408"/>
      <c r="K204" s="408"/>
      <c r="L204" s="408"/>
      <c r="M204" s="408"/>
      <c r="N204" s="103" t="s">
        <v>649</v>
      </c>
    </row>
    <row r="205" spans="1:14" ht="20.100000000000001" customHeight="1" thickTop="1" x14ac:dyDescent="0.25">
      <c r="A205" s="409" t="s">
        <v>543</v>
      </c>
      <c r="B205" s="412" t="s">
        <v>2</v>
      </c>
      <c r="C205" s="412"/>
      <c r="D205" s="412"/>
      <c r="E205" s="412" t="s">
        <v>3</v>
      </c>
      <c r="F205" s="412"/>
      <c r="G205" s="412"/>
      <c r="H205" s="412" t="s">
        <v>544</v>
      </c>
      <c r="I205" s="412"/>
      <c r="J205" s="412"/>
      <c r="K205" s="412" t="s">
        <v>4</v>
      </c>
      <c r="L205" s="412"/>
      <c r="M205" s="412"/>
      <c r="N205" s="409" t="s">
        <v>545</v>
      </c>
    </row>
    <row r="206" spans="1:14" ht="20.100000000000001" customHeight="1" x14ac:dyDescent="0.25">
      <c r="A206" s="410"/>
      <c r="B206" s="413" t="s">
        <v>6</v>
      </c>
      <c r="C206" s="413"/>
      <c r="D206" s="413"/>
      <c r="E206" s="413" t="s">
        <v>7</v>
      </c>
      <c r="F206" s="413"/>
      <c r="G206" s="413"/>
      <c r="H206" s="413" t="s">
        <v>546</v>
      </c>
      <c r="I206" s="413"/>
      <c r="J206" s="413"/>
      <c r="K206" s="413" t="s">
        <v>8</v>
      </c>
      <c r="L206" s="413"/>
      <c r="M206" s="413"/>
      <c r="N206" s="410"/>
    </row>
    <row r="207" spans="1:14" ht="20.100000000000001" customHeight="1" x14ac:dyDescent="0.25">
      <c r="A207" s="410"/>
      <c r="B207" s="336" t="s">
        <v>52</v>
      </c>
      <c r="C207" s="336" t="s">
        <v>10</v>
      </c>
      <c r="D207" s="336" t="s">
        <v>11</v>
      </c>
      <c r="E207" s="336" t="s">
        <v>52</v>
      </c>
      <c r="F207" s="336" t="s">
        <v>10</v>
      </c>
      <c r="G207" s="336" t="s">
        <v>11</v>
      </c>
      <c r="H207" s="336" t="s">
        <v>52</v>
      </c>
      <c r="I207" s="336" t="s">
        <v>279</v>
      </c>
      <c r="J207" s="336" t="s">
        <v>11</v>
      </c>
      <c r="K207" s="336" t="s">
        <v>52</v>
      </c>
      <c r="L207" s="336" t="s">
        <v>10</v>
      </c>
      <c r="M207" s="336" t="s">
        <v>11</v>
      </c>
      <c r="N207" s="410"/>
    </row>
    <row r="208" spans="1:14" ht="20.100000000000001" customHeight="1" thickBot="1" x14ac:dyDescent="0.3">
      <c r="A208" s="411"/>
      <c r="B208" s="4" t="s">
        <v>12</v>
      </c>
      <c r="C208" s="4" t="s">
        <v>13</v>
      </c>
      <c r="D208" s="4" t="s">
        <v>8</v>
      </c>
      <c r="E208" s="4" t="s">
        <v>12</v>
      </c>
      <c r="F208" s="4" t="s">
        <v>13</v>
      </c>
      <c r="G208" s="4" t="s">
        <v>8</v>
      </c>
      <c r="H208" s="4" t="s">
        <v>12</v>
      </c>
      <c r="I208" s="4" t="s">
        <v>13</v>
      </c>
      <c r="J208" s="4" t="s">
        <v>8</v>
      </c>
      <c r="K208" s="4" t="s">
        <v>12</v>
      </c>
      <c r="L208" s="4" t="s">
        <v>13</v>
      </c>
      <c r="M208" s="4" t="s">
        <v>8</v>
      </c>
      <c r="N208" s="411"/>
    </row>
    <row r="209" spans="1:14" ht="18" customHeight="1" x14ac:dyDescent="0.2">
      <c r="A209" s="5" t="s">
        <v>14</v>
      </c>
      <c r="B209" s="6"/>
      <c r="C209" s="6"/>
      <c r="D209" s="6"/>
      <c r="E209" s="6"/>
      <c r="F209" s="6"/>
      <c r="G209" s="6"/>
      <c r="H209" s="6"/>
      <c r="I209" s="6"/>
      <c r="J209" s="6"/>
      <c r="K209" s="6"/>
      <c r="L209" s="6"/>
      <c r="M209" s="6"/>
      <c r="N209" s="7" t="s">
        <v>547</v>
      </c>
    </row>
    <row r="210" spans="1:14" ht="18" customHeight="1" x14ac:dyDescent="0.2">
      <c r="A210" s="5" t="s">
        <v>548</v>
      </c>
      <c r="B210" s="6">
        <v>2986</v>
      </c>
      <c r="C210" s="6">
        <v>3338</v>
      </c>
      <c r="D210" s="6">
        <v>6324</v>
      </c>
      <c r="E210" s="6">
        <v>7</v>
      </c>
      <c r="F210" s="6">
        <v>7</v>
      </c>
      <c r="G210" s="6">
        <v>14</v>
      </c>
      <c r="H210" s="6">
        <v>0</v>
      </c>
      <c r="I210" s="6">
        <v>0</v>
      </c>
      <c r="J210" s="6">
        <v>0</v>
      </c>
      <c r="K210" s="6">
        <f>SUM(B210,E210,H210)</f>
        <v>2993</v>
      </c>
      <c r="L210" s="6">
        <f t="shared" ref="L210:M225" si="28">SUM(C210,F210,I210)</f>
        <v>3345</v>
      </c>
      <c r="M210" s="6">
        <f t="shared" si="28"/>
        <v>6338</v>
      </c>
      <c r="N210" s="7" t="s">
        <v>549</v>
      </c>
    </row>
    <row r="211" spans="1:14" ht="18" customHeight="1" x14ac:dyDescent="0.2">
      <c r="A211" s="5" t="s">
        <v>550</v>
      </c>
      <c r="B211" s="6">
        <v>1531</v>
      </c>
      <c r="C211" s="6">
        <v>1503</v>
      </c>
      <c r="D211" s="6">
        <v>3034</v>
      </c>
      <c r="E211" s="6">
        <v>1</v>
      </c>
      <c r="F211" s="6">
        <v>2</v>
      </c>
      <c r="G211" s="6">
        <v>3</v>
      </c>
      <c r="H211" s="6">
        <v>0</v>
      </c>
      <c r="I211" s="6">
        <v>0</v>
      </c>
      <c r="J211" s="6">
        <v>0</v>
      </c>
      <c r="K211" s="6">
        <f t="shared" ref="K211:M236" si="29">SUM(B211,E211,H211)</f>
        <v>1532</v>
      </c>
      <c r="L211" s="6">
        <f t="shared" si="28"/>
        <v>1505</v>
      </c>
      <c r="M211" s="6">
        <f t="shared" si="28"/>
        <v>3037</v>
      </c>
      <c r="N211" s="7" t="s">
        <v>551</v>
      </c>
    </row>
    <row r="212" spans="1:14" ht="18" customHeight="1" x14ac:dyDescent="0.2">
      <c r="A212" s="5" t="s">
        <v>552</v>
      </c>
      <c r="B212" s="6">
        <v>900</v>
      </c>
      <c r="C212" s="6">
        <v>653</v>
      </c>
      <c r="D212" s="6">
        <v>1553</v>
      </c>
      <c r="E212" s="6">
        <v>2</v>
      </c>
      <c r="F212" s="6">
        <v>3</v>
      </c>
      <c r="G212" s="6">
        <v>5</v>
      </c>
      <c r="H212" s="6">
        <v>0</v>
      </c>
      <c r="I212" s="6">
        <v>0</v>
      </c>
      <c r="J212" s="6">
        <v>0</v>
      </c>
      <c r="K212" s="6">
        <f t="shared" si="29"/>
        <v>902</v>
      </c>
      <c r="L212" s="6">
        <f t="shared" si="28"/>
        <v>656</v>
      </c>
      <c r="M212" s="6">
        <f t="shared" si="28"/>
        <v>1558</v>
      </c>
      <c r="N212" s="7" t="s">
        <v>553</v>
      </c>
    </row>
    <row r="213" spans="1:14" ht="18" customHeight="1" x14ac:dyDescent="0.2">
      <c r="A213" s="5" t="s">
        <v>554</v>
      </c>
      <c r="B213" s="6">
        <v>565</v>
      </c>
      <c r="C213" s="6">
        <v>478</v>
      </c>
      <c r="D213" s="6">
        <v>1043</v>
      </c>
      <c r="E213" s="6">
        <v>0</v>
      </c>
      <c r="F213" s="6">
        <v>0</v>
      </c>
      <c r="G213" s="6">
        <v>0</v>
      </c>
      <c r="H213" s="6">
        <v>0</v>
      </c>
      <c r="I213" s="6">
        <v>0</v>
      </c>
      <c r="J213" s="6">
        <v>0</v>
      </c>
      <c r="K213" s="6">
        <f t="shared" si="29"/>
        <v>565</v>
      </c>
      <c r="L213" s="6">
        <f t="shared" si="28"/>
        <v>478</v>
      </c>
      <c r="M213" s="6">
        <f t="shared" si="28"/>
        <v>1043</v>
      </c>
      <c r="N213" s="7" t="s">
        <v>555</v>
      </c>
    </row>
    <row r="214" spans="1:14" ht="18" customHeight="1" x14ac:dyDescent="0.2">
      <c r="A214" s="5" t="s">
        <v>556</v>
      </c>
      <c r="B214" s="6">
        <v>674</v>
      </c>
      <c r="C214" s="6">
        <v>283</v>
      </c>
      <c r="D214" s="6">
        <v>957</v>
      </c>
      <c r="E214" s="6">
        <v>0</v>
      </c>
      <c r="F214" s="6">
        <v>0</v>
      </c>
      <c r="G214" s="6">
        <v>0</v>
      </c>
      <c r="H214" s="6">
        <v>0</v>
      </c>
      <c r="I214" s="6">
        <v>0</v>
      </c>
      <c r="J214" s="6">
        <v>0</v>
      </c>
      <c r="K214" s="6">
        <f t="shared" si="29"/>
        <v>674</v>
      </c>
      <c r="L214" s="6">
        <f t="shared" si="28"/>
        <v>283</v>
      </c>
      <c r="M214" s="6">
        <f t="shared" si="28"/>
        <v>957</v>
      </c>
      <c r="N214" s="7" t="s">
        <v>557</v>
      </c>
    </row>
    <row r="215" spans="1:14" ht="18" customHeight="1" x14ac:dyDescent="0.2">
      <c r="A215" s="5" t="s">
        <v>558</v>
      </c>
      <c r="B215" s="6">
        <v>2581</v>
      </c>
      <c r="C215" s="6">
        <v>1688</v>
      </c>
      <c r="D215" s="6">
        <v>4269</v>
      </c>
      <c r="E215" s="6">
        <v>1</v>
      </c>
      <c r="F215" s="6">
        <v>4</v>
      </c>
      <c r="G215" s="6">
        <v>5</v>
      </c>
      <c r="H215" s="6">
        <v>0</v>
      </c>
      <c r="I215" s="6">
        <v>0</v>
      </c>
      <c r="J215" s="6">
        <v>0</v>
      </c>
      <c r="K215" s="6">
        <f t="shared" si="29"/>
        <v>2582</v>
      </c>
      <c r="L215" s="6">
        <f t="shared" si="28"/>
        <v>1692</v>
      </c>
      <c r="M215" s="6">
        <f t="shared" si="28"/>
        <v>4274</v>
      </c>
      <c r="N215" s="7" t="s">
        <v>559</v>
      </c>
    </row>
    <row r="216" spans="1:14" ht="18" customHeight="1" x14ac:dyDescent="0.2">
      <c r="A216" s="5" t="s">
        <v>560</v>
      </c>
      <c r="B216" s="6">
        <v>137</v>
      </c>
      <c r="C216" s="6">
        <v>68</v>
      </c>
      <c r="D216" s="6">
        <v>205</v>
      </c>
      <c r="E216" s="6">
        <v>0</v>
      </c>
      <c r="F216" s="6">
        <v>0</v>
      </c>
      <c r="G216" s="6">
        <v>0</v>
      </c>
      <c r="H216" s="6">
        <v>0</v>
      </c>
      <c r="I216" s="6">
        <v>0</v>
      </c>
      <c r="J216" s="6">
        <v>0</v>
      </c>
      <c r="K216" s="6">
        <f t="shared" si="29"/>
        <v>137</v>
      </c>
      <c r="L216" s="6">
        <f t="shared" si="28"/>
        <v>68</v>
      </c>
      <c r="M216" s="6">
        <f t="shared" si="28"/>
        <v>205</v>
      </c>
      <c r="N216" s="7" t="s">
        <v>561</v>
      </c>
    </row>
    <row r="217" spans="1:14" ht="18" customHeight="1" x14ac:dyDescent="0.2">
      <c r="A217" s="5" t="s">
        <v>624</v>
      </c>
      <c r="B217" s="6">
        <v>69</v>
      </c>
      <c r="C217" s="6">
        <v>36</v>
      </c>
      <c r="D217" s="6">
        <v>105</v>
      </c>
      <c r="E217" s="6">
        <v>0</v>
      </c>
      <c r="F217" s="6">
        <v>0</v>
      </c>
      <c r="G217" s="6">
        <v>0</v>
      </c>
      <c r="H217" s="6">
        <v>0</v>
      </c>
      <c r="I217" s="6">
        <v>0</v>
      </c>
      <c r="J217" s="6">
        <v>0</v>
      </c>
      <c r="K217" s="6">
        <f t="shared" si="29"/>
        <v>69</v>
      </c>
      <c r="L217" s="6">
        <f t="shared" si="28"/>
        <v>36</v>
      </c>
      <c r="M217" s="6">
        <f t="shared" si="28"/>
        <v>105</v>
      </c>
      <c r="N217" s="7" t="s">
        <v>563</v>
      </c>
    </row>
    <row r="218" spans="1:14" ht="18" customHeight="1" x14ac:dyDescent="0.2">
      <c r="A218" s="5" t="s">
        <v>639</v>
      </c>
      <c r="B218" s="6">
        <v>34</v>
      </c>
      <c r="C218" s="6">
        <v>9</v>
      </c>
      <c r="D218" s="6">
        <v>43</v>
      </c>
      <c r="E218" s="6">
        <v>0</v>
      </c>
      <c r="F218" s="6">
        <v>0</v>
      </c>
      <c r="G218" s="6">
        <v>0</v>
      </c>
      <c r="H218" s="6">
        <v>0</v>
      </c>
      <c r="I218" s="6">
        <v>0</v>
      </c>
      <c r="J218" s="6">
        <v>0</v>
      </c>
      <c r="K218" s="6">
        <f t="shared" si="29"/>
        <v>34</v>
      </c>
      <c r="L218" s="6">
        <f t="shared" si="28"/>
        <v>9</v>
      </c>
      <c r="M218" s="6">
        <f t="shared" si="28"/>
        <v>43</v>
      </c>
      <c r="N218" s="7" t="s">
        <v>565</v>
      </c>
    </row>
    <row r="219" spans="1:14" ht="18" customHeight="1" x14ac:dyDescent="0.2">
      <c r="A219" s="5" t="s">
        <v>566</v>
      </c>
      <c r="B219" s="6">
        <v>1822</v>
      </c>
      <c r="C219" s="6">
        <v>1032</v>
      </c>
      <c r="D219" s="6">
        <v>2854</v>
      </c>
      <c r="E219" s="6">
        <v>0</v>
      </c>
      <c r="F219" s="6">
        <v>0</v>
      </c>
      <c r="G219" s="6">
        <v>0</v>
      </c>
      <c r="H219" s="6">
        <v>0</v>
      </c>
      <c r="I219" s="6">
        <v>0</v>
      </c>
      <c r="J219" s="6">
        <v>0</v>
      </c>
      <c r="K219" s="6">
        <f t="shared" si="29"/>
        <v>1822</v>
      </c>
      <c r="L219" s="6">
        <f t="shared" si="28"/>
        <v>1032</v>
      </c>
      <c r="M219" s="6">
        <f t="shared" si="28"/>
        <v>2854</v>
      </c>
      <c r="N219" s="7" t="s">
        <v>567</v>
      </c>
    </row>
    <row r="220" spans="1:14" ht="18" customHeight="1" x14ac:dyDescent="0.2">
      <c r="A220" s="5" t="s">
        <v>568</v>
      </c>
      <c r="B220" s="6">
        <v>43</v>
      </c>
      <c r="C220" s="6">
        <v>7</v>
      </c>
      <c r="D220" s="6">
        <f>SUM(B220:C220)</f>
        <v>50</v>
      </c>
      <c r="E220" s="6">
        <v>0</v>
      </c>
      <c r="F220" s="6">
        <v>0</v>
      </c>
      <c r="G220" s="6">
        <v>0</v>
      </c>
      <c r="H220" s="6">
        <v>0</v>
      </c>
      <c r="I220" s="6">
        <v>0</v>
      </c>
      <c r="J220" s="6">
        <v>0</v>
      </c>
      <c r="K220" s="6">
        <f t="shared" si="29"/>
        <v>43</v>
      </c>
      <c r="L220" s="6">
        <f t="shared" si="28"/>
        <v>7</v>
      </c>
      <c r="M220" s="6">
        <f t="shared" si="28"/>
        <v>50</v>
      </c>
      <c r="N220" s="7" t="s">
        <v>569</v>
      </c>
    </row>
    <row r="221" spans="1:14" ht="18" customHeight="1" x14ac:dyDescent="0.2">
      <c r="A221" s="5" t="s">
        <v>570</v>
      </c>
      <c r="B221" s="6">
        <v>1405</v>
      </c>
      <c r="C221" s="6">
        <v>704</v>
      </c>
      <c r="D221" s="6">
        <v>2109</v>
      </c>
      <c r="E221" s="6">
        <v>0</v>
      </c>
      <c r="F221" s="6">
        <v>1</v>
      </c>
      <c r="G221" s="6">
        <v>1</v>
      </c>
      <c r="H221" s="6">
        <v>0</v>
      </c>
      <c r="I221" s="6">
        <v>0</v>
      </c>
      <c r="J221" s="6">
        <v>0</v>
      </c>
      <c r="K221" s="6">
        <f t="shared" si="29"/>
        <v>1405</v>
      </c>
      <c r="L221" s="6">
        <f t="shared" si="28"/>
        <v>705</v>
      </c>
      <c r="M221" s="6">
        <f t="shared" si="28"/>
        <v>2110</v>
      </c>
      <c r="N221" s="7" t="s">
        <v>650</v>
      </c>
    </row>
    <row r="222" spans="1:14" ht="18" customHeight="1" x14ac:dyDescent="0.2">
      <c r="A222" s="5" t="s">
        <v>572</v>
      </c>
      <c r="B222" s="6">
        <v>33</v>
      </c>
      <c r="C222" s="6">
        <v>7</v>
      </c>
      <c r="D222" s="6">
        <v>40</v>
      </c>
      <c r="E222" s="6">
        <v>0</v>
      </c>
      <c r="F222" s="6">
        <v>0</v>
      </c>
      <c r="G222" s="6">
        <v>0</v>
      </c>
      <c r="H222" s="6">
        <v>0</v>
      </c>
      <c r="I222" s="6">
        <v>0</v>
      </c>
      <c r="J222" s="6">
        <v>0</v>
      </c>
      <c r="K222" s="6">
        <f t="shared" si="29"/>
        <v>33</v>
      </c>
      <c r="L222" s="6">
        <f t="shared" si="28"/>
        <v>7</v>
      </c>
      <c r="M222" s="6">
        <f t="shared" si="28"/>
        <v>40</v>
      </c>
      <c r="N222" s="7" t="s">
        <v>573</v>
      </c>
    </row>
    <row r="223" spans="1:14" ht="18" customHeight="1" x14ac:dyDescent="0.2">
      <c r="A223" s="5" t="s">
        <v>574</v>
      </c>
      <c r="B223" s="6">
        <v>1493</v>
      </c>
      <c r="C223" s="6">
        <v>463</v>
      </c>
      <c r="D223" s="6">
        <v>1956</v>
      </c>
      <c r="E223" s="6">
        <v>2</v>
      </c>
      <c r="F223" s="6">
        <v>1</v>
      </c>
      <c r="G223" s="6">
        <v>3</v>
      </c>
      <c r="H223" s="6">
        <v>0</v>
      </c>
      <c r="I223" s="6">
        <v>0</v>
      </c>
      <c r="J223" s="6">
        <v>0</v>
      </c>
      <c r="K223" s="6">
        <f t="shared" si="29"/>
        <v>1495</v>
      </c>
      <c r="L223" s="6">
        <f t="shared" si="28"/>
        <v>464</v>
      </c>
      <c r="M223" s="6">
        <f t="shared" si="28"/>
        <v>1959</v>
      </c>
      <c r="N223" s="7" t="s">
        <v>575</v>
      </c>
    </row>
    <row r="224" spans="1:14" ht="18" customHeight="1" x14ac:dyDescent="0.2">
      <c r="A224" s="5" t="s">
        <v>576</v>
      </c>
      <c r="B224" s="6">
        <v>268</v>
      </c>
      <c r="C224" s="6">
        <v>123</v>
      </c>
      <c r="D224" s="6">
        <v>391</v>
      </c>
      <c r="E224" s="6">
        <v>0</v>
      </c>
      <c r="F224" s="6">
        <v>0</v>
      </c>
      <c r="G224" s="6">
        <v>0</v>
      </c>
      <c r="H224" s="6">
        <v>0</v>
      </c>
      <c r="I224" s="6">
        <v>0</v>
      </c>
      <c r="J224" s="6">
        <v>0</v>
      </c>
      <c r="K224" s="6">
        <f t="shared" si="29"/>
        <v>268</v>
      </c>
      <c r="L224" s="6">
        <f t="shared" si="28"/>
        <v>123</v>
      </c>
      <c r="M224" s="6">
        <f t="shared" si="28"/>
        <v>391</v>
      </c>
      <c r="N224" s="7" t="s">
        <v>577</v>
      </c>
    </row>
    <row r="225" spans="1:14" ht="18" customHeight="1" x14ac:dyDescent="0.2">
      <c r="A225" s="5" t="s">
        <v>578</v>
      </c>
      <c r="B225" s="6">
        <v>886</v>
      </c>
      <c r="C225" s="6">
        <v>450</v>
      </c>
      <c r="D225" s="6">
        <v>1336</v>
      </c>
      <c r="E225" s="6">
        <v>0</v>
      </c>
      <c r="F225" s="6">
        <v>1</v>
      </c>
      <c r="G225" s="6">
        <v>1</v>
      </c>
      <c r="H225" s="6">
        <v>0</v>
      </c>
      <c r="I225" s="6">
        <v>0</v>
      </c>
      <c r="J225" s="6">
        <v>0</v>
      </c>
      <c r="K225" s="6">
        <f t="shared" si="29"/>
        <v>886</v>
      </c>
      <c r="L225" s="6">
        <f t="shared" si="28"/>
        <v>451</v>
      </c>
      <c r="M225" s="6">
        <f t="shared" si="28"/>
        <v>1337</v>
      </c>
      <c r="N225" s="7" t="s">
        <v>579</v>
      </c>
    </row>
    <row r="226" spans="1:14" ht="18" customHeight="1" x14ac:dyDescent="0.2">
      <c r="A226" s="5" t="s">
        <v>580</v>
      </c>
      <c r="B226" s="6">
        <v>1376</v>
      </c>
      <c r="C226" s="6">
        <v>249</v>
      </c>
      <c r="D226" s="6">
        <v>1625</v>
      </c>
      <c r="E226" s="6">
        <v>3</v>
      </c>
      <c r="F226" s="6">
        <v>0</v>
      </c>
      <c r="G226" s="6">
        <v>3</v>
      </c>
      <c r="H226" s="6">
        <v>0</v>
      </c>
      <c r="I226" s="6">
        <v>0</v>
      </c>
      <c r="J226" s="6">
        <v>0</v>
      </c>
      <c r="K226" s="6">
        <f t="shared" si="29"/>
        <v>1379</v>
      </c>
      <c r="L226" s="6">
        <f t="shared" si="29"/>
        <v>249</v>
      </c>
      <c r="M226" s="6">
        <f t="shared" si="29"/>
        <v>1628</v>
      </c>
      <c r="N226" s="7" t="s">
        <v>581</v>
      </c>
    </row>
    <row r="227" spans="1:14" ht="18" customHeight="1" x14ac:dyDescent="0.2">
      <c r="A227" s="5" t="s">
        <v>626</v>
      </c>
      <c r="B227" s="6">
        <v>226</v>
      </c>
      <c r="C227" s="6">
        <v>41</v>
      </c>
      <c r="D227" s="6">
        <v>267</v>
      </c>
      <c r="E227" s="6">
        <v>0</v>
      </c>
      <c r="F227" s="6">
        <v>0</v>
      </c>
      <c r="G227" s="6">
        <v>0</v>
      </c>
      <c r="H227" s="6">
        <v>0</v>
      </c>
      <c r="I227" s="6">
        <v>0</v>
      </c>
      <c r="J227" s="6">
        <v>0</v>
      </c>
      <c r="K227" s="6">
        <f t="shared" si="29"/>
        <v>226</v>
      </c>
      <c r="L227" s="6">
        <f t="shared" si="29"/>
        <v>41</v>
      </c>
      <c r="M227" s="6">
        <f t="shared" si="29"/>
        <v>267</v>
      </c>
      <c r="N227" s="7" t="s">
        <v>583</v>
      </c>
    </row>
    <row r="228" spans="1:14" ht="18" customHeight="1" x14ac:dyDescent="0.2">
      <c r="A228" s="5" t="s">
        <v>584</v>
      </c>
      <c r="B228" s="6">
        <v>1311</v>
      </c>
      <c r="C228" s="6">
        <v>722</v>
      </c>
      <c r="D228" s="6">
        <v>2033</v>
      </c>
      <c r="E228" s="6">
        <v>2</v>
      </c>
      <c r="F228" s="6">
        <v>0</v>
      </c>
      <c r="G228" s="6">
        <v>2</v>
      </c>
      <c r="H228" s="6">
        <v>0</v>
      </c>
      <c r="I228" s="6">
        <v>0</v>
      </c>
      <c r="J228" s="6">
        <v>0</v>
      </c>
      <c r="K228" s="6">
        <f t="shared" si="29"/>
        <v>1313</v>
      </c>
      <c r="L228" s="6">
        <f t="shared" si="29"/>
        <v>722</v>
      </c>
      <c r="M228" s="6">
        <f t="shared" si="29"/>
        <v>2035</v>
      </c>
      <c r="N228" s="7" t="s">
        <v>585</v>
      </c>
    </row>
    <row r="229" spans="1:14" ht="18" customHeight="1" x14ac:dyDescent="0.2">
      <c r="A229" s="5" t="s">
        <v>640</v>
      </c>
      <c r="B229" s="6">
        <v>261</v>
      </c>
      <c r="C229" s="6">
        <v>114</v>
      </c>
      <c r="D229" s="6">
        <v>375</v>
      </c>
      <c r="E229" s="6">
        <v>1</v>
      </c>
      <c r="F229" s="6">
        <v>0</v>
      </c>
      <c r="G229" s="6">
        <v>1</v>
      </c>
      <c r="H229" s="6">
        <v>0</v>
      </c>
      <c r="I229" s="6">
        <v>0</v>
      </c>
      <c r="J229" s="6">
        <v>0</v>
      </c>
      <c r="K229" s="6">
        <f t="shared" si="29"/>
        <v>262</v>
      </c>
      <c r="L229" s="6">
        <f t="shared" si="29"/>
        <v>114</v>
      </c>
      <c r="M229" s="6">
        <f t="shared" si="29"/>
        <v>376</v>
      </c>
      <c r="N229" s="7" t="s">
        <v>587</v>
      </c>
    </row>
    <row r="230" spans="1:14" ht="18" customHeight="1" x14ac:dyDescent="0.2">
      <c r="A230" s="5" t="s">
        <v>588</v>
      </c>
      <c r="B230" s="6">
        <v>928</v>
      </c>
      <c r="C230" s="6">
        <v>419</v>
      </c>
      <c r="D230" s="6">
        <v>1347</v>
      </c>
      <c r="E230" s="6">
        <v>1</v>
      </c>
      <c r="F230" s="6">
        <v>2</v>
      </c>
      <c r="G230" s="6">
        <v>3</v>
      </c>
      <c r="H230" s="6">
        <v>0</v>
      </c>
      <c r="I230" s="6">
        <v>0</v>
      </c>
      <c r="J230" s="6">
        <v>0</v>
      </c>
      <c r="K230" s="6">
        <f t="shared" si="29"/>
        <v>929</v>
      </c>
      <c r="L230" s="6">
        <f t="shared" si="29"/>
        <v>421</v>
      </c>
      <c r="M230" s="6">
        <f t="shared" si="29"/>
        <v>1350</v>
      </c>
      <c r="N230" s="7" t="s">
        <v>589</v>
      </c>
    </row>
    <row r="231" spans="1:14" ht="18" customHeight="1" x14ac:dyDescent="0.2">
      <c r="A231" s="5" t="s">
        <v>590</v>
      </c>
      <c r="B231" s="6">
        <v>902</v>
      </c>
      <c r="C231" s="6">
        <v>399</v>
      </c>
      <c r="D231" s="6">
        <v>1301</v>
      </c>
      <c r="E231" s="6">
        <v>0</v>
      </c>
      <c r="F231" s="6">
        <v>3</v>
      </c>
      <c r="G231" s="6">
        <v>3</v>
      </c>
      <c r="H231" s="6">
        <v>0</v>
      </c>
      <c r="I231" s="6">
        <v>0</v>
      </c>
      <c r="J231" s="6">
        <v>0</v>
      </c>
      <c r="K231" s="6">
        <f t="shared" si="29"/>
        <v>902</v>
      </c>
      <c r="L231" s="6">
        <f t="shared" si="29"/>
        <v>402</v>
      </c>
      <c r="M231" s="6">
        <f t="shared" si="29"/>
        <v>1304</v>
      </c>
      <c r="N231" s="7" t="s">
        <v>591</v>
      </c>
    </row>
    <row r="232" spans="1:14" ht="18" customHeight="1" x14ac:dyDescent="0.2">
      <c r="A232" s="5" t="s">
        <v>592</v>
      </c>
      <c r="B232" s="6">
        <v>787</v>
      </c>
      <c r="C232" s="6">
        <v>313</v>
      </c>
      <c r="D232" s="6">
        <v>1100</v>
      </c>
      <c r="E232" s="6">
        <v>0</v>
      </c>
      <c r="F232" s="6">
        <v>0</v>
      </c>
      <c r="G232" s="6">
        <v>0</v>
      </c>
      <c r="H232" s="6">
        <v>0</v>
      </c>
      <c r="I232" s="6">
        <v>0</v>
      </c>
      <c r="J232" s="6">
        <v>0</v>
      </c>
      <c r="K232" s="6">
        <f t="shared" si="29"/>
        <v>787</v>
      </c>
      <c r="L232" s="6">
        <f t="shared" si="29"/>
        <v>313</v>
      </c>
      <c r="M232" s="6">
        <f t="shared" si="29"/>
        <v>1100</v>
      </c>
      <c r="N232" s="7" t="s">
        <v>593</v>
      </c>
    </row>
    <row r="233" spans="1:14" ht="18" customHeight="1" x14ac:dyDescent="0.2">
      <c r="A233" s="5" t="s">
        <v>594</v>
      </c>
      <c r="B233" s="6">
        <v>118</v>
      </c>
      <c r="C233" s="6">
        <v>26</v>
      </c>
      <c r="D233" s="6">
        <v>144</v>
      </c>
      <c r="E233" s="6">
        <v>0</v>
      </c>
      <c r="F233" s="6">
        <v>0</v>
      </c>
      <c r="G233" s="6">
        <v>0</v>
      </c>
      <c r="H233" s="6">
        <v>0</v>
      </c>
      <c r="I233" s="6">
        <v>0</v>
      </c>
      <c r="J233" s="6">
        <v>0</v>
      </c>
      <c r="K233" s="6">
        <f t="shared" si="29"/>
        <v>118</v>
      </c>
      <c r="L233" s="6">
        <f t="shared" si="29"/>
        <v>26</v>
      </c>
      <c r="M233" s="6">
        <f t="shared" si="29"/>
        <v>144</v>
      </c>
      <c r="N233" s="7" t="s">
        <v>595</v>
      </c>
    </row>
    <row r="234" spans="1:14" ht="18" customHeight="1" x14ac:dyDescent="0.2">
      <c r="A234" s="5" t="s">
        <v>596</v>
      </c>
      <c r="B234" s="6">
        <v>587</v>
      </c>
      <c r="C234" s="6">
        <v>203</v>
      </c>
      <c r="D234" s="6">
        <v>790</v>
      </c>
      <c r="E234" s="6">
        <v>0</v>
      </c>
      <c r="F234" s="6">
        <v>0</v>
      </c>
      <c r="G234" s="6">
        <v>0</v>
      </c>
      <c r="H234" s="6">
        <v>0</v>
      </c>
      <c r="I234" s="6">
        <v>0</v>
      </c>
      <c r="J234" s="6">
        <v>0</v>
      </c>
      <c r="K234" s="6">
        <f t="shared" si="29"/>
        <v>587</v>
      </c>
      <c r="L234" s="6">
        <f t="shared" si="29"/>
        <v>203</v>
      </c>
      <c r="M234" s="6">
        <f t="shared" si="29"/>
        <v>790</v>
      </c>
      <c r="N234" s="7" t="s">
        <v>597</v>
      </c>
    </row>
    <row r="235" spans="1:14" ht="18" customHeight="1" x14ac:dyDescent="0.2">
      <c r="A235" s="5" t="s">
        <v>598</v>
      </c>
      <c r="B235" s="6">
        <v>698</v>
      </c>
      <c r="C235" s="6">
        <v>236</v>
      </c>
      <c r="D235" s="6">
        <v>934</v>
      </c>
      <c r="E235" s="6">
        <v>0</v>
      </c>
      <c r="F235" s="6">
        <v>0</v>
      </c>
      <c r="G235" s="6">
        <v>0</v>
      </c>
      <c r="H235" s="6">
        <v>0</v>
      </c>
      <c r="I235" s="6">
        <v>0</v>
      </c>
      <c r="J235" s="6">
        <v>0</v>
      </c>
      <c r="K235" s="6">
        <f t="shared" si="29"/>
        <v>698</v>
      </c>
      <c r="L235" s="6">
        <f t="shared" si="29"/>
        <v>236</v>
      </c>
      <c r="M235" s="6">
        <f t="shared" si="29"/>
        <v>934</v>
      </c>
      <c r="N235" s="7" t="s">
        <v>599</v>
      </c>
    </row>
    <row r="236" spans="1:14" ht="18" customHeight="1" thickBot="1" x14ac:dyDescent="0.25">
      <c r="A236" s="14" t="s">
        <v>600</v>
      </c>
      <c r="B236" s="15">
        <v>473</v>
      </c>
      <c r="C236" s="15">
        <v>136</v>
      </c>
      <c r="D236" s="15">
        <v>609</v>
      </c>
      <c r="E236" s="15">
        <v>0</v>
      </c>
      <c r="F236" s="15">
        <v>0</v>
      </c>
      <c r="G236" s="15">
        <v>0</v>
      </c>
      <c r="H236" s="15">
        <v>0</v>
      </c>
      <c r="I236" s="15">
        <v>0</v>
      </c>
      <c r="J236" s="15">
        <v>0</v>
      </c>
      <c r="K236" s="15">
        <f t="shared" si="29"/>
        <v>473</v>
      </c>
      <c r="L236" s="15">
        <f t="shared" si="29"/>
        <v>136</v>
      </c>
      <c r="M236" s="15">
        <f t="shared" si="29"/>
        <v>609</v>
      </c>
      <c r="N236" s="16" t="s">
        <v>601</v>
      </c>
    </row>
    <row r="237" spans="1:14" ht="19.5" customHeight="1" thickTop="1" x14ac:dyDescent="0.2">
      <c r="A237" s="25"/>
      <c r="B237" s="73"/>
      <c r="C237" s="73"/>
      <c r="D237" s="73"/>
      <c r="E237" s="73"/>
      <c r="F237" s="73"/>
      <c r="G237" s="73"/>
      <c r="H237" s="73"/>
      <c r="I237" s="73"/>
      <c r="J237" s="73"/>
      <c r="K237" s="73"/>
      <c r="L237" s="73"/>
      <c r="M237" s="73"/>
      <c r="N237" s="26"/>
    </row>
    <row r="238" spans="1:14" ht="19.5" customHeight="1" x14ac:dyDescent="0.2">
      <c r="A238" s="25"/>
      <c r="B238" s="73"/>
      <c r="C238" s="73"/>
      <c r="D238" s="73"/>
      <c r="E238" s="73"/>
      <c r="F238" s="73"/>
      <c r="G238" s="73"/>
      <c r="H238" s="73"/>
      <c r="I238" s="73"/>
      <c r="J238" s="73"/>
      <c r="K238" s="73"/>
      <c r="L238" s="73"/>
      <c r="M238" s="73"/>
      <c r="N238" s="26"/>
    </row>
    <row r="239" spans="1:14" ht="25.5" customHeight="1" thickBot="1" x14ac:dyDescent="0.3">
      <c r="A239" s="102" t="s">
        <v>651</v>
      </c>
      <c r="B239" s="408"/>
      <c r="C239" s="408"/>
      <c r="D239" s="408"/>
      <c r="E239" s="408"/>
      <c r="F239" s="408"/>
      <c r="G239" s="408"/>
      <c r="H239" s="408"/>
      <c r="I239" s="408"/>
      <c r="J239" s="408"/>
      <c r="K239" s="408"/>
      <c r="L239" s="408"/>
      <c r="M239" s="408"/>
      <c r="N239" s="103" t="s">
        <v>652</v>
      </c>
    </row>
    <row r="240" spans="1:14" ht="25.5" customHeight="1" thickTop="1" x14ac:dyDescent="0.25">
      <c r="A240" s="409" t="s">
        <v>543</v>
      </c>
      <c r="B240" s="412" t="s">
        <v>2</v>
      </c>
      <c r="C240" s="412"/>
      <c r="D240" s="412"/>
      <c r="E240" s="412" t="s">
        <v>3</v>
      </c>
      <c r="F240" s="412"/>
      <c r="G240" s="412"/>
      <c r="H240" s="412" t="s">
        <v>544</v>
      </c>
      <c r="I240" s="412"/>
      <c r="J240" s="412"/>
      <c r="K240" s="412" t="s">
        <v>4</v>
      </c>
      <c r="L240" s="412"/>
      <c r="M240" s="412"/>
      <c r="N240" s="409" t="s">
        <v>545</v>
      </c>
    </row>
    <row r="241" spans="1:14" ht="25.5" customHeight="1" x14ac:dyDescent="0.25">
      <c r="A241" s="410"/>
      <c r="B241" s="413" t="s">
        <v>6</v>
      </c>
      <c r="C241" s="413"/>
      <c r="D241" s="413"/>
      <c r="E241" s="413" t="s">
        <v>7</v>
      </c>
      <c r="F241" s="413"/>
      <c r="G241" s="413"/>
      <c r="H241" s="413" t="s">
        <v>546</v>
      </c>
      <c r="I241" s="413"/>
      <c r="J241" s="413"/>
      <c r="K241" s="413" t="s">
        <v>8</v>
      </c>
      <c r="L241" s="413"/>
      <c r="M241" s="413"/>
      <c r="N241" s="410"/>
    </row>
    <row r="242" spans="1:14" ht="25.5" customHeight="1" x14ac:dyDescent="0.25">
      <c r="A242" s="410"/>
      <c r="B242" s="336" t="s">
        <v>52</v>
      </c>
      <c r="C242" s="336" t="s">
        <v>279</v>
      </c>
      <c r="D242" s="336" t="s">
        <v>11</v>
      </c>
      <c r="E242" s="336" t="s">
        <v>52</v>
      </c>
      <c r="F242" s="336" t="s">
        <v>279</v>
      </c>
      <c r="G242" s="336" t="s">
        <v>11</v>
      </c>
      <c r="H242" s="336" t="s">
        <v>52</v>
      </c>
      <c r="I242" s="336" t="s">
        <v>279</v>
      </c>
      <c r="J242" s="336" t="s">
        <v>11</v>
      </c>
      <c r="K242" s="336" t="s">
        <v>52</v>
      </c>
      <c r="L242" s="336" t="s">
        <v>279</v>
      </c>
      <c r="M242" s="336" t="s">
        <v>11</v>
      </c>
      <c r="N242" s="410"/>
    </row>
    <row r="243" spans="1:14" ht="25.5" customHeight="1" thickBot="1" x14ac:dyDescent="0.3">
      <c r="A243" s="411"/>
      <c r="B243" s="4" t="s">
        <v>12</v>
      </c>
      <c r="C243" s="4" t="s">
        <v>13</v>
      </c>
      <c r="D243" s="4" t="s">
        <v>8</v>
      </c>
      <c r="E243" s="4" t="s">
        <v>12</v>
      </c>
      <c r="F243" s="4" t="s">
        <v>13</v>
      </c>
      <c r="G243" s="4" t="s">
        <v>8</v>
      </c>
      <c r="H243" s="4" t="s">
        <v>12</v>
      </c>
      <c r="I243" s="4" t="s">
        <v>13</v>
      </c>
      <c r="J243" s="4" t="s">
        <v>8</v>
      </c>
      <c r="K243" s="4" t="s">
        <v>12</v>
      </c>
      <c r="L243" s="4" t="s">
        <v>13</v>
      </c>
      <c r="M243" s="4" t="s">
        <v>8</v>
      </c>
      <c r="N243" s="411"/>
    </row>
    <row r="244" spans="1:14" ht="25.5" customHeight="1" x14ac:dyDescent="0.2">
      <c r="A244" s="5" t="s">
        <v>645</v>
      </c>
      <c r="B244" s="6">
        <v>506</v>
      </c>
      <c r="C244" s="6">
        <v>142</v>
      </c>
      <c r="D244" s="6">
        <v>648</v>
      </c>
      <c r="E244" s="6">
        <v>0</v>
      </c>
      <c r="F244" s="6">
        <v>0</v>
      </c>
      <c r="G244" s="6">
        <v>0</v>
      </c>
      <c r="H244" s="6">
        <v>0</v>
      </c>
      <c r="I244" s="6">
        <v>0</v>
      </c>
      <c r="J244" s="6">
        <v>0</v>
      </c>
      <c r="K244" s="6">
        <f>SUM(B244,E244,H244)</f>
        <v>506</v>
      </c>
      <c r="L244" s="6">
        <f t="shared" ref="L244:M255" si="30">SUM(C244,F244,I244)</f>
        <v>142</v>
      </c>
      <c r="M244" s="6">
        <f t="shared" si="30"/>
        <v>648</v>
      </c>
      <c r="N244" s="7" t="s">
        <v>605</v>
      </c>
    </row>
    <row r="245" spans="1:14" ht="25.5" customHeight="1" x14ac:dyDescent="0.2">
      <c r="A245" s="5" t="s">
        <v>606</v>
      </c>
      <c r="B245" s="6">
        <v>42</v>
      </c>
      <c r="C245" s="6">
        <v>27</v>
      </c>
      <c r="D245" s="6">
        <v>69</v>
      </c>
      <c r="E245" s="6">
        <v>0</v>
      </c>
      <c r="F245" s="6">
        <v>0</v>
      </c>
      <c r="G245" s="6">
        <v>0</v>
      </c>
      <c r="H245" s="6">
        <v>0</v>
      </c>
      <c r="I245" s="6">
        <v>0</v>
      </c>
      <c r="J245" s="6">
        <v>0</v>
      </c>
      <c r="K245" s="6">
        <f t="shared" ref="K245:K255" si="31">SUM(B245,E245,H245)</f>
        <v>42</v>
      </c>
      <c r="L245" s="6">
        <f t="shared" si="30"/>
        <v>27</v>
      </c>
      <c r="M245" s="6">
        <f t="shared" si="30"/>
        <v>69</v>
      </c>
      <c r="N245" s="7" t="s">
        <v>607</v>
      </c>
    </row>
    <row r="246" spans="1:14" ht="32.25" customHeight="1" x14ac:dyDescent="0.2">
      <c r="A246" s="5" t="s">
        <v>653</v>
      </c>
      <c r="B246" s="6">
        <v>22</v>
      </c>
      <c r="C246" s="6">
        <v>18</v>
      </c>
      <c r="D246" s="6">
        <v>40</v>
      </c>
      <c r="E246" s="6">
        <v>0</v>
      </c>
      <c r="F246" s="6">
        <v>0</v>
      </c>
      <c r="G246" s="6">
        <v>0</v>
      </c>
      <c r="H246" s="6">
        <v>0</v>
      </c>
      <c r="I246" s="6">
        <v>0</v>
      </c>
      <c r="J246" s="6">
        <v>0</v>
      </c>
      <c r="K246" s="6">
        <f t="shared" si="31"/>
        <v>22</v>
      </c>
      <c r="L246" s="6">
        <f t="shared" si="30"/>
        <v>18</v>
      </c>
      <c r="M246" s="6">
        <f t="shared" si="30"/>
        <v>40</v>
      </c>
      <c r="N246" s="18" t="s">
        <v>654</v>
      </c>
    </row>
    <row r="247" spans="1:14" ht="25.5" customHeight="1" x14ac:dyDescent="0.2">
      <c r="A247" s="5" t="s">
        <v>610</v>
      </c>
      <c r="B247" s="6">
        <v>50</v>
      </c>
      <c r="C247" s="6">
        <v>46</v>
      </c>
      <c r="D247" s="6">
        <v>96</v>
      </c>
      <c r="E247" s="6">
        <v>0</v>
      </c>
      <c r="F247" s="6">
        <v>0</v>
      </c>
      <c r="G247" s="6">
        <v>0</v>
      </c>
      <c r="H247" s="6">
        <v>0</v>
      </c>
      <c r="I247" s="6">
        <v>0</v>
      </c>
      <c r="J247" s="6">
        <v>0</v>
      </c>
      <c r="K247" s="6">
        <f t="shared" si="31"/>
        <v>50</v>
      </c>
      <c r="L247" s="6">
        <f t="shared" si="30"/>
        <v>46</v>
      </c>
      <c r="M247" s="6">
        <f t="shared" si="30"/>
        <v>96</v>
      </c>
      <c r="N247" s="7" t="s">
        <v>655</v>
      </c>
    </row>
    <row r="248" spans="1:14" ht="25.5" customHeight="1" x14ac:dyDescent="0.2">
      <c r="A248" s="5" t="s">
        <v>614</v>
      </c>
      <c r="B248" s="6">
        <v>648</v>
      </c>
      <c r="C248" s="6">
        <v>333</v>
      </c>
      <c r="D248" s="6">
        <v>981</v>
      </c>
      <c r="E248" s="6">
        <v>0</v>
      </c>
      <c r="F248" s="6">
        <v>1</v>
      </c>
      <c r="G248" s="6">
        <v>1</v>
      </c>
      <c r="H248" s="6">
        <v>0</v>
      </c>
      <c r="I248" s="6">
        <v>0</v>
      </c>
      <c r="J248" s="6">
        <v>0</v>
      </c>
      <c r="K248" s="6">
        <f t="shared" si="31"/>
        <v>648</v>
      </c>
      <c r="L248" s="6">
        <f t="shared" si="30"/>
        <v>334</v>
      </c>
      <c r="M248" s="6">
        <f t="shared" si="30"/>
        <v>982</v>
      </c>
      <c r="N248" s="7" t="s">
        <v>615</v>
      </c>
    </row>
    <row r="249" spans="1:14" ht="25.5" customHeight="1" x14ac:dyDescent="0.2">
      <c r="A249" s="5" t="s">
        <v>616</v>
      </c>
      <c r="B249" s="6">
        <v>892</v>
      </c>
      <c r="C249" s="6">
        <v>680</v>
      </c>
      <c r="D249" s="6">
        <v>1572</v>
      </c>
      <c r="E249" s="6">
        <v>2</v>
      </c>
      <c r="F249" s="6">
        <v>1</v>
      </c>
      <c r="G249" s="6">
        <v>3</v>
      </c>
      <c r="H249" s="6">
        <v>0</v>
      </c>
      <c r="I249" s="6">
        <v>0</v>
      </c>
      <c r="J249" s="6">
        <v>0</v>
      </c>
      <c r="K249" s="6">
        <f t="shared" si="31"/>
        <v>894</v>
      </c>
      <c r="L249" s="6">
        <f t="shared" si="30"/>
        <v>681</v>
      </c>
      <c r="M249" s="6">
        <f t="shared" si="30"/>
        <v>1575</v>
      </c>
      <c r="N249" s="7" t="s">
        <v>617</v>
      </c>
    </row>
    <row r="250" spans="1:14" ht="25.5" customHeight="1" x14ac:dyDescent="0.2">
      <c r="A250" s="5" t="s">
        <v>618</v>
      </c>
      <c r="B250" s="6">
        <v>675</v>
      </c>
      <c r="C250" s="6">
        <v>256</v>
      </c>
      <c r="D250" s="6">
        <v>931</v>
      </c>
      <c r="E250" s="6">
        <v>1</v>
      </c>
      <c r="F250" s="6">
        <v>0</v>
      </c>
      <c r="G250" s="6">
        <v>1</v>
      </c>
      <c r="H250" s="6">
        <v>0</v>
      </c>
      <c r="I250" s="6">
        <v>0</v>
      </c>
      <c r="J250" s="6">
        <v>0</v>
      </c>
      <c r="K250" s="6">
        <f t="shared" si="31"/>
        <v>676</v>
      </c>
      <c r="L250" s="6">
        <f t="shared" si="30"/>
        <v>256</v>
      </c>
      <c r="M250" s="6">
        <f t="shared" si="30"/>
        <v>932</v>
      </c>
      <c r="N250" s="7" t="s">
        <v>619</v>
      </c>
    </row>
    <row r="251" spans="1:14" ht="25.5" customHeight="1" x14ac:dyDescent="0.2">
      <c r="A251" s="5" t="s">
        <v>620</v>
      </c>
      <c r="B251" s="6">
        <v>372</v>
      </c>
      <c r="C251" s="6">
        <v>174</v>
      </c>
      <c r="D251" s="6">
        <v>546</v>
      </c>
      <c r="E251" s="6">
        <v>1</v>
      </c>
      <c r="F251" s="6">
        <v>0</v>
      </c>
      <c r="G251" s="6">
        <v>1</v>
      </c>
      <c r="H251" s="6">
        <v>0</v>
      </c>
      <c r="I251" s="6">
        <v>0</v>
      </c>
      <c r="J251" s="6">
        <v>0</v>
      </c>
      <c r="K251" s="6">
        <f t="shared" si="31"/>
        <v>373</v>
      </c>
      <c r="L251" s="6">
        <f t="shared" si="30"/>
        <v>174</v>
      </c>
      <c r="M251" s="6">
        <f t="shared" si="30"/>
        <v>547</v>
      </c>
      <c r="N251" s="7" t="s">
        <v>621</v>
      </c>
    </row>
    <row r="252" spans="1:14" ht="25.5" customHeight="1" x14ac:dyDescent="0.2">
      <c r="A252" s="5" t="s">
        <v>656</v>
      </c>
      <c r="B252" s="6">
        <v>250</v>
      </c>
      <c r="C252" s="6">
        <v>152</v>
      </c>
      <c r="D252" s="6">
        <v>402</v>
      </c>
      <c r="E252" s="6">
        <v>0</v>
      </c>
      <c r="F252" s="6">
        <v>0</v>
      </c>
      <c r="G252" s="6">
        <v>0</v>
      </c>
      <c r="H252" s="6">
        <v>0</v>
      </c>
      <c r="I252" s="6">
        <v>0</v>
      </c>
      <c r="J252" s="6">
        <v>0</v>
      </c>
      <c r="K252" s="6">
        <f t="shared" si="31"/>
        <v>250</v>
      </c>
      <c r="L252" s="6">
        <f t="shared" si="30"/>
        <v>152</v>
      </c>
      <c r="M252" s="6">
        <f t="shared" si="30"/>
        <v>402</v>
      </c>
      <c r="N252" s="7" t="s">
        <v>657</v>
      </c>
    </row>
    <row r="253" spans="1:14" ht="25.5" customHeight="1" x14ac:dyDescent="0.2">
      <c r="A253" s="5" t="s">
        <v>658</v>
      </c>
      <c r="B253" s="6">
        <v>17</v>
      </c>
      <c r="C253" s="6">
        <v>26</v>
      </c>
      <c r="D253" s="6">
        <v>43</v>
      </c>
      <c r="E253" s="6">
        <v>0</v>
      </c>
      <c r="F253" s="6">
        <v>0</v>
      </c>
      <c r="G253" s="6">
        <v>0</v>
      </c>
      <c r="H253" s="6">
        <v>0</v>
      </c>
      <c r="I253" s="6">
        <v>0</v>
      </c>
      <c r="J253" s="6">
        <v>0</v>
      </c>
      <c r="K253" s="6">
        <f t="shared" si="31"/>
        <v>17</v>
      </c>
      <c r="L253" s="6">
        <f t="shared" si="30"/>
        <v>26</v>
      </c>
      <c r="M253" s="6">
        <f t="shared" si="30"/>
        <v>43</v>
      </c>
      <c r="N253" s="7" t="s">
        <v>659</v>
      </c>
    </row>
    <row r="254" spans="1:14" ht="35.25" customHeight="1" x14ac:dyDescent="0.2">
      <c r="A254" s="5" t="s">
        <v>660</v>
      </c>
      <c r="B254" s="6">
        <v>11</v>
      </c>
      <c r="C254" s="6">
        <v>2</v>
      </c>
      <c r="D254" s="6">
        <v>13</v>
      </c>
      <c r="E254" s="6">
        <v>0</v>
      </c>
      <c r="F254" s="6">
        <v>0</v>
      </c>
      <c r="G254" s="6">
        <v>0</v>
      </c>
      <c r="H254" s="6">
        <v>0</v>
      </c>
      <c r="I254" s="6">
        <v>0</v>
      </c>
      <c r="J254" s="6">
        <v>0</v>
      </c>
      <c r="K254" s="6">
        <f t="shared" si="31"/>
        <v>11</v>
      </c>
      <c r="L254" s="6">
        <f t="shared" si="30"/>
        <v>2</v>
      </c>
      <c r="M254" s="6">
        <f t="shared" si="30"/>
        <v>13</v>
      </c>
      <c r="N254" s="18" t="s">
        <v>661</v>
      </c>
    </row>
    <row r="255" spans="1:14" ht="25.5" customHeight="1" x14ac:dyDescent="0.2">
      <c r="A255" s="5" t="s">
        <v>622</v>
      </c>
      <c r="B255" s="6">
        <v>3608</v>
      </c>
      <c r="C255" s="6">
        <v>1526</v>
      </c>
      <c r="D255" s="6">
        <f>SUM(B255:C255)</f>
        <v>5134</v>
      </c>
      <c r="E255" s="6">
        <v>20</v>
      </c>
      <c r="F255" s="6">
        <v>7</v>
      </c>
      <c r="G255" s="6">
        <v>27</v>
      </c>
      <c r="H255" s="6">
        <v>0</v>
      </c>
      <c r="I255" s="6">
        <v>0</v>
      </c>
      <c r="J255" s="6">
        <v>0</v>
      </c>
      <c r="K255" s="6">
        <f t="shared" si="31"/>
        <v>3628</v>
      </c>
      <c r="L255" s="6">
        <f t="shared" si="30"/>
        <v>1533</v>
      </c>
      <c r="M255" s="6">
        <f t="shared" si="30"/>
        <v>5161</v>
      </c>
      <c r="N255" s="7" t="s">
        <v>623</v>
      </c>
    </row>
    <row r="256" spans="1:14" ht="25.5" customHeight="1" x14ac:dyDescent="0.2">
      <c r="A256" s="5" t="s">
        <v>38</v>
      </c>
      <c r="B256" s="6">
        <f t="shared" ref="B256:M256" si="32">SUM(B244:B255,B210:B236)</f>
        <v>30187</v>
      </c>
      <c r="C256" s="6">
        <f t="shared" si="32"/>
        <v>17082</v>
      </c>
      <c r="D256" s="6">
        <f t="shared" si="32"/>
        <v>47269</v>
      </c>
      <c r="E256" s="6">
        <f t="shared" si="32"/>
        <v>44</v>
      </c>
      <c r="F256" s="6">
        <f t="shared" si="32"/>
        <v>33</v>
      </c>
      <c r="G256" s="6">
        <f t="shared" si="32"/>
        <v>77</v>
      </c>
      <c r="H256" s="6">
        <f t="shared" si="32"/>
        <v>0</v>
      </c>
      <c r="I256" s="6">
        <f t="shared" si="32"/>
        <v>0</v>
      </c>
      <c r="J256" s="6">
        <f t="shared" si="32"/>
        <v>0</v>
      </c>
      <c r="K256" s="6">
        <f t="shared" si="32"/>
        <v>30231</v>
      </c>
      <c r="L256" s="6">
        <f t="shared" si="32"/>
        <v>17115</v>
      </c>
      <c r="M256" s="6">
        <f t="shared" si="32"/>
        <v>47346</v>
      </c>
      <c r="N256" s="7" t="s">
        <v>39</v>
      </c>
    </row>
    <row r="257" spans="1:15" ht="18.75" customHeight="1" x14ac:dyDescent="0.2">
      <c r="A257" s="5" t="s">
        <v>62</v>
      </c>
      <c r="B257" s="6"/>
      <c r="C257" s="6"/>
      <c r="D257" s="6"/>
      <c r="E257" s="6"/>
      <c r="F257" s="6"/>
      <c r="G257" s="6"/>
      <c r="H257" s="6"/>
      <c r="I257" s="6"/>
      <c r="J257" s="6"/>
      <c r="K257" s="6"/>
      <c r="L257" s="6"/>
      <c r="M257" s="6"/>
      <c r="N257" s="7" t="s">
        <v>41</v>
      </c>
    </row>
    <row r="258" spans="1:15" ht="25.5" customHeight="1" x14ac:dyDescent="0.2">
      <c r="A258" s="5" t="s">
        <v>558</v>
      </c>
      <c r="B258" s="6">
        <v>5</v>
      </c>
      <c r="C258" s="6">
        <v>3</v>
      </c>
      <c r="D258" s="6">
        <v>8</v>
      </c>
      <c r="E258" s="6">
        <v>0</v>
      </c>
      <c r="F258" s="6">
        <v>0</v>
      </c>
      <c r="G258" s="6">
        <v>0</v>
      </c>
      <c r="H258" s="6">
        <v>0</v>
      </c>
      <c r="I258" s="6">
        <v>0</v>
      </c>
      <c r="J258" s="6">
        <v>0</v>
      </c>
      <c r="K258" s="6">
        <f t="shared" ref="K258:K263" si="33">SUM(H258,E258,B258)</f>
        <v>5</v>
      </c>
      <c r="L258" s="6">
        <f t="shared" ref="L258:M263" si="34">SUM(I258,F258,C258)</f>
        <v>3</v>
      </c>
      <c r="M258" s="6">
        <f t="shared" si="34"/>
        <v>8</v>
      </c>
      <c r="N258" s="7" t="s">
        <v>559</v>
      </c>
    </row>
    <row r="259" spans="1:15" ht="21.75" customHeight="1" x14ac:dyDescent="0.2">
      <c r="A259" s="5" t="s">
        <v>550</v>
      </c>
      <c r="B259" s="6">
        <v>314</v>
      </c>
      <c r="C259" s="6">
        <v>332</v>
      </c>
      <c r="D259" s="6">
        <v>646</v>
      </c>
      <c r="E259" s="6">
        <v>0</v>
      </c>
      <c r="F259" s="6">
        <v>0</v>
      </c>
      <c r="G259" s="6">
        <v>0</v>
      </c>
      <c r="H259" s="6">
        <v>0</v>
      </c>
      <c r="I259" s="6">
        <v>0</v>
      </c>
      <c r="J259" s="6">
        <v>0</v>
      </c>
      <c r="K259" s="6">
        <f t="shared" si="33"/>
        <v>314</v>
      </c>
      <c r="L259" s="6">
        <f t="shared" si="34"/>
        <v>332</v>
      </c>
      <c r="M259" s="6">
        <f t="shared" si="34"/>
        <v>646</v>
      </c>
      <c r="N259" s="7" t="s">
        <v>662</v>
      </c>
    </row>
    <row r="260" spans="1:15" ht="25.5" customHeight="1" x14ac:dyDescent="0.2">
      <c r="A260" s="5" t="s">
        <v>570</v>
      </c>
      <c r="B260" s="6">
        <v>51</v>
      </c>
      <c r="C260" s="6">
        <v>7</v>
      </c>
      <c r="D260" s="6">
        <v>58</v>
      </c>
      <c r="E260" s="6">
        <v>0</v>
      </c>
      <c r="F260" s="6">
        <v>0</v>
      </c>
      <c r="G260" s="6">
        <v>0</v>
      </c>
      <c r="H260" s="6">
        <v>0</v>
      </c>
      <c r="I260" s="6">
        <v>0</v>
      </c>
      <c r="J260" s="6">
        <v>0</v>
      </c>
      <c r="K260" s="6">
        <f t="shared" si="33"/>
        <v>51</v>
      </c>
      <c r="L260" s="6">
        <f t="shared" si="34"/>
        <v>7</v>
      </c>
      <c r="M260" s="6">
        <f t="shared" si="34"/>
        <v>58</v>
      </c>
      <c r="N260" s="7" t="s">
        <v>571</v>
      </c>
      <c r="O260" s="76">
        <f>M256-M255</f>
        <v>42185</v>
      </c>
    </row>
    <row r="261" spans="1:15" ht="25.5" customHeight="1" x14ac:dyDescent="0.2">
      <c r="A261" s="5" t="s">
        <v>618</v>
      </c>
      <c r="B261" s="6">
        <v>6</v>
      </c>
      <c r="C261" s="6">
        <v>4</v>
      </c>
      <c r="D261" s="6">
        <v>10</v>
      </c>
      <c r="E261" s="6">
        <v>0</v>
      </c>
      <c r="F261" s="6">
        <v>0</v>
      </c>
      <c r="G261" s="6">
        <v>0</v>
      </c>
      <c r="H261" s="6">
        <v>0</v>
      </c>
      <c r="I261" s="6">
        <v>0</v>
      </c>
      <c r="J261" s="6">
        <v>0</v>
      </c>
      <c r="K261" s="6">
        <f t="shared" si="33"/>
        <v>6</v>
      </c>
      <c r="L261" s="6">
        <f t="shared" si="34"/>
        <v>4</v>
      </c>
      <c r="M261" s="6">
        <f t="shared" si="34"/>
        <v>10</v>
      </c>
      <c r="N261" s="7" t="s">
        <v>619</v>
      </c>
      <c r="O261" s="76">
        <f>M263-M262</f>
        <v>722</v>
      </c>
    </row>
    <row r="262" spans="1:15" ht="25.5" customHeight="1" x14ac:dyDescent="0.2">
      <c r="A262" s="5" t="s">
        <v>622</v>
      </c>
      <c r="B262" s="6">
        <v>41</v>
      </c>
      <c r="C262" s="6">
        <v>4</v>
      </c>
      <c r="D262" s="6">
        <v>45</v>
      </c>
      <c r="E262" s="6">
        <v>0</v>
      </c>
      <c r="F262" s="6">
        <v>0</v>
      </c>
      <c r="G262" s="6">
        <v>0</v>
      </c>
      <c r="H262" s="6">
        <v>0</v>
      </c>
      <c r="I262" s="6">
        <v>0</v>
      </c>
      <c r="J262" s="6">
        <v>0</v>
      </c>
      <c r="K262" s="6">
        <f t="shared" si="33"/>
        <v>41</v>
      </c>
      <c r="L262" s="6">
        <f t="shared" si="34"/>
        <v>4</v>
      </c>
      <c r="M262" s="6">
        <f t="shared" si="34"/>
        <v>45</v>
      </c>
      <c r="N262" s="7" t="s">
        <v>623</v>
      </c>
      <c r="O262" s="76">
        <f>SUM(O260:O261)</f>
        <v>42907</v>
      </c>
    </row>
    <row r="263" spans="1:15" ht="25.5" customHeight="1" thickBot="1" x14ac:dyDescent="0.25">
      <c r="A263" s="11" t="s">
        <v>45</v>
      </c>
      <c r="B263" s="12">
        <f t="shared" ref="B263:J263" si="35">SUM(B258:B262)</f>
        <v>417</v>
      </c>
      <c r="C263" s="12">
        <f t="shared" si="35"/>
        <v>350</v>
      </c>
      <c r="D263" s="12">
        <f t="shared" si="35"/>
        <v>767</v>
      </c>
      <c r="E263" s="12">
        <f t="shared" si="35"/>
        <v>0</v>
      </c>
      <c r="F263" s="12">
        <f t="shared" si="35"/>
        <v>0</v>
      </c>
      <c r="G263" s="12">
        <f t="shared" si="35"/>
        <v>0</v>
      </c>
      <c r="H263" s="12">
        <f t="shared" si="35"/>
        <v>0</v>
      </c>
      <c r="I263" s="12">
        <f t="shared" si="35"/>
        <v>0</v>
      </c>
      <c r="J263" s="12">
        <f t="shared" si="35"/>
        <v>0</v>
      </c>
      <c r="K263" s="6">
        <f t="shared" si="33"/>
        <v>417</v>
      </c>
      <c r="L263" s="6">
        <f t="shared" si="34"/>
        <v>350</v>
      </c>
      <c r="M263" s="6">
        <f t="shared" si="34"/>
        <v>767</v>
      </c>
      <c r="N263" s="13" t="s">
        <v>633</v>
      </c>
    </row>
    <row r="264" spans="1:15" ht="23.25" customHeight="1" thickBot="1" x14ac:dyDescent="0.25">
      <c r="A264" s="8" t="s">
        <v>634</v>
      </c>
      <c r="B264" s="9">
        <f>SUM(B263,B256)</f>
        <v>30604</v>
      </c>
      <c r="C264" s="9">
        <f t="shared" ref="C264:L264" si="36">SUM(C263,C256)</f>
        <v>17432</v>
      </c>
      <c r="D264" s="9">
        <f t="shared" si="36"/>
        <v>48036</v>
      </c>
      <c r="E264" s="9">
        <f t="shared" si="36"/>
        <v>44</v>
      </c>
      <c r="F264" s="9">
        <f t="shared" si="36"/>
        <v>33</v>
      </c>
      <c r="G264" s="9">
        <f t="shared" si="36"/>
        <v>77</v>
      </c>
      <c r="H264" s="9">
        <f t="shared" si="36"/>
        <v>0</v>
      </c>
      <c r="I264" s="9">
        <f t="shared" si="36"/>
        <v>0</v>
      </c>
      <c r="J264" s="9">
        <f t="shared" si="36"/>
        <v>0</v>
      </c>
      <c r="K264" s="9">
        <f t="shared" si="36"/>
        <v>30648</v>
      </c>
      <c r="L264" s="9">
        <f t="shared" si="36"/>
        <v>17465</v>
      </c>
      <c r="M264" s="9">
        <f>SUM(M263,M256)</f>
        <v>48113</v>
      </c>
      <c r="N264" s="10" t="s">
        <v>8</v>
      </c>
    </row>
    <row r="265" spans="1:15" ht="15" thickTop="1" x14ac:dyDescent="0.2">
      <c r="A265" s="82"/>
      <c r="B265" s="82"/>
      <c r="C265" s="82"/>
      <c r="D265" s="82"/>
      <c r="E265" s="82"/>
      <c r="F265" s="82"/>
      <c r="G265" s="82"/>
      <c r="H265" s="82"/>
      <c r="I265" s="82"/>
      <c r="J265" s="82"/>
      <c r="K265" s="82"/>
      <c r="L265" s="82"/>
      <c r="M265" s="82"/>
      <c r="N265" s="82"/>
    </row>
  </sheetData>
  <mergeCells count="95">
    <mergeCell ref="N240:N243"/>
    <mergeCell ref="B241:D241"/>
    <mergeCell ref="E241:G241"/>
    <mergeCell ref="H241:J241"/>
    <mergeCell ref="K241:M241"/>
    <mergeCell ref="B239:M239"/>
    <mergeCell ref="A240:A243"/>
    <mergeCell ref="B240:D240"/>
    <mergeCell ref="E240:G240"/>
    <mergeCell ref="H240:J240"/>
    <mergeCell ref="K240:M240"/>
    <mergeCell ref="A202:N202"/>
    <mergeCell ref="A203:N203"/>
    <mergeCell ref="B204:M204"/>
    <mergeCell ref="A205:A208"/>
    <mergeCell ref="B205:D205"/>
    <mergeCell ref="E205:G205"/>
    <mergeCell ref="H205:J205"/>
    <mergeCell ref="K205:M205"/>
    <mergeCell ref="N205:N208"/>
    <mergeCell ref="B206:D206"/>
    <mergeCell ref="E206:G206"/>
    <mergeCell ref="H206:J206"/>
    <mergeCell ref="K206:M206"/>
    <mergeCell ref="A173:A176"/>
    <mergeCell ref="B173:D173"/>
    <mergeCell ref="E173:G173"/>
    <mergeCell ref="H173:J173"/>
    <mergeCell ref="K173:M173"/>
    <mergeCell ref="N173:N176"/>
    <mergeCell ref="B174:D174"/>
    <mergeCell ref="E174:G174"/>
    <mergeCell ref="H174:J174"/>
    <mergeCell ref="K174:M174"/>
    <mergeCell ref="N137:N140"/>
    <mergeCell ref="B138:D138"/>
    <mergeCell ref="E138:G138"/>
    <mergeCell ref="H138:J138"/>
    <mergeCell ref="K138:M138"/>
    <mergeCell ref="B172:M172"/>
    <mergeCell ref="E105:G105"/>
    <mergeCell ref="H105:J105"/>
    <mergeCell ref="K105:M105"/>
    <mergeCell ref="B136:M136"/>
    <mergeCell ref="A137:A140"/>
    <mergeCell ref="B137:D137"/>
    <mergeCell ref="E137:G137"/>
    <mergeCell ref="H137:J137"/>
    <mergeCell ref="K137:M137"/>
    <mergeCell ref="A101:N101"/>
    <mergeCell ref="A102:N102"/>
    <mergeCell ref="B103:M103"/>
    <mergeCell ref="A104:A107"/>
    <mergeCell ref="B104:D104"/>
    <mergeCell ref="E104:G104"/>
    <mergeCell ref="H104:J104"/>
    <mergeCell ref="K104:M104"/>
    <mergeCell ref="N104:N107"/>
    <mergeCell ref="B105:D105"/>
    <mergeCell ref="A76:A79"/>
    <mergeCell ref="B76:D76"/>
    <mergeCell ref="E76:G76"/>
    <mergeCell ref="H76:J76"/>
    <mergeCell ref="K76:M76"/>
    <mergeCell ref="N76:N79"/>
    <mergeCell ref="B77:D77"/>
    <mergeCell ref="E77:G77"/>
    <mergeCell ref="H77:J77"/>
    <mergeCell ref="K77:M77"/>
    <mergeCell ref="B75:M75"/>
    <mergeCell ref="E5:G5"/>
    <mergeCell ref="H5:J5"/>
    <mergeCell ref="K5:M5"/>
    <mergeCell ref="O21:P21"/>
    <mergeCell ref="B37:M37"/>
    <mergeCell ref="N38:N41"/>
    <mergeCell ref="B39:D39"/>
    <mergeCell ref="E39:G39"/>
    <mergeCell ref="H39:J39"/>
    <mergeCell ref="K39:M39"/>
    <mergeCell ref="A38:A41"/>
    <mergeCell ref="B38:D38"/>
    <mergeCell ref="E38:G38"/>
    <mergeCell ref="H38:J38"/>
    <mergeCell ref="K38:M38"/>
    <mergeCell ref="A1:N1"/>
    <mergeCell ref="A2:N2"/>
    <mergeCell ref="B3:M3"/>
    <mergeCell ref="A4:A7"/>
    <mergeCell ref="B4:D4"/>
    <mergeCell ref="E4:G4"/>
    <mergeCell ref="H4:J4"/>
    <mergeCell ref="K4:M4"/>
    <mergeCell ref="N4:N7"/>
    <mergeCell ref="B5:D5"/>
  </mergeCells>
  <printOptions horizontalCentered="1"/>
  <pageMargins left="0.39370078740157483" right="0.39370078740157483" top="0.78740157480314965" bottom="0.39370078740157483" header="0.78740157480314965" footer="0.39370078740157483"/>
  <pageSetup paperSize="9" scale="75" firstPageNumber="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69"/>
  <sheetViews>
    <sheetView rightToLeft="1" view="pageBreakPreview" zoomScale="85" zoomScaleSheetLayoutView="85" workbookViewId="0">
      <selection activeCell="L15" sqref="L15"/>
    </sheetView>
  </sheetViews>
  <sheetFormatPr defaultRowHeight="14.25" x14ac:dyDescent="0.2"/>
  <cols>
    <col min="1" max="1" width="19.75" style="76" customWidth="1"/>
    <col min="2" max="4" width="11.125" style="76" customWidth="1"/>
    <col min="5" max="7" width="9" style="76"/>
    <col min="8" max="10" width="11.625" style="76" customWidth="1"/>
    <col min="11" max="11" width="31.5" style="76" customWidth="1"/>
    <col min="12" max="16384" width="9" style="76"/>
  </cols>
  <sheetData>
    <row r="1" spans="1:11" ht="22.5" customHeight="1" x14ac:dyDescent="0.2">
      <c r="A1" s="423" t="s">
        <v>935</v>
      </c>
      <c r="B1" s="423"/>
      <c r="C1" s="423"/>
      <c r="D1" s="423"/>
      <c r="E1" s="423"/>
      <c r="F1" s="423"/>
      <c r="G1" s="423"/>
      <c r="H1" s="423"/>
      <c r="I1" s="423"/>
      <c r="J1" s="423"/>
      <c r="K1" s="423"/>
    </row>
    <row r="2" spans="1:11" ht="36" customHeight="1" x14ac:dyDescent="0.25">
      <c r="A2" s="416" t="s">
        <v>936</v>
      </c>
      <c r="B2" s="416"/>
      <c r="C2" s="416"/>
      <c r="D2" s="416"/>
      <c r="E2" s="416"/>
      <c r="F2" s="416"/>
      <c r="G2" s="416"/>
      <c r="H2" s="416"/>
      <c r="I2" s="416"/>
      <c r="J2" s="416"/>
      <c r="K2" s="416"/>
    </row>
    <row r="3" spans="1:11" ht="22.5" customHeight="1" thickBot="1" x14ac:dyDescent="0.3">
      <c r="A3" s="29" t="s">
        <v>937</v>
      </c>
      <c r="K3" s="39" t="s">
        <v>938</v>
      </c>
    </row>
    <row r="4" spans="1:11" ht="20.25" customHeight="1" thickTop="1" x14ac:dyDescent="0.25">
      <c r="A4" s="409" t="s">
        <v>118</v>
      </c>
      <c r="B4" s="412" t="s">
        <v>2</v>
      </c>
      <c r="C4" s="412"/>
      <c r="D4" s="412"/>
      <c r="E4" s="412" t="s">
        <v>3</v>
      </c>
      <c r="F4" s="412"/>
      <c r="G4" s="412"/>
      <c r="H4" s="412" t="s">
        <v>4</v>
      </c>
      <c r="I4" s="412"/>
      <c r="J4" s="412"/>
      <c r="K4" s="409" t="s">
        <v>278</v>
      </c>
    </row>
    <row r="5" spans="1:11" ht="20.25" customHeight="1" x14ac:dyDescent="0.25">
      <c r="A5" s="410"/>
      <c r="B5" s="413" t="s">
        <v>6</v>
      </c>
      <c r="C5" s="413"/>
      <c r="D5" s="413"/>
      <c r="E5" s="413" t="s">
        <v>7</v>
      </c>
      <c r="F5" s="413"/>
      <c r="G5" s="413"/>
      <c r="H5" s="413" t="s">
        <v>8</v>
      </c>
      <c r="I5" s="413"/>
      <c r="J5" s="413"/>
      <c r="K5" s="410"/>
    </row>
    <row r="6" spans="1:11" ht="20.25" customHeight="1" x14ac:dyDescent="0.25">
      <c r="A6" s="410"/>
      <c r="B6" s="75" t="s">
        <v>52</v>
      </c>
      <c r="C6" s="75" t="s">
        <v>10</v>
      </c>
      <c r="D6" s="75" t="s">
        <v>11</v>
      </c>
      <c r="E6" s="75" t="s">
        <v>52</v>
      </c>
      <c r="F6" s="75" t="s">
        <v>10</v>
      </c>
      <c r="G6" s="75" t="s">
        <v>11</v>
      </c>
      <c r="H6" s="75" t="s">
        <v>52</v>
      </c>
      <c r="I6" s="75" t="s">
        <v>10</v>
      </c>
      <c r="J6" s="75" t="s">
        <v>11</v>
      </c>
      <c r="K6" s="410"/>
    </row>
    <row r="7" spans="1:11" ht="20.25" customHeight="1" thickBot="1" x14ac:dyDescent="0.3">
      <c r="A7" s="411"/>
      <c r="B7" s="4" t="s">
        <v>12</v>
      </c>
      <c r="C7" s="4" t="s">
        <v>13</v>
      </c>
      <c r="D7" s="4" t="s">
        <v>8</v>
      </c>
      <c r="E7" s="4" t="s">
        <v>12</v>
      </c>
      <c r="F7" s="4" t="s">
        <v>13</v>
      </c>
      <c r="G7" s="4" t="s">
        <v>8</v>
      </c>
      <c r="H7" s="4" t="s">
        <v>12</v>
      </c>
      <c r="I7" s="4" t="s">
        <v>13</v>
      </c>
      <c r="J7" s="4" t="s">
        <v>8</v>
      </c>
      <c r="K7" s="411"/>
    </row>
    <row r="8" spans="1:11" ht="18.75" customHeight="1" x14ac:dyDescent="0.2">
      <c r="A8" s="5" t="s">
        <v>903</v>
      </c>
      <c r="B8" s="6"/>
      <c r="C8" s="6"/>
      <c r="D8" s="6"/>
      <c r="E8" s="6"/>
      <c r="F8" s="6"/>
      <c r="G8" s="6"/>
      <c r="H8" s="6"/>
      <c r="I8" s="6"/>
      <c r="J8" s="6"/>
      <c r="K8" s="7" t="s">
        <v>69</v>
      </c>
    </row>
    <row r="9" spans="1:11" ht="18.75" customHeight="1" x14ac:dyDescent="0.2">
      <c r="A9" s="5" t="s">
        <v>904</v>
      </c>
      <c r="B9" s="6">
        <v>194</v>
      </c>
      <c r="C9" s="6">
        <v>341</v>
      </c>
      <c r="D9" s="6">
        <v>535</v>
      </c>
      <c r="E9" s="6">
        <v>0</v>
      </c>
      <c r="F9" s="6">
        <v>1</v>
      </c>
      <c r="G9" s="6">
        <v>1</v>
      </c>
      <c r="H9" s="6">
        <f>SUM(B9,E9)</f>
        <v>194</v>
      </c>
      <c r="I9" s="6">
        <f>SUM(C9,F9)</f>
        <v>342</v>
      </c>
      <c r="J9" s="6">
        <f>SUM(H9:I9)</f>
        <v>536</v>
      </c>
      <c r="K9" s="7" t="s">
        <v>905</v>
      </c>
    </row>
    <row r="10" spans="1:11" ht="18.75" customHeight="1" x14ac:dyDescent="0.2">
      <c r="A10" s="5" t="s">
        <v>124</v>
      </c>
      <c r="B10" s="6">
        <v>54</v>
      </c>
      <c r="C10" s="6">
        <v>131</v>
      </c>
      <c r="D10" s="6">
        <v>185</v>
      </c>
      <c r="E10" s="6">
        <v>0</v>
      </c>
      <c r="F10" s="6">
        <v>0</v>
      </c>
      <c r="G10" s="6">
        <v>0</v>
      </c>
      <c r="H10" s="6">
        <f t="shared" ref="H10:I18" si="0">SUM(B10,E10)</f>
        <v>54</v>
      </c>
      <c r="I10" s="6">
        <f t="shared" si="0"/>
        <v>131</v>
      </c>
      <c r="J10" s="6">
        <f t="shared" ref="J10:J18" si="1">SUM(H10:I10)</f>
        <v>185</v>
      </c>
      <c r="K10" s="7" t="s">
        <v>282</v>
      </c>
    </row>
    <row r="11" spans="1:11" ht="18.75" customHeight="1" x14ac:dyDescent="0.2">
      <c r="A11" s="5" t="s">
        <v>906</v>
      </c>
      <c r="B11" s="6">
        <v>132</v>
      </c>
      <c r="C11" s="6">
        <v>196</v>
      </c>
      <c r="D11" s="6">
        <v>328</v>
      </c>
      <c r="E11" s="6">
        <v>0</v>
      </c>
      <c r="F11" s="6">
        <v>1</v>
      </c>
      <c r="G11" s="6">
        <v>1</v>
      </c>
      <c r="H11" s="6">
        <f t="shared" si="0"/>
        <v>132</v>
      </c>
      <c r="I11" s="6">
        <f t="shared" si="0"/>
        <v>197</v>
      </c>
      <c r="J11" s="6">
        <f t="shared" si="1"/>
        <v>329</v>
      </c>
      <c r="K11" s="7" t="s">
        <v>286</v>
      </c>
    </row>
    <row r="12" spans="1:11" ht="18.75" customHeight="1" x14ac:dyDescent="0.2">
      <c r="A12" s="5" t="s">
        <v>289</v>
      </c>
      <c r="B12" s="6">
        <v>529</v>
      </c>
      <c r="C12" s="6">
        <v>374</v>
      </c>
      <c r="D12" s="6">
        <v>903</v>
      </c>
      <c r="E12" s="6">
        <v>3</v>
      </c>
      <c r="F12" s="6">
        <v>0</v>
      </c>
      <c r="G12" s="6">
        <v>3</v>
      </c>
      <c r="H12" s="6">
        <f t="shared" si="0"/>
        <v>532</v>
      </c>
      <c r="I12" s="6">
        <f t="shared" si="0"/>
        <v>374</v>
      </c>
      <c r="J12" s="6">
        <f t="shared" si="1"/>
        <v>906</v>
      </c>
      <c r="K12" s="7" t="s">
        <v>290</v>
      </c>
    </row>
    <row r="13" spans="1:11" ht="18.75" customHeight="1" x14ac:dyDescent="0.2">
      <c r="A13" s="5" t="s">
        <v>908</v>
      </c>
      <c r="B13" s="6">
        <v>1146</v>
      </c>
      <c r="C13" s="6">
        <v>605</v>
      </c>
      <c r="D13" s="6">
        <v>1751</v>
      </c>
      <c r="E13" s="6">
        <v>0</v>
      </c>
      <c r="F13" s="6">
        <v>0</v>
      </c>
      <c r="G13" s="6">
        <v>0</v>
      </c>
      <c r="H13" s="6">
        <f t="shared" si="0"/>
        <v>1146</v>
      </c>
      <c r="I13" s="6">
        <f t="shared" si="0"/>
        <v>605</v>
      </c>
      <c r="J13" s="6">
        <f t="shared" si="1"/>
        <v>1751</v>
      </c>
      <c r="K13" s="7" t="s">
        <v>909</v>
      </c>
    </row>
    <row r="14" spans="1:11" ht="18.75" customHeight="1" x14ac:dyDescent="0.2">
      <c r="A14" s="5" t="s">
        <v>771</v>
      </c>
      <c r="B14" s="6">
        <v>0</v>
      </c>
      <c r="C14" s="6">
        <v>2435</v>
      </c>
      <c r="D14" s="6">
        <v>2435</v>
      </c>
      <c r="E14" s="6">
        <v>0</v>
      </c>
      <c r="F14" s="6">
        <v>1</v>
      </c>
      <c r="G14" s="6">
        <v>1</v>
      </c>
      <c r="H14" s="6">
        <f t="shared" si="0"/>
        <v>0</v>
      </c>
      <c r="I14" s="6">
        <f t="shared" si="0"/>
        <v>2436</v>
      </c>
      <c r="J14" s="6">
        <f t="shared" si="1"/>
        <v>2436</v>
      </c>
      <c r="K14" s="7" t="s">
        <v>910</v>
      </c>
    </row>
    <row r="15" spans="1:11" ht="18.75" customHeight="1" x14ac:dyDescent="0.2">
      <c r="A15" s="5" t="s">
        <v>299</v>
      </c>
      <c r="B15" s="6">
        <v>1092</v>
      </c>
      <c r="C15" s="6">
        <v>1156</v>
      </c>
      <c r="D15" s="6">
        <v>2248</v>
      </c>
      <c r="E15" s="6">
        <v>0</v>
      </c>
      <c r="F15" s="6">
        <v>5</v>
      </c>
      <c r="G15" s="6">
        <v>5</v>
      </c>
      <c r="H15" s="6">
        <f t="shared" si="0"/>
        <v>1092</v>
      </c>
      <c r="I15" s="6">
        <f t="shared" si="0"/>
        <v>1161</v>
      </c>
      <c r="J15" s="6">
        <f t="shared" si="1"/>
        <v>2253</v>
      </c>
      <c r="K15" s="7" t="s">
        <v>939</v>
      </c>
    </row>
    <row r="16" spans="1:11" ht="18.75" customHeight="1" x14ac:dyDescent="0.2">
      <c r="A16" s="5" t="s">
        <v>396</v>
      </c>
      <c r="B16" s="6">
        <v>540</v>
      </c>
      <c r="C16" s="6">
        <v>215</v>
      </c>
      <c r="D16" s="6">
        <v>755</v>
      </c>
      <c r="E16" s="6">
        <v>0</v>
      </c>
      <c r="F16" s="6">
        <v>0</v>
      </c>
      <c r="G16" s="6">
        <v>0</v>
      </c>
      <c r="H16" s="6">
        <f t="shared" si="0"/>
        <v>540</v>
      </c>
      <c r="I16" s="6">
        <f t="shared" si="0"/>
        <v>215</v>
      </c>
      <c r="J16" s="6">
        <f t="shared" si="1"/>
        <v>755</v>
      </c>
      <c r="K16" s="7" t="s">
        <v>371</v>
      </c>
    </row>
    <row r="17" spans="1:11" ht="18.75" customHeight="1" x14ac:dyDescent="0.2">
      <c r="A17" s="5" t="s">
        <v>420</v>
      </c>
      <c r="B17" s="6">
        <v>834</v>
      </c>
      <c r="C17" s="6">
        <v>1037</v>
      </c>
      <c r="D17" s="6">
        <v>1871</v>
      </c>
      <c r="E17" s="6">
        <v>0</v>
      </c>
      <c r="F17" s="6">
        <v>1</v>
      </c>
      <c r="G17" s="6">
        <v>1</v>
      </c>
      <c r="H17" s="6">
        <f t="shared" si="0"/>
        <v>834</v>
      </c>
      <c r="I17" s="6">
        <f t="shared" si="0"/>
        <v>1038</v>
      </c>
      <c r="J17" s="6">
        <f t="shared" si="1"/>
        <v>1872</v>
      </c>
      <c r="K17" s="7" t="s">
        <v>421</v>
      </c>
    </row>
    <row r="18" spans="1:11" ht="18.75" customHeight="1" x14ac:dyDescent="0.2">
      <c r="A18" s="5" t="s">
        <v>394</v>
      </c>
      <c r="B18" s="6">
        <v>938</v>
      </c>
      <c r="C18" s="6">
        <v>1145</v>
      </c>
      <c r="D18" s="6">
        <v>2083</v>
      </c>
      <c r="E18" s="6">
        <v>0</v>
      </c>
      <c r="F18" s="6">
        <v>0</v>
      </c>
      <c r="G18" s="6">
        <v>0</v>
      </c>
      <c r="H18" s="6">
        <f t="shared" si="0"/>
        <v>938</v>
      </c>
      <c r="I18" s="6">
        <f t="shared" si="0"/>
        <v>1145</v>
      </c>
      <c r="J18" s="6">
        <f t="shared" si="1"/>
        <v>2083</v>
      </c>
      <c r="K18" s="7" t="s">
        <v>779</v>
      </c>
    </row>
    <row r="19" spans="1:11" ht="18.75" customHeight="1" x14ac:dyDescent="0.2">
      <c r="A19" s="5" t="s">
        <v>38</v>
      </c>
      <c r="B19" s="6">
        <f>SUM(B9:B18)</f>
        <v>5459</v>
      </c>
      <c r="C19" s="6">
        <f t="shared" ref="C19:J19" si="2">SUM(C9:C18)</f>
        <v>7635</v>
      </c>
      <c r="D19" s="6">
        <f t="shared" si="2"/>
        <v>13094</v>
      </c>
      <c r="E19" s="6">
        <f t="shared" si="2"/>
        <v>3</v>
      </c>
      <c r="F19" s="6">
        <f t="shared" si="2"/>
        <v>9</v>
      </c>
      <c r="G19" s="6">
        <f t="shared" si="2"/>
        <v>12</v>
      </c>
      <c r="H19" s="6">
        <f t="shared" si="2"/>
        <v>5462</v>
      </c>
      <c r="I19" s="6">
        <f t="shared" si="2"/>
        <v>7644</v>
      </c>
      <c r="J19" s="6">
        <f t="shared" si="2"/>
        <v>13106</v>
      </c>
      <c r="K19" s="7" t="s">
        <v>305</v>
      </c>
    </row>
    <row r="20" spans="1:11" ht="18.75" customHeight="1" x14ac:dyDescent="0.2">
      <c r="A20" s="5" t="s">
        <v>62</v>
      </c>
      <c r="B20" s="6"/>
      <c r="C20" s="6"/>
      <c r="D20" s="6"/>
      <c r="E20" s="6"/>
      <c r="F20" s="6"/>
      <c r="G20" s="6"/>
      <c r="H20" s="6"/>
      <c r="I20" s="6"/>
      <c r="J20" s="6"/>
      <c r="K20" s="7" t="s">
        <v>41</v>
      </c>
    </row>
    <row r="21" spans="1:11" ht="18.75" customHeight="1" x14ac:dyDescent="0.2">
      <c r="A21" s="5" t="s">
        <v>906</v>
      </c>
      <c r="B21" s="6">
        <v>280</v>
      </c>
      <c r="C21" s="6">
        <v>188</v>
      </c>
      <c r="D21" s="6">
        <v>468</v>
      </c>
      <c r="E21" s="6">
        <v>1</v>
      </c>
      <c r="F21" s="6">
        <v>0</v>
      </c>
      <c r="G21" s="6">
        <v>1</v>
      </c>
      <c r="H21" s="6">
        <f>SUM(B21,E21)</f>
        <v>281</v>
      </c>
      <c r="I21" s="6">
        <f>SUM(C21,F21)</f>
        <v>188</v>
      </c>
      <c r="J21" s="6">
        <f>SUM(H21:I21)</f>
        <v>469</v>
      </c>
      <c r="K21" s="7" t="s">
        <v>286</v>
      </c>
    </row>
    <row r="22" spans="1:11" ht="18.75" customHeight="1" x14ac:dyDescent="0.2">
      <c r="A22" s="5" t="s">
        <v>289</v>
      </c>
      <c r="B22" s="6">
        <v>447</v>
      </c>
      <c r="C22" s="6">
        <v>453</v>
      </c>
      <c r="D22" s="6">
        <v>900</v>
      </c>
      <c r="E22" s="6">
        <v>0</v>
      </c>
      <c r="F22" s="6">
        <v>0</v>
      </c>
      <c r="G22" s="6">
        <v>0</v>
      </c>
      <c r="H22" s="6">
        <f t="shared" ref="H22:I28" si="3">SUM(B22,E22)</f>
        <v>447</v>
      </c>
      <c r="I22" s="6">
        <f t="shared" si="3"/>
        <v>453</v>
      </c>
      <c r="J22" s="6">
        <f t="shared" ref="J22:J28" si="4">SUM(H22:I22)</f>
        <v>900</v>
      </c>
      <c r="K22" s="7" t="s">
        <v>290</v>
      </c>
    </row>
    <row r="23" spans="1:11" ht="18.75" customHeight="1" x14ac:dyDescent="0.2">
      <c r="A23" s="5" t="s">
        <v>908</v>
      </c>
      <c r="B23" s="6">
        <v>267</v>
      </c>
      <c r="C23" s="6">
        <v>151</v>
      </c>
      <c r="D23" s="6">
        <v>418</v>
      </c>
      <c r="E23" s="6">
        <v>0</v>
      </c>
      <c r="F23" s="6">
        <v>0</v>
      </c>
      <c r="G23" s="6">
        <v>0</v>
      </c>
      <c r="H23" s="6">
        <f t="shared" si="3"/>
        <v>267</v>
      </c>
      <c r="I23" s="6">
        <f t="shared" si="3"/>
        <v>151</v>
      </c>
      <c r="J23" s="6">
        <f t="shared" si="4"/>
        <v>418</v>
      </c>
      <c r="K23" s="7" t="s">
        <v>909</v>
      </c>
    </row>
    <row r="24" spans="1:11" ht="18.75" customHeight="1" x14ac:dyDescent="0.2">
      <c r="A24" s="5" t="s">
        <v>771</v>
      </c>
      <c r="B24" s="6">
        <v>0</v>
      </c>
      <c r="C24" s="6">
        <v>666</v>
      </c>
      <c r="D24" s="6">
        <v>666</v>
      </c>
      <c r="E24" s="6">
        <v>0</v>
      </c>
      <c r="F24" s="6">
        <v>1</v>
      </c>
      <c r="G24" s="6">
        <v>1</v>
      </c>
      <c r="H24" s="6">
        <f t="shared" si="3"/>
        <v>0</v>
      </c>
      <c r="I24" s="6">
        <f t="shared" si="3"/>
        <v>667</v>
      </c>
      <c r="J24" s="6">
        <f t="shared" si="4"/>
        <v>667</v>
      </c>
      <c r="K24" s="7" t="s">
        <v>910</v>
      </c>
    </row>
    <row r="25" spans="1:11" ht="18.75" customHeight="1" x14ac:dyDescent="0.2">
      <c r="A25" s="5" t="s">
        <v>299</v>
      </c>
      <c r="B25" s="6">
        <v>334</v>
      </c>
      <c r="C25" s="6">
        <v>250</v>
      </c>
      <c r="D25" s="6">
        <v>584</v>
      </c>
      <c r="E25" s="6">
        <v>0</v>
      </c>
      <c r="F25" s="6">
        <v>0</v>
      </c>
      <c r="G25" s="6">
        <v>0</v>
      </c>
      <c r="H25" s="6">
        <f t="shared" si="3"/>
        <v>334</v>
      </c>
      <c r="I25" s="6">
        <f t="shared" si="3"/>
        <v>250</v>
      </c>
      <c r="J25" s="6">
        <f t="shared" si="4"/>
        <v>584</v>
      </c>
      <c r="K25" s="7" t="s">
        <v>300</v>
      </c>
    </row>
    <row r="26" spans="1:11" ht="18.75" customHeight="1" x14ac:dyDescent="0.2">
      <c r="A26" s="5" t="s">
        <v>396</v>
      </c>
      <c r="B26" s="6">
        <v>450</v>
      </c>
      <c r="C26" s="6">
        <v>210</v>
      </c>
      <c r="D26" s="6">
        <v>660</v>
      </c>
      <c r="E26" s="6">
        <v>2</v>
      </c>
      <c r="F26" s="6">
        <v>1</v>
      </c>
      <c r="G26" s="6">
        <v>3</v>
      </c>
      <c r="H26" s="6">
        <f t="shared" si="3"/>
        <v>452</v>
      </c>
      <c r="I26" s="6">
        <f t="shared" si="3"/>
        <v>211</v>
      </c>
      <c r="J26" s="6">
        <f t="shared" si="4"/>
        <v>663</v>
      </c>
      <c r="K26" s="7" t="s">
        <v>371</v>
      </c>
    </row>
    <row r="27" spans="1:11" ht="18.75" customHeight="1" x14ac:dyDescent="0.2">
      <c r="A27" s="5" t="s">
        <v>420</v>
      </c>
      <c r="B27" s="6">
        <v>790</v>
      </c>
      <c r="C27" s="6">
        <v>422</v>
      </c>
      <c r="D27" s="6">
        <v>1212</v>
      </c>
      <c r="E27" s="6">
        <v>0</v>
      </c>
      <c r="F27" s="6">
        <v>0</v>
      </c>
      <c r="G27" s="6">
        <v>0</v>
      </c>
      <c r="H27" s="6">
        <f t="shared" si="3"/>
        <v>790</v>
      </c>
      <c r="I27" s="6">
        <f t="shared" si="3"/>
        <v>422</v>
      </c>
      <c r="J27" s="6">
        <f t="shared" si="4"/>
        <v>1212</v>
      </c>
      <c r="K27" s="7" t="s">
        <v>421</v>
      </c>
    </row>
    <row r="28" spans="1:11" ht="18.75" customHeight="1" x14ac:dyDescent="0.2">
      <c r="A28" s="5" t="s">
        <v>394</v>
      </c>
      <c r="B28" s="6">
        <v>439</v>
      </c>
      <c r="C28" s="6">
        <v>157</v>
      </c>
      <c r="D28" s="6">
        <v>596</v>
      </c>
      <c r="E28" s="6">
        <v>0</v>
      </c>
      <c r="F28" s="6">
        <v>0</v>
      </c>
      <c r="G28" s="6">
        <v>0</v>
      </c>
      <c r="H28" s="6">
        <f t="shared" si="3"/>
        <v>439</v>
      </c>
      <c r="I28" s="6">
        <f t="shared" si="3"/>
        <v>157</v>
      </c>
      <c r="J28" s="6">
        <f t="shared" si="4"/>
        <v>596</v>
      </c>
      <c r="K28" s="7" t="s">
        <v>779</v>
      </c>
    </row>
    <row r="29" spans="1:11" ht="18.75" customHeight="1" thickBot="1" x14ac:dyDescent="0.25">
      <c r="A29" s="5" t="s">
        <v>45</v>
      </c>
      <c r="B29" s="6">
        <f>SUM(B21:B28)</f>
        <v>3007</v>
      </c>
      <c r="C29" s="6">
        <f t="shared" ref="C29:J29" si="5">SUM(C21:C28)</f>
        <v>2497</v>
      </c>
      <c r="D29" s="6">
        <f t="shared" si="5"/>
        <v>5504</v>
      </c>
      <c r="E29" s="6">
        <f t="shared" si="5"/>
        <v>3</v>
      </c>
      <c r="F29" s="6">
        <f t="shared" si="5"/>
        <v>2</v>
      </c>
      <c r="G29" s="6">
        <f t="shared" si="5"/>
        <v>5</v>
      </c>
      <c r="H29" s="6">
        <f t="shared" si="5"/>
        <v>3010</v>
      </c>
      <c r="I29" s="6">
        <f t="shared" si="5"/>
        <v>2499</v>
      </c>
      <c r="J29" s="6">
        <f t="shared" si="5"/>
        <v>5509</v>
      </c>
      <c r="K29" s="7" t="s">
        <v>307</v>
      </c>
    </row>
    <row r="30" spans="1:11" ht="18.75" customHeight="1" thickBot="1" x14ac:dyDescent="0.25">
      <c r="A30" s="8" t="s">
        <v>108</v>
      </c>
      <c r="B30" s="9">
        <f>SUM(B29,B19)</f>
        <v>8466</v>
      </c>
      <c r="C30" s="9">
        <f t="shared" ref="C30:J30" si="6">SUM(C29,C19)</f>
        <v>10132</v>
      </c>
      <c r="D30" s="9">
        <f t="shared" si="6"/>
        <v>18598</v>
      </c>
      <c r="E30" s="9">
        <f t="shared" si="6"/>
        <v>6</v>
      </c>
      <c r="F30" s="9">
        <f t="shared" si="6"/>
        <v>11</v>
      </c>
      <c r="G30" s="9">
        <f t="shared" si="6"/>
        <v>17</v>
      </c>
      <c r="H30" s="9">
        <f t="shared" si="6"/>
        <v>8472</v>
      </c>
      <c r="I30" s="9">
        <f t="shared" si="6"/>
        <v>10143</v>
      </c>
      <c r="J30" s="9">
        <f t="shared" si="6"/>
        <v>18615</v>
      </c>
      <c r="K30" s="10" t="s">
        <v>48</v>
      </c>
    </row>
    <row r="31" spans="1:11" ht="15" thickTop="1" x14ac:dyDescent="0.2"/>
    <row r="39" spans="1:11" ht="21.75" customHeight="1" x14ac:dyDescent="0.2">
      <c r="A39" s="423" t="s">
        <v>940</v>
      </c>
      <c r="B39" s="423"/>
      <c r="C39" s="423"/>
      <c r="D39" s="423"/>
      <c r="E39" s="423"/>
      <c r="F39" s="423"/>
      <c r="G39" s="423"/>
      <c r="H39" s="423"/>
      <c r="I39" s="423"/>
      <c r="J39" s="423"/>
      <c r="K39" s="423"/>
    </row>
    <row r="40" spans="1:11" ht="39" customHeight="1" x14ac:dyDescent="0.25">
      <c r="A40" s="416" t="s">
        <v>941</v>
      </c>
      <c r="B40" s="416"/>
      <c r="C40" s="416"/>
      <c r="D40" s="416"/>
      <c r="E40" s="416"/>
      <c r="F40" s="416"/>
      <c r="G40" s="416"/>
      <c r="H40" s="416"/>
      <c r="I40" s="416"/>
      <c r="J40" s="416"/>
      <c r="K40" s="416"/>
    </row>
    <row r="41" spans="1:11" ht="16.5" thickBot="1" x14ac:dyDescent="0.3">
      <c r="A41" s="29" t="s">
        <v>942</v>
      </c>
      <c r="K41" s="39" t="s">
        <v>943</v>
      </c>
    </row>
    <row r="42" spans="1:11" ht="16.5" customHeight="1" thickTop="1" x14ac:dyDescent="0.25">
      <c r="A42" s="409" t="s">
        <v>118</v>
      </c>
      <c r="B42" s="412" t="s">
        <v>2</v>
      </c>
      <c r="C42" s="412"/>
      <c r="D42" s="412"/>
      <c r="E42" s="412" t="s">
        <v>3</v>
      </c>
      <c r="F42" s="412"/>
      <c r="G42" s="412"/>
      <c r="H42" s="412" t="s">
        <v>4</v>
      </c>
      <c r="I42" s="412"/>
      <c r="J42" s="412"/>
      <c r="K42" s="409" t="s">
        <v>278</v>
      </c>
    </row>
    <row r="43" spans="1:11" ht="16.5" customHeight="1" x14ac:dyDescent="0.25">
      <c r="A43" s="410"/>
      <c r="B43" s="413" t="s">
        <v>6</v>
      </c>
      <c r="C43" s="413"/>
      <c r="D43" s="413"/>
      <c r="E43" s="413" t="s">
        <v>7</v>
      </c>
      <c r="F43" s="413"/>
      <c r="G43" s="413"/>
      <c r="H43" s="413" t="s">
        <v>8</v>
      </c>
      <c r="I43" s="413"/>
      <c r="J43" s="413"/>
      <c r="K43" s="410"/>
    </row>
    <row r="44" spans="1:11" ht="16.5" customHeight="1" x14ac:dyDescent="0.25">
      <c r="A44" s="410"/>
      <c r="B44" s="75" t="s">
        <v>52</v>
      </c>
      <c r="C44" s="75" t="s">
        <v>10</v>
      </c>
      <c r="D44" s="75" t="s">
        <v>11</v>
      </c>
      <c r="E44" s="75" t="s">
        <v>52</v>
      </c>
      <c r="F44" s="75" t="s">
        <v>10</v>
      </c>
      <c r="G44" s="75" t="s">
        <v>11</v>
      </c>
      <c r="H44" s="75" t="s">
        <v>52</v>
      </c>
      <c r="I44" s="75" t="s">
        <v>10</v>
      </c>
      <c r="J44" s="75" t="s">
        <v>11</v>
      </c>
      <c r="K44" s="410"/>
    </row>
    <row r="45" spans="1:11" ht="16.5" customHeight="1" thickBot="1" x14ac:dyDescent="0.3">
      <c r="A45" s="411"/>
      <c r="B45" s="4" t="s">
        <v>12</v>
      </c>
      <c r="C45" s="4" t="s">
        <v>13</v>
      </c>
      <c r="D45" s="4" t="s">
        <v>8</v>
      </c>
      <c r="E45" s="4" t="s">
        <v>12</v>
      </c>
      <c r="F45" s="4" t="s">
        <v>13</v>
      </c>
      <c r="G45" s="4" t="s">
        <v>8</v>
      </c>
      <c r="H45" s="4" t="s">
        <v>12</v>
      </c>
      <c r="I45" s="4" t="s">
        <v>13</v>
      </c>
      <c r="J45" s="4" t="s">
        <v>8</v>
      </c>
      <c r="K45" s="411"/>
    </row>
    <row r="46" spans="1:11" ht="18.75" customHeight="1" x14ac:dyDescent="0.2">
      <c r="A46" s="5" t="s">
        <v>903</v>
      </c>
      <c r="B46" s="6"/>
      <c r="C46" s="6"/>
      <c r="D46" s="6"/>
      <c r="E46" s="6"/>
      <c r="F46" s="6"/>
      <c r="G46" s="6"/>
      <c r="H46" s="6"/>
      <c r="I46" s="6"/>
      <c r="J46" s="6"/>
      <c r="K46" s="7" t="s">
        <v>69</v>
      </c>
    </row>
    <row r="47" spans="1:11" ht="18.75" customHeight="1" x14ac:dyDescent="0.2">
      <c r="A47" s="5" t="s">
        <v>904</v>
      </c>
      <c r="B47" s="6">
        <v>186</v>
      </c>
      <c r="C47" s="6">
        <v>320</v>
      </c>
      <c r="D47" s="6">
        <v>506</v>
      </c>
      <c r="E47" s="6">
        <v>0</v>
      </c>
      <c r="F47" s="6">
        <v>1</v>
      </c>
      <c r="G47" s="6">
        <v>1</v>
      </c>
      <c r="H47" s="6">
        <f t="shared" ref="H47:I56" si="7">SUM(B47,E47)</f>
        <v>186</v>
      </c>
      <c r="I47" s="6">
        <f t="shared" si="7"/>
        <v>321</v>
      </c>
      <c r="J47" s="6">
        <f t="shared" ref="J47:J56" si="8">SUM(H47:I47)</f>
        <v>507</v>
      </c>
      <c r="K47" s="7" t="s">
        <v>917</v>
      </c>
    </row>
    <row r="48" spans="1:11" ht="18.75" customHeight="1" x14ac:dyDescent="0.2">
      <c r="A48" s="5" t="s">
        <v>124</v>
      </c>
      <c r="B48" s="6">
        <v>51</v>
      </c>
      <c r="C48" s="6">
        <v>130</v>
      </c>
      <c r="D48" s="6">
        <v>181</v>
      </c>
      <c r="E48" s="6">
        <v>0</v>
      </c>
      <c r="F48" s="6">
        <v>0</v>
      </c>
      <c r="G48" s="6">
        <v>0</v>
      </c>
      <c r="H48" s="6">
        <f t="shared" si="7"/>
        <v>51</v>
      </c>
      <c r="I48" s="6">
        <f t="shared" si="7"/>
        <v>130</v>
      </c>
      <c r="J48" s="6">
        <f t="shared" si="8"/>
        <v>181</v>
      </c>
      <c r="K48" s="7" t="s">
        <v>282</v>
      </c>
    </row>
    <row r="49" spans="1:11" ht="18.75" customHeight="1" x14ac:dyDescent="0.2">
      <c r="A49" s="5" t="s">
        <v>906</v>
      </c>
      <c r="B49" s="6">
        <v>123</v>
      </c>
      <c r="C49" s="6">
        <v>192</v>
      </c>
      <c r="D49" s="6">
        <v>315</v>
      </c>
      <c r="E49" s="6">
        <v>0</v>
      </c>
      <c r="F49" s="6">
        <v>1</v>
      </c>
      <c r="G49" s="6">
        <v>1</v>
      </c>
      <c r="H49" s="6">
        <f t="shared" si="7"/>
        <v>123</v>
      </c>
      <c r="I49" s="6">
        <f t="shared" si="7"/>
        <v>193</v>
      </c>
      <c r="J49" s="6">
        <f t="shared" si="8"/>
        <v>316</v>
      </c>
      <c r="K49" s="7" t="s">
        <v>286</v>
      </c>
    </row>
    <row r="50" spans="1:11" ht="18.75" customHeight="1" x14ac:dyDescent="0.2">
      <c r="A50" s="5" t="s">
        <v>289</v>
      </c>
      <c r="B50" s="6">
        <v>464</v>
      </c>
      <c r="C50" s="6">
        <v>353</v>
      </c>
      <c r="D50" s="6">
        <v>817</v>
      </c>
      <c r="E50" s="6">
        <v>3</v>
      </c>
      <c r="F50" s="6">
        <v>0</v>
      </c>
      <c r="G50" s="6">
        <v>3</v>
      </c>
      <c r="H50" s="6">
        <f t="shared" si="7"/>
        <v>467</v>
      </c>
      <c r="I50" s="6">
        <f t="shared" si="7"/>
        <v>353</v>
      </c>
      <c r="J50" s="6">
        <f t="shared" si="8"/>
        <v>820</v>
      </c>
      <c r="K50" s="7" t="s">
        <v>290</v>
      </c>
    </row>
    <row r="51" spans="1:11" ht="18.75" customHeight="1" x14ac:dyDescent="0.2">
      <c r="A51" s="5" t="s">
        <v>908</v>
      </c>
      <c r="B51" s="6">
        <v>1028</v>
      </c>
      <c r="C51" s="6">
        <v>584</v>
      </c>
      <c r="D51" s="6">
        <v>1612</v>
      </c>
      <c r="E51" s="6">
        <v>0</v>
      </c>
      <c r="F51" s="6">
        <v>0</v>
      </c>
      <c r="G51" s="6">
        <v>0</v>
      </c>
      <c r="H51" s="6">
        <f t="shared" si="7"/>
        <v>1028</v>
      </c>
      <c r="I51" s="6">
        <f t="shared" si="7"/>
        <v>584</v>
      </c>
      <c r="J51" s="6">
        <f t="shared" si="8"/>
        <v>1612</v>
      </c>
      <c r="K51" s="7" t="s">
        <v>909</v>
      </c>
    </row>
    <row r="52" spans="1:11" ht="18.75" customHeight="1" x14ac:dyDescent="0.2">
      <c r="A52" s="5" t="s">
        <v>771</v>
      </c>
      <c r="B52" s="6">
        <v>0</v>
      </c>
      <c r="C52" s="6">
        <v>2351</v>
      </c>
      <c r="D52" s="6">
        <v>2351</v>
      </c>
      <c r="E52" s="6">
        <v>0</v>
      </c>
      <c r="F52" s="6">
        <v>1</v>
      </c>
      <c r="G52" s="6">
        <v>1</v>
      </c>
      <c r="H52" s="6">
        <f t="shared" si="7"/>
        <v>0</v>
      </c>
      <c r="I52" s="6">
        <f t="shared" si="7"/>
        <v>2352</v>
      </c>
      <c r="J52" s="6">
        <f t="shared" si="8"/>
        <v>2352</v>
      </c>
      <c r="K52" s="7" t="s">
        <v>910</v>
      </c>
    </row>
    <row r="53" spans="1:11" ht="18.75" customHeight="1" x14ac:dyDescent="0.2">
      <c r="A53" s="5" t="s">
        <v>299</v>
      </c>
      <c r="B53" s="6">
        <v>946</v>
      </c>
      <c r="C53" s="6">
        <v>986</v>
      </c>
      <c r="D53" s="6">
        <v>1932</v>
      </c>
      <c r="E53" s="6">
        <v>0</v>
      </c>
      <c r="F53" s="6">
        <v>4</v>
      </c>
      <c r="G53" s="6">
        <v>4</v>
      </c>
      <c r="H53" s="6">
        <f t="shared" si="7"/>
        <v>946</v>
      </c>
      <c r="I53" s="6">
        <f t="shared" si="7"/>
        <v>990</v>
      </c>
      <c r="J53" s="6">
        <f t="shared" si="8"/>
        <v>1936</v>
      </c>
      <c r="K53" s="7" t="s">
        <v>300</v>
      </c>
    </row>
    <row r="54" spans="1:11" ht="18.75" customHeight="1" x14ac:dyDescent="0.2">
      <c r="A54" s="5" t="s">
        <v>396</v>
      </c>
      <c r="B54" s="6">
        <v>495</v>
      </c>
      <c r="C54" s="6">
        <v>214</v>
      </c>
      <c r="D54" s="6">
        <v>709</v>
      </c>
      <c r="E54" s="6">
        <v>0</v>
      </c>
      <c r="F54" s="6">
        <v>0</v>
      </c>
      <c r="G54" s="6">
        <v>0</v>
      </c>
      <c r="H54" s="6">
        <f t="shared" si="7"/>
        <v>495</v>
      </c>
      <c r="I54" s="6">
        <f t="shared" si="7"/>
        <v>214</v>
      </c>
      <c r="J54" s="6">
        <f t="shared" si="8"/>
        <v>709</v>
      </c>
      <c r="K54" s="7" t="s">
        <v>371</v>
      </c>
    </row>
    <row r="55" spans="1:11" ht="18.75" customHeight="1" x14ac:dyDescent="0.2">
      <c r="A55" s="5" t="s">
        <v>420</v>
      </c>
      <c r="B55" s="6">
        <v>660</v>
      </c>
      <c r="C55" s="6">
        <v>937</v>
      </c>
      <c r="D55" s="6">
        <v>1597</v>
      </c>
      <c r="E55" s="6">
        <v>0</v>
      </c>
      <c r="F55" s="6">
        <v>1</v>
      </c>
      <c r="G55" s="6">
        <v>1</v>
      </c>
      <c r="H55" s="6">
        <f t="shared" si="7"/>
        <v>660</v>
      </c>
      <c r="I55" s="6">
        <f t="shared" si="7"/>
        <v>938</v>
      </c>
      <c r="J55" s="6">
        <f t="shared" si="8"/>
        <v>1598</v>
      </c>
      <c r="K55" s="7" t="s">
        <v>421</v>
      </c>
    </row>
    <row r="56" spans="1:11" ht="18.75" customHeight="1" x14ac:dyDescent="0.2">
      <c r="A56" s="5" t="s">
        <v>394</v>
      </c>
      <c r="B56" s="6">
        <v>886</v>
      </c>
      <c r="C56" s="6">
        <v>1111</v>
      </c>
      <c r="D56" s="6">
        <v>1997</v>
      </c>
      <c r="E56" s="6">
        <v>0</v>
      </c>
      <c r="F56" s="6">
        <v>0</v>
      </c>
      <c r="G56" s="6">
        <v>0</v>
      </c>
      <c r="H56" s="6">
        <f t="shared" si="7"/>
        <v>886</v>
      </c>
      <c r="I56" s="6">
        <f t="shared" si="7"/>
        <v>1111</v>
      </c>
      <c r="J56" s="6">
        <f t="shared" si="8"/>
        <v>1997</v>
      </c>
      <c r="K56" s="7" t="s">
        <v>779</v>
      </c>
    </row>
    <row r="57" spans="1:11" ht="18.75" customHeight="1" x14ac:dyDescent="0.2">
      <c r="A57" s="5" t="s">
        <v>38</v>
      </c>
      <c r="B57" s="6">
        <f>SUM(B47:B56)</f>
        <v>4839</v>
      </c>
      <c r="C57" s="6">
        <f t="shared" ref="C57:J57" si="9">SUM(C47:C56)</f>
        <v>7178</v>
      </c>
      <c r="D57" s="6">
        <f t="shared" si="9"/>
        <v>12017</v>
      </c>
      <c r="E57" s="6">
        <f t="shared" si="9"/>
        <v>3</v>
      </c>
      <c r="F57" s="6">
        <f t="shared" si="9"/>
        <v>8</v>
      </c>
      <c r="G57" s="6">
        <f t="shared" si="9"/>
        <v>11</v>
      </c>
      <c r="H57" s="6">
        <f t="shared" si="9"/>
        <v>4842</v>
      </c>
      <c r="I57" s="6">
        <f t="shared" si="9"/>
        <v>7186</v>
      </c>
      <c r="J57" s="6">
        <f t="shared" si="9"/>
        <v>12028</v>
      </c>
      <c r="K57" s="7" t="s">
        <v>305</v>
      </c>
    </row>
    <row r="58" spans="1:11" ht="18.75" customHeight="1" x14ac:dyDescent="0.2">
      <c r="A58" s="5" t="s">
        <v>62</v>
      </c>
      <c r="B58" s="6"/>
      <c r="C58" s="6"/>
      <c r="D58" s="6"/>
      <c r="E58" s="6"/>
      <c r="F58" s="6"/>
      <c r="G58" s="6"/>
      <c r="H58" s="6"/>
      <c r="I58" s="6"/>
      <c r="J58" s="6"/>
      <c r="K58" s="7" t="s">
        <v>41</v>
      </c>
    </row>
    <row r="59" spans="1:11" ht="18.75" customHeight="1" x14ac:dyDescent="0.2">
      <c r="A59" s="5" t="s">
        <v>906</v>
      </c>
      <c r="B59" s="6">
        <v>256</v>
      </c>
      <c r="C59" s="6">
        <v>176</v>
      </c>
      <c r="D59" s="6">
        <v>432</v>
      </c>
      <c r="E59" s="6">
        <v>1</v>
      </c>
      <c r="F59" s="6">
        <v>0</v>
      </c>
      <c r="G59" s="6">
        <v>1</v>
      </c>
      <c r="H59" s="6">
        <f t="shared" ref="H59:J66" si="10">SUM(B59,E59)</f>
        <v>257</v>
      </c>
      <c r="I59" s="6">
        <f t="shared" si="10"/>
        <v>176</v>
      </c>
      <c r="J59" s="6">
        <f t="shared" si="10"/>
        <v>433</v>
      </c>
      <c r="K59" s="7" t="s">
        <v>286</v>
      </c>
    </row>
    <row r="60" spans="1:11" ht="18.75" customHeight="1" x14ac:dyDescent="0.2">
      <c r="A60" s="5" t="s">
        <v>289</v>
      </c>
      <c r="B60" s="6">
        <v>378</v>
      </c>
      <c r="C60" s="6">
        <v>411</v>
      </c>
      <c r="D60" s="6">
        <v>789</v>
      </c>
      <c r="E60" s="6">
        <v>0</v>
      </c>
      <c r="F60" s="6">
        <v>0</v>
      </c>
      <c r="G60" s="6">
        <v>0</v>
      </c>
      <c r="H60" s="6">
        <f t="shared" si="10"/>
        <v>378</v>
      </c>
      <c r="I60" s="6">
        <f t="shared" si="10"/>
        <v>411</v>
      </c>
      <c r="J60" s="6">
        <f t="shared" si="10"/>
        <v>789</v>
      </c>
      <c r="K60" s="7" t="s">
        <v>290</v>
      </c>
    </row>
    <row r="61" spans="1:11" ht="18.75" customHeight="1" x14ac:dyDescent="0.2">
      <c r="A61" s="5" t="s">
        <v>908</v>
      </c>
      <c r="B61" s="6">
        <v>244</v>
      </c>
      <c r="C61" s="6">
        <v>146</v>
      </c>
      <c r="D61" s="6">
        <v>390</v>
      </c>
      <c r="E61" s="6">
        <v>0</v>
      </c>
      <c r="F61" s="6">
        <v>0</v>
      </c>
      <c r="G61" s="6">
        <v>0</v>
      </c>
      <c r="H61" s="6">
        <f t="shared" si="10"/>
        <v>244</v>
      </c>
      <c r="I61" s="6">
        <f t="shared" si="10"/>
        <v>146</v>
      </c>
      <c r="J61" s="6">
        <f t="shared" si="10"/>
        <v>390</v>
      </c>
      <c r="K61" s="7" t="s">
        <v>909</v>
      </c>
    </row>
    <row r="62" spans="1:11" ht="18.75" customHeight="1" x14ac:dyDescent="0.2">
      <c r="A62" s="5" t="s">
        <v>771</v>
      </c>
      <c r="B62" s="6">
        <v>0</v>
      </c>
      <c r="C62" s="6">
        <v>625</v>
      </c>
      <c r="D62" s="6">
        <v>625</v>
      </c>
      <c r="E62" s="6">
        <v>0</v>
      </c>
      <c r="F62" s="6">
        <v>1</v>
      </c>
      <c r="G62" s="6">
        <v>1</v>
      </c>
      <c r="H62" s="6">
        <f t="shared" si="10"/>
        <v>0</v>
      </c>
      <c r="I62" s="6">
        <f t="shared" si="10"/>
        <v>626</v>
      </c>
      <c r="J62" s="6">
        <f t="shared" si="10"/>
        <v>626</v>
      </c>
      <c r="K62" s="7" t="s">
        <v>910</v>
      </c>
    </row>
    <row r="63" spans="1:11" ht="18.75" customHeight="1" x14ac:dyDescent="0.2">
      <c r="A63" s="5" t="s">
        <v>299</v>
      </c>
      <c r="B63" s="6">
        <v>296</v>
      </c>
      <c r="C63" s="6">
        <v>204</v>
      </c>
      <c r="D63" s="6">
        <v>500</v>
      </c>
      <c r="E63" s="6">
        <v>0</v>
      </c>
      <c r="F63" s="6">
        <v>0</v>
      </c>
      <c r="G63" s="6">
        <v>0</v>
      </c>
      <c r="H63" s="6">
        <f t="shared" si="10"/>
        <v>296</v>
      </c>
      <c r="I63" s="6">
        <f t="shared" si="10"/>
        <v>204</v>
      </c>
      <c r="J63" s="6">
        <f t="shared" si="10"/>
        <v>500</v>
      </c>
      <c r="K63" s="7" t="s">
        <v>300</v>
      </c>
    </row>
    <row r="64" spans="1:11" ht="18.75" customHeight="1" x14ac:dyDescent="0.2">
      <c r="A64" s="5" t="s">
        <v>396</v>
      </c>
      <c r="B64" s="6">
        <v>395</v>
      </c>
      <c r="C64" s="6">
        <v>206</v>
      </c>
      <c r="D64" s="6">
        <v>601</v>
      </c>
      <c r="E64" s="6">
        <v>1</v>
      </c>
      <c r="F64" s="6">
        <v>1</v>
      </c>
      <c r="G64" s="6">
        <v>2</v>
      </c>
      <c r="H64" s="6">
        <f t="shared" si="10"/>
        <v>396</v>
      </c>
      <c r="I64" s="6">
        <f t="shared" si="10"/>
        <v>207</v>
      </c>
      <c r="J64" s="6">
        <f t="shared" si="10"/>
        <v>603</v>
      </c>
      <c r="K64" s="7" t="s">
        <v>371</v>
      </c>
    </row>
    <row r="65" spans="1:11" ht="18.75" customHeight="1" x14ac:dyDescent="0.2">
      <c r="A65" s="5" t="s">
        <v>420</v>
      </c>
      <c r="B65" s="6">
        <v>580</v>
      </c>
      <c r="C65" s="6">
        <v>365</v>
      </c>
      <c r="D65" s="6">
        <v>945</v>
      </c>
      <c r="E65" s="6">
        <v>0</v>
      </c>
      <c r="F65" s="6">
        <v>0</v>
      </c>
      <c r="G65" s="6">
        <v>0</v>
      </c>
      <c r="H65" s="6">
        <f t="shared" si="10"/>
        <v>580</v>
      </c>
      <c r="I65" s="6">
        <f t="shared" si="10"/>
        <v>365</v>
      </c>
      <c r="J65" s="6">
        <f t="shared" si="10"/>
        <v>945</v>
      </c>
      <c r="K65" s="7" t="s">
        <v>421</v>
      </c>
    </row>
    <row r="66" spans="1:11" ht="18.75" customHeight="1" x14ac:dyDescent="0.2">
      <c r="A66" s="5" t="s">
        <v>394</v>
      </c>
      <c r="B66" s="6">
        <v>408</v>
      </c>
      <c r="C66" s="6">
        <v>154</v>
      </c>
      <c r="D66" s="6">
        <v>562</v>
      </c>
      <c r="E66" s="6">
        <v>0</v>
      </c>
      <c r="F66" s="6">
        <v>0</v>
      </c>
      <c r="G66" s="6">
        <v>0</v>
      </c>
      <c r="H66" s="6">
        <f t="shared" si="10"/>
        <v>408</v>
      </c>
      <c r="I66" s="6">
        <f t="shared" si="10"/>
        <v>154</v>
      </c>
      <c r="J66" s="6">
        <f t="shared" si="10"/>
        <v>562</v>
      </c>
      <c r="K66" s="7" t="s">
        <v>779</v>
      </c>
    </row>
    <row r="67" spans="1:11" ht="18.75" customHeight="1" thickBot="1" x14ac:dyDescent="0.25">
      <c r="A67" s="11" t="s">
        <v>45</v>
      </c>
      <c r="B67" s="12">
        <f>SUM(B59:B66)</f>
        <v>2557</v>
      </c>
      <c r="C67" s="12">
        <f t="shared" ref="C67:J67" si="11">SUM(C59:C66)</f>
        <v>2287</v>
      </c>
      <c r="D67" s="12">
        <f t="shared" si="11"/>
        <v>4844</v>
      </c>
      <c r="E67" s="12">
        <f t="shared" si="11"/>
        <v>2</v>
      </c>
      <c r="F67" s="12">
        <f t="shared" si="11"/>
        <v>2</v>
      </c>
      <c r="G67" s="12">
        <f t="shared" si="11"/>
        <v>4</v>
      </c>
      <c r="H67" s="12">
        <f t="shared" si="11"/>
        <v>2559</v>
      </c>
      <c r="I67" s="12">
        <f t="shared" si="11"/>
        <v>2289</v>
      </c>
      <c r="J67" s="12">
        <f t="shared" si="11"/>
        <v>4848</v>
      </c>
      <c r="K67" s="13" t="s">
        <v>307</v>
      </c>
    </row>
    <row r="68" spans="1:11" ht="19.5" customHeight="1" thickBot="1" x14ac:dyDescent="0.25">
      <c r="A68" s="8" t="s">
        <v>108</v>
      </c>
      <c r="B68" s="9">
        <f>SUM(B67,B57)</f>
        <v>7396</v>
      </c>
      <c r="C68" s="9">
        <f t="shared" ref="C68:J68" si="12">SUM(C67,C57)</f>
        <v>9465</v>
      </c>
      <c r="D68" s="9">
        <f t="shared" si="12"/>
        <v>16861</v>
      </c>
      <c r="E68" s="9">
        <f t="shared" si="12"/>
        <v>5</v>
      </c>
      <c r="F68" s="9">
        <f t="shared" si="12"/>
        <v>10</v>
      </c>
      <c r="G68" s="9">
        <f t="shared" si="12"/>
        <v>15</v>
      </c>
      <c r="H68" s="9">
        <f t="shared" si="12"/>
        <v>7401</v>
      </c>
      <c r="I68" s="9">
        <f t="shared" si="12"/>
        <v>9475</v>
      </c>
      <c r="J68" s="9">
        <f t="shared" si="12"/>
        <v>16876</v>
      </c>
      <c r="K68" s="10" t="s">
        <v>48</v>
      </c>
    </row>
    <row r="69" spans="1:11" ht="15" thickTop="1" x14ac:dyDescent="0.2"/>
  </sheetData>
  <mergeCells count="20">
    <mergeCell ref="A39:K39"/>
    <mergeCell ref="A40:K40"/>
    <mergeCell ref="A42:A45"/>
    <mergeCell ref="B42:D42"/>
    <mergeCell ref="E42:G42"/>
    <mergeCell ref="H42:J42"/>
    <mergeCell ref="K42:K45"/>
    <mergeCell ref="B43:D43"/>
    <mergeCell ref="E43:G43"/>
    <mergeCell ref="H43:J43"/>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67" fitToWidth="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176"/>
  <sheetViews>
    <sheetView rightToLeft="1" view="pageBreakPreview" topLeftCell="A54" zoomScale="73" zoomScaleNormal="85" zoomScaleSheetLayoutView="73" workbookViewId="0">
      <selection activeCell="A65" sqref="A65:A87"/>
    </sheetView>
  </sheetViews>
  <sheetFormatPr defaultRowHeight="14.25" x14ac:dyDescent="0.2"/>
  <cols>
    <col min="1" max="1" width="26.625" style="76" customWidth="1"/>
    <col min="2" max="10" width="10.25" style="76" customWidth="1"/>
    <col min="11" max="11" width="39.375" style="76" customWidth="1"/>
    <col min="12" max="16384" width="9" style="76"/>
  </cols>
  <sheetData>
    <row r="1" spans="1:11" ht="21.75" customHeight="1" x14ac:dyDescent="0.2">
      <c r="A1" s="423" t="s">
        <v>1126</v>
      </c>
      <c r="B1" s="423"/>
      <c r="C1" s="423"/>
      <c r="D1" s="423"/>
      <c r="E1" s="423"/>
      <c r="F1" s="423"/>
      <c r="G1" s="423"/>
      <c r="H1" s="423"/>
      <c r="I1" s="423"/>
      <c r="J1" s="423"/>
      <c r="K1" s="423"/>
    </row>
    <row r="2" spans="1:11" ht="42" customHeight="1" x14ac:dyDescent="0.25">
      <c r="A2" s="416" t="s">
        <v>1127</v>
      </c>
      <c r="B2" s="416"/>
      <c r="C2" s="416"/>
      <c r="D2" s="416"/>
      <c r="E2" s="416"/>
      <c r="F2" s="416"/>
      <c r="G2" s="416"/>
      <c r="H2" s="416"/>
      <c r="I2" s="416"/>
      <c r="J2" s="416"/>
      <c r="K2" s="416"/>
    </row>
    <row r="3" spans="1:11" ht="21.75" customHeight="1" thickBot="1" x14ac:dyDescent="0.3">
      <c r="A3" s="29" t="s">
        <v>1058</v>
      </c>
      <c r="K3" s="39" t="s">
        <v>1128</v>
      </c>
    </row>
    <row r="4" spans="1:11" ht="19.5" customHeight="1" thickTop="1" x14ac:dyDescent="0.25">
      <c r="A4" s="409" t="s">
        <v>118</v>
      </c>
      <c r="B4" s="412" t="s">
        <v>2</v>
      </c>
      <c r="C4" s="412"/>
      <c r="D4" s="412"/>
      <c r="E4" s="412" t="s">
        <v>3</v>
      </c>
      <c r="F4" s="412"/>
      <c r="G4" s="412"/>
      <c r="H4" s="412" t="s">
        <v>4</v>
      </c>
      <c r="I4" s="412"/>
      <c r="J4" s="412"/>
      <c r="K4" s="409" t="s">
        <v>278</v>
      </c>
    </row>
    <row r="5" spans="1:11" ht="21" customHeight="1" x14ac:dyDescent="0.25">
      <c r="A5" s="410"/>
      <c r="B5" s="413" t="s">
        <v>6</v>
      </c>
      <c r="C5" s="413"/>
      <c r="D5" s="413"/>
      <c r="E5" s="413" t="s">
        <v>7</v>
      </c>
      <c r="F5" s="413"/>
      <c r="G5" s="413"/>
      <c r="H5" s="413" t="s">
        <v>8</v>
      </c>
      <c r="I5" s="413"/>
      <c r="J5" s="413"/>
      <c r="K5" s="410"/>
    </row>
    <row r="6" spans="1:11" ht="14.25" customHeight="1" x14ac:dyDescent="0.25">
      <c r="A6" s="410"/>
      <c r="B6" s="75" t="s">
        <v>52</v>
      </c>
      <c r="C6" s="75" t="s">
        <v>10</v>
      </c>
      <c r="D6" s="75" t="s">
        <v>11</v>
      </c>
      <c r="E6" s="75" t="s">
        <v>52</v>
      </c>
      <c r="F6" s="75" t="s">
        <v>10</v>
      </c>
      <c r="G6" s="75" t="s">
        <v>11</v>
      </c>
      <c r="H6" s="75" t="s">
        <v>52</v>
      </c>
      <c r="I6" s="75" t="s">
        <v>10</v>
      </c>
      <c r="J6" s="75" t="s">
        <v>11</v>
      </c>
      <c r="K6" s="410"/>
    </row>
    <row r="7" spans="1:11" ht="16.5" customHeight="1" thickBot="1" x14ac:dyDescent="0.3">
      <c r="A7" s="411"/>
      <c r="B7" s="4" t="s">
        <v>12</v>
      </c>
      <c r="C7" s="4" t="s">
        <v>13</v>
      </c>
      <c r="D7" s="4" t="s">
        <v>8</v>
      </c>
      <c r="E7" s="4" t="s">
        <v>12</v>
      </c>
      <c r="F7" s="4" t="s">
        <v>13</v>
      </c>
      <c r="G7" s="4" t="s">
        <v>8</v>
      </c>
      <c r="H7" s="4" t="s">
        <v>12</v>
      </c>
      <c r="I7" s="4" t="s">
        <v>13</v>
      </c>
      <c r="J7" s="4" t="s">
        <v>8</v>
      </c>
      <c r="K7" s="411"/>
    </row>
    <row r="8" spans="1:11" ht="18.75" customHeight="1" x14ac:dyDescent="0.25">
      <c r="A8" s="172" t="s">
        <v>14</v>
      </c>
      <c r="B8" s="170"/>
      <c r="C8" s="170"/>
      <c r="D8" s="170"/>
      <c r="E8" s="170"/>
      <c r="F8" s="170"/>
      <c r="G8" s="170"/>
      <c r="H8" s="170"/>
      <c r="I8" s="170"/>
      <c r="J8" s="170"/>
      <c r="K8" s="13" t="s">
        <v>69</v>
      </c>
    </row>
    <row r="9" spans="1:11" ht="18.75" customHeight="1" x14ac:dyDescent="0.2">
      <c r="A9" s="119" t="s">
        <v>280</v>
      </c>
      <c r="B9" s="6">
        <v>120</v>
      </c>
      <c r="C9" s="6">
        <v>249</v>
      </c>
      <c r="D9" s="6">
        <v>369</v>
      </c>
      <c r="E9" s="6">
        <v>0</v>
      </c>
      <c r="F9" s="6">
        <v>0</v>
      </c>
      <c r="G9" s="6">
        <v>0</v>
      </c>
      <c r="H9" s="6">
        <f>SUM(B9,E9)</f>
        <v>120</v>
      </c>
      <c r="I9" s="6">
        <f>SUM(C9,F9)</f>
        <v>249</v>
      </c>
      <c r="J9" s="6">
        <f>SUM(H9:I9)</f>
        <v>369</v>
      </c>
      <c r="K9" s="7" t="s">
        <v>281</v>
      </c>
    </row>
    <row r="10" spans="1:11" ht="18.75" customHeight="1" x14ac:dyDescent="0.2">
      <c r="A10" s="119" t="s">
        <v>124</v>
      </c>
      <c r="B10" s="6">
        <v>78</v>
      </c>
      <c r="C10" s="6">
        <v>143</v>
      </c>
      <c r="D10" s="6">
        <v>221</v>
      </c>
      <c r="E10" s="6">
        <v>0</v>
      </c>
      <c r="F10" s="6">
        <v>0</v>
      </c>
      <c r="G10" s="6">
        <v>0</v>
      </c>
      <c r="H10" s="6">
        <f t="shared" ref="H10:I31" si="0">SUM(B10,E10)</f>
        <v>78</v>
      </c>
      <c r="I10" s="6">
        <f t="shared" si="0"/>
        <v>143</v>
      </c>
      <c r="J10" s="6">
        <f t="shared" ref="J10:J31" si="1">SUM(H10:I10)</f>
        <v>221</v>
      </c>
      <c r="K10" s="7" t="s">
        <v>282</v>
      </c>
    </row>
    <row r="11" spans="1:11" ht="18.75" customHeight="1" x14ac:dyDescent="0.2">
      <c r="A11" s="119" t="s">
        <v>283</v>
      </c>
      <c r="B11" s="6">
        <v>68</v>
      </c>
      <c r="C11" s="6">
        <v>194</v>
      </c>
      <c r="D11" s="6">
        <v>262</v>
      </c>
      <c r="E11" s="6">
        <v>0</v>
      </c>
      <c r="F11" s="6">
        <v>0</v>
      </c>
      <c r="G11" s="6">
        <v>0</v>
      </c>
      <c r="H11" s="6">
        <f t="shared" si="0"/>
        <v>68</v>
      </c>
      <c r="I11" s="6">
        <f t="shared" si="0"/>
        <v>194</v>
      </c>
      <c r="J11" s="6">
        <f t="shared" si="1"/>
        <v>262</v>
      </c>
      <c r="K11" s="7" t="s">
        <v>284</v>
      </c>
    </row>
    <row r="12" spans="1:11" ht="18.75" customHeight="1" x14ac:dyDescent="0.2">
      <c r="A12" s="119" t="s">
        <v>348</v>
      </c>
      <c r="B12" s="6">
        <v>46</v>
      </c>
      <c r="C12" s="6">
        <v>209</v>
      </c>
      <c r="D12" s="6">
        <v>255</v>
      </c>
      <c r="E12" s="6">
        <v>0</v>
      </c>
      <c r="F12" s="6">
        <v>0</v>
      </c>
      <c r="G12" s="6">
        <v>0</v>
      </c>
      <c r="H12" s="6">
        <f t="shared" si="0"/>
        <v>46</v>
      </c>
      <c r="I12" s="6">
        <f t="shared" si="0"/>
        <v>209</v>
      </c>
      <c r="J12" s="6">
        <f t="shared" si="1"/>
        <v>255</v>
      </c>
      <c r="K12" s="7" t="s">
        <v>349</v>
      </c>
    </row>
    <row r="13" spans="1:11" ht="18.75" customHeight="1" x14ac:dyDescent="0.2">
      <c r="A13" s="119" t="s">
        <v>285</v>
      </c>
      <c r="B13" s="6">
        <v>522</v>
      </c>
      <c r="C13" s="6">
        <v>263</v>
      </c>
      <c r="D13" s="6">
        <v>785</v>
      </c>
      <c r="E13" s="6">
        <v>0</v>
      </c>
      <c r="F13" s="6">
        <v>0</v>
      </c>
      <c r="G13" s="6">
        <v>0</v>
      </c>
      <c r="H13" s="6">
        <f t="shared" si="0"/>
        <v>522</v>
      </c>
      <c r="I13" s="6">
        <f t="shared" si="0"/>
        <v>263</v>
      </c>
      <c r="J13" s="6">
        <f t="shared" si="1"/>
        <v>785</v>
      </c>
      <c r="K13" s="7" t="s">
        <v>286</v>
      </c>
    </row>
    <row r="14" spans="1:11" ht="18.75" customHeight="1" x14ac:dyDescent="0.2">
      <c r="A14" s="119" t="s">
        <v>1129</v>
      </c>
      <c r="B14" s="6">
        <v>73</v>
      </c>
      <c r="C14" s="6">
        <v>37</v>
      </c>
      <c r="D14" s="6">
        <v>110</v>
      </c>
      <c r="E14" s="6">
        <v>0</v>
      </c>
      <c r="F14" s="6">
        <v>0</v>
      </c>
      <c r="G14" s="6">
        <v>0</v>
      </c>
      <c r="H14" s="6">
        <f t="shared" si="0"/>
        <v>73</v>
      </c>
      <c r="I14" s="6">
        <f t="shared" si="0"/>
        <v>37</v>
      </c>
      <c r="J14" s="6">
        <f t="shared" si="1"/>
        <v>110</v>
      </c>
      <c r="K14" s="18" t="s">
        <v>1130</v>
      </c>
    </row>
    <row r="15" spans="1:11" ht="18.75" customHeight="1" x14ac:dyDescent="0.2">
      <c r="A15" s="119" t="s">
        <v>1131</v>
      </c>
      <c r="B15" s="6">
        <v>232</v>
      </c>
      <c r="C15" s="6">
        <v>222</v>
      </c>
      <c r="D15" s="6">
        <v>454</v>
      </c>
      <c r="E15" s="6">
        <v>0</v>
      </c>
      <c r="F15" s="6">
        <v>0</v>
      </c>
      <c r="G15" s="6">
        <v>0</v>
      </c>
      <c r="H15" s="6">
        <f t="shared" si="0"/>
        <v>232</v>
      </c>
      <c r="I15" s="6">
        <f t="shared" si="0"/>
        <v>222</v>
      </c>
      <c r="J15" s="6">
        <f t="shared" si="1"/>
        <v>454</v>
      </c>
      <c r="K15" s="7" t="s">
        <v>351</v>
      </c>
    </row>
    <row r="16" spans="1:11" ht="18.75" customHeight="1" x14ac:dyDescent="0.2">
      <c r="A16" s="119" t="s">
        <v>352</v>
      </c>
      <c r="B16" s="6">
        <v>58</v>
      </c>
      <c r="C16" s="6">
        <v>34</v>
      </c>
      <c r="D16" s="6">
        <v>92</v>
      </c>
      <c r="E16" s="6">
        <v>0</v>
      </c>
      <c r="F16" s="6">
        <v>0</v>
      </c>
      <c r="G16" s="6">
        <v>0</v>
      </c>
      <c r="H16" s="6">
        <f t="shared" si="0"/>
        <v>58</v>
      </c>
      <c r="I16" s="6">
        <f t="shared" si="0"/>
        <v>34</v>
      </c>
      <c r="J16" s="6">
        <f t="shared" si="1"/>
        <v>92</v>
      </c>
      <c r="K16" s="7" t="s">
        <v>353</v>
      </c>
    </row>
    <row r="17" spans="1:11" ht="18.75" customHeight="1" x14ac:dyDescent="0.2">
      <c r="A17" s="119" t="s">
        <v>287</v>
      </c>
      <c r="B17" s="6">
        <v>222</v>
      </c>
      <c r="C17" s="6">
        <v>314</v>
      </c>
      <c r="D17" s="6">
        <v>536</v>
      </c>
      <c r="E17" s="6">
        <v>0</v>
      </c>
      <c r="F17" s="6">
        <v>0</v>
      </c>
      <c r="G17" s="6">
        <v>0</v>
      </c>
      <c r="H17" s="6">
        <f t="shared" si="0"/>
        <v>222</v>
      </c>
      <c r="I17" s="6">
        <f t="shared" si="0"/>
        <v>314</v>
      </c>
      <c r="J17" s="6">
        <f t="shared" si="1"/>
        <v>536</v>
      </c>
      <c r="K17" s="7" t="s">
        <v>1132</v>
      </c>
    </row>
    <row r="18" spans="1:11" ht="18.75" customHeight="1" x14ac:dyDescent="0.2">
      <c r="A18" s="119" t="s">
        <v>1133</v>
      </c>
      <c r="B18" s="6">
        <v>160</v>
      </c>
      <c r="C18" s="6">
        <v>114</v>
      </c>
      <c r="D18" s="6">
        <v>274</v>
      </c>
      <c r="E18" s="6">
        <v>0</v>
      </c>
      <c r="F18" s="6">
        <v>0</v>
      </c>
      <c r="G18" s="6">
        <v>0</v>
      </c>
      <c r="H18" s="6">
        <f t="shared" si="0"/>
        <v>160</v>
      </c>
      <c r="I18" s="6">
        <f t="shared" si="0"/>
        <v>114</v>
      </c>
      <c r="J18" s="6">
        <f t="shared" si="1"/>
        <v>274</v>
      </c>
      <c r="K18" s="18" t="s">
        <v>1134</v>
      </c>
    </row>
    <row r="19" spans="1:11" ht="18.75" customHeight="1" x14ac:dyDescent="0.2">
      <c r="A19" s="119" t="s">
        <v>873</v>
      </c>
      <c r="B19" s="6">
        <v>167</v>
      </c>
      <c r="C19" s="6">
        <v>208</v>
      </c>
      <c r="D19" s="6">
        <v>375</v>
      </c>
      <c r="E19" s="6">
        <v>0</v>
      </c>
      <c r="F19" s="6">
        <v>0</v>
      </c>
      <c r="G19" s="6">
        <v>0</v>
      </c>
      <c r="H19" s="6">
        <f t="shared" si="0"/>
        <v>167</v>
      </c>
      <c r="I19" s="6">
        <f t="shared" si="0"/>
        <v>208</v>
      </c>
      <c r="J19" s="6">
        <f t="shared" si="1"/>
        <v>375</v>
      </c>
      <c r="K19" s="18" t="s">
        <v>1135</v>
      </c>
    </row>
    <row r="20" spans="1:11" ht="18.75" customHeight="1" x14ac:dyDescent="0.2">
      <c r="A20" s="119" t="s">
        <v>289</v>
      </c>
      <c r="B20" s="6">
        <v>1069</v>
      </c>
      <c r="C20" s="6">
        <v>388</v>
      </c>
      <c r="D20" s="6">
        <v>1457</v>
      </c>
      <c r="E20" s="6">
        <v>0</v>
      </c>
      <c r="F20" s="6">
        <v>0</v>
      </c>
      <c r="G20" s="6">
        <v>0</v>
      </c>
      <c r="H20" s="6">
        <f t="shared" si="0"/>
        <v>1069</v>
      </c>
      <c r="I20" s="6">
        <f t="shared" si="0"/>
        <v>388</v>
      </c>
      <c r="J20" s="6">
        <f t="shared" si="1"/>
        <v>1457</v>
      </c>
      <c r="K20" s="7" t="s">
        <v>290</v>
      </c>
    </row>
    <row r="21" spans="1:11" ht="18.75" customHeight="1" x14ac:dyDescent="0.2">
      <c r="A21" s="119" t="s">
        <v>390</v>
      </c>
      <c r="B21" s="6">
        <v>966</v>
      </c>
      <c r="C21" s="6">
        <v>611</v>
      </c>
      <c r="D21" s="6">
        <v>1577</v>
      </c>
      <c r="E21" s="6">
        <v>0</v>
      </c>
      <c r="F21" s="6">
        <v>0</v>
      </c>
      <c r="G21" s="6">
        <v>0</v>
      </c>
      <c r="H21" s="6">
        <f t="shared" si="0"/>
        <v>966</v>
      </c>
      <c r="I21" s="6">
        <f t="shared" si="0"/>
        <v>611</v>
      </c>
      <c r="J21" s="6">
        <f t="shared" si="1"/>
        <v>1577</v>
      </c>
      <c r="K21" s="7" t="s">
        <v>1136</v>
      </c>
    </row>
    <row r="22" spans="1:11" ht="18.75" customHeight="1" x14ac:dyDescent="0.2">
      <c r="A22" s="119" t="s">
        <v>361</v>
      </c>
      <c r="B22" s="6">
        <v>599</v>
      </c>
      <c r="C22" s="6">
        <v>440</v>
      </c>
      <c r="D22" s="6">
        <v>1039</v>
      </c>
      <c r="E22" s="6">
        <v>0</v>
      </c>
      <c r="F22" s="6">
        <v>0</v>
      </c>
      <c r="G22" s="6">
        <v>0</v>
      </c>
      <c r="H22" s="6">
        <f t="shared" si="0"/>
        <v>599</v>
      </c>
      <c r="I22" s="6">
        <f t="shared" si="0"/>
        <v>440</v>
      </c>
      <c r="J22" s="6">
        <f t="shared" si="1"/>
        <v>1039</v>
      </c>
      <c r="K22" s="7" t="s">
        <v>1137</v>
      </c>
    </row>
    <row r="23" spans="1:11" ht="18.75" customHeight="1" x14ac:dyDescent="0.2">
      <c r="A23" s="119" t="s">
        <v>771</v>
      </c>
      <c r="B23" s="6">
        <v>0</v>
      </c>
      <c r="C23" s="6">
        <v>711</v>
      </c>
      <c r="D23" s="6">
        <v>711</v>
      </c>
      <c r="E23" s="6">
        <v>0</v>
      </c>
      <c r="F23" s="6">
        <v>0</v>
      </c>
      <c r="G23" s="6">
        <v>0</v>
      </c>
      <c r="H23" s="6">
        <f t="shared" si="0"/>
        <v>0</v>
      </c>
      <c r="I23" s="6">
        <f t="shared" si="0"/>
        <v>711</v>
      </c>
      <c r="J23" s="6">
        <f t="shared" si="1"/>
        <v>711</v>
      </c>
      <c r="K23" s="7" t="s">
        <v>910</v>
      </c>
    </row>
    <row r="24" spans="1:11" ht="18.75" customHeight="1" x14ac:dyDescent="0.2">
      <c r="A24" s="119" t="s">
        <v>295</v>
      </c>
      <c r="B24" s="6">
        <v>857</v>
      </c>
      <c r="C24" s="6">
        <v>485</v>
      </c>
      <c r="D24" s="6">
        <v>1342</v>
      </c>
      <c r="E24" s="6">
        <v>0</v>
      </c>
      <c r="F24" s="6">
        <v>1</v>
      </c>
      <c r="G24" s="6">
        <v>1</v>
      </c>
      <c r="H24" s="6">
        <f t="shared" si="0"/>
        <v>857</v>
      </c>
      <c r="I24" s="6">
        <f t="shared" si="0"/>
        <v>486</v>
      </c>
      <c r="J24" s="6">
        <f t="shared" si="1"/>
        <v>1343</v>
      </c>
      <c r="K24" s="7" t="s">
        <v>296</v>
      </c>
    </row>
    <row r="25" spans="1:11" ht="18.75" customHeight="1" x14ac:dyDescent="0.2">
      <c r="A25" s="119" t="s">
        <v>297</v>
      </c>
      <c r="B25" s="6">
        <v>244</v>
      </c>
      <c r="C25" s="6">
        <v>36</v>
      </c>
      <c r="D25" s="6">
        <v>280</v>
      </c>
      <c r="E25" s="6">
        <v>0</v>
      </c>
      <c r="F25" s="6">
        <v>0</v>
      </c>
      <c r="G25" s="6">
        <v>0</v>
      </c>
      <c r="H25" s="6">
        <f t="shared" si="0"/>
        <v>244</v>
      </c>
      <c r="I25" s="6">
        <f t="shared" si="0"/>
        <v>36</v>
      </c>
      <c r="J25" s="6">
        <f t="shared" si="1"/>
        <v>280</v>
      </c>
      <c r="K25" s="7" t="s">
        <v>419</v>
      </c>
    </row>
    <row r="26" spans="1:11" ht="18.75" customHeight="1" x14ac:dyDescent="0.2">
      <c r="A26" s="119" t="s">
        <v>299</v>
      </c>
      <c r="B26" s="6">
        <v>459</v>
      </c>
      <c r="C26" s="6">
        <v>279</v>
      </c>
      <c r="D26" s="6">
        <v>738</v>
      </c>
      <c r="E26" s="6">
        <v>0</v>
      </c>
      <c r="F26" s="6">
        <v>0</v>
      </c>
      <c r="G26" s="6">
        <v>0</v>
      </c>
      <c r="H26" s="6">
        <f t="shared" si="0"/>
        <v>459</v>
      </c>
      <c r="I26" s="6">
        <f t="shared" si="0"/>
        <v>279</v>
      </c>
      <c r="J26" s="6">
        <f t="shared" si="1"/>
        <v>738</v>
      </c>
      <c r="K26" s="7" t="s">
        <v>300</v>
      </c>
    </row>
    <row r="27" spans="1:11" ht="18.75" customHeight="1" x14ac:dyDescent="0.2">
      <c r="A27" s="119" t="s">
        <v>368</v>
      </c>
      <c r="B27" s="6">
        <v>135</v>
      </c>
      <c r="C27" s="6">
        <v>104</v>
      </c>
      <c r="D27" s="6">
        <v>239</v>
      </c>
      <c r="E27" s="6">
        <v>0</v>
      </c>
      <c r="F27" s="6">
        <v>0</v>
      </c>
      <c r="G27" s="6">
        <v>0</v>
      </c>
      <c r="H27" s="6">
        <f t="shared" si="0"/>
        <v>135</v>
      </c>
      <c r="I27" s="6">
        <f t="shared" si="0"/>
        <v>104</v>
      </c>
      <c r="J27" s="6">
        <f t="shared" si="1"/>
        <v>239</v>
      </c>
      <c r="K27" s="7" t="s">
        <v>369</v>
      </c>
    </row>
    <row r="28" spans="1:11" ht="18.75" customHeight="1" x14ac:dyDescent="0.2">
      <c r="A28" s="119" t="s">
        <v>1138</v>
      </c>
      <c r="B28" s="6">
        <v>448</v>
      </c>
      <c r="C28" s="6">
        <v>151</v>
      </c>
      <c r="D28" s="6">
        <v>599</v>
      </c>
      <c r="E28" s="6">
        <v>0</v>
      </c>
      <c r="F28" s="6">
        <v>1</v>
      </c>
      <c r="G28" s="6">
        <v>1</v>
      </c>
      <c r="H28" s="6">
        <f t="shared" si="0"/>
        <v>448</v>
      </c>
      <c r="I28" s="6">
        <f t="shared" si="0"/>
        <v>152</v>
      </c>
      <c r="J28" s="6">
        <f t="shared" si="1"/>
        <v>600</v>
      </c>
      <c r="K28" s="7" t="s">
        <v>302</v>
      </c>
    </row>
    <row r="29" spans="1:11" ht="18.75" customHeight="1" x14ac:dyDescent="0.2">
      <c r="A29" s="119" t="s">
        <v>303</v>
      </c>
      <c r="B29" s="6">
        <v>70</v>
      </c>
      <c r="C29" s="6">
        <v>42</v>
      </c>
      <c r="D29" s="6">
        <v>112</v>
      </c>
      <c r="E29" s="6">
        <v>0</v>
      </c>
      <c r="F29" s="6">
        <v>0</v>
      </c>
      <c r="G29" s="6" t="s">
        <v>1139</v>
      </c>
      <c r="H29" s="6">
        <f t="shared" si="0"/>
        <v>70</v>
      </c>
      <c r="I29" s="6">
        <f t="shared" si="0"/>
        <v>42</v>
      </c>
      <c r="J29" s="6">
        <f t="shared" si="1"/>
        <v>112</v>
      </c>
      <c r="K29" s="7" t="s">
        <v>1140</v>
      </c>
    </row>
    <row r="30" spans="1:11" ht="18.75" customHeight="1" x14ac:dyDescent="0.2">
      <c r="A30" s="119" t="s">
        <v>777</v>
      </c>
      <c r="B30" s="6">
        <v>73</v>
      </c>
      <c r="C30" s="6">
        <v>77</v>
      </c>
      <c r="D30" s="6">
        <v>150</v>
      </c>
      <c r="E30" s="6">
        <v>0</v>
      </c>
      <c r="F30" s="6">
        <v>0</v>
      </c>
      <c r="G30" s="6" t="s">
        <v>1141</v>
      </c>
      <c r="H30" s="6">
        <f t="shared" si="0"/>
        <v>73</v>
      </c>
      <c r="I30" s="6">
        <f t="shared" si="0"/>
        <v>77</v>
      </c>
      <c r="J30" s="6">
        <f t="shared" si="1"/>
        <v>150</v>
      </c>
      <c r="K30" s="7" t="s">
        <v>778</v>
      </c>
    </row>
    <row r="31" spans="1:11" ht="18.75" customHeight="1" thickBot="1" x14ac:dyDescent="0.25">
      <c r="A31" s="171" t="s">
        <v>372</v>
      </c>
      <c r="B31" s="73">
        <v>241</v>
      </c>
      <c r="C31" s="73">
        <v>200</v>
      </c>
      <c r="D31" s="73">
        <v>441</v>
      </c>
      <c r="E31" s="73">
        <v>0</v>
      </c>
      <c r="F31" s="73">
        <v>0</v>
      </c>
      <c r="G31" s="73" t="s">
        <v>1142</v>
      </c>
      <c r="H31" s="73">
        <f t="shared" si="0"/>
        <v>241</v>
      </c>
      <c r="I31" s="73">
        <f t="shared" si="0"/>
        <v>200</v>
      </c>
      <c r="J31" s="73">
        <f t="shared" si="1"/>
        <v>441</v>
      </c>
      <c r="K31" s="26" t="s">
        <v>779</v>
      </c>
    </row>
    <row r="32" spans="1:11" ht="18.75" customHeight="1" thickBot="1" x14ac:dyDescent="0.25">
      <c r="A32" s="8" t="s">
        <v>38</v>
      </c>
      <c r="B32" s="9">
        <f>SUM(B9:B31)</f>
        <v>6907</v>
      </c>
      <c r="C32" s="9">
        <f t="shared" ref="C32:J32" si="2">SUM(C9:C31)</f>
        <v>5511</v>
      </c>
      <c r="D32" s="9">
        <f t="shared" si="2"/>
        <v>12418</v>
      </c>
      <c r="E32" s="9">
        <f t="shared" si="2"/>
        <v>0</v>
      </c>
      <c r="F32" s="9">
        <f t="shared" si="2"/>
        <v>2</v>
      </c>
      <c r="G32" s="9">
        <f t="shared" si="2"/>
        <v>2</v>
      </c>
      <c r="H32" s="9">
        <f t="shared" si="2"/>
        <v>6907</v>
      </c>
      <c r="I32" s="9">
        <f t="shared" si="2"/>
        <v>5513</v>
      </c>
      <c r="J32" s="9">
        <f t="shared" si="2"/>
        <v>12420</v>
      </c>
      <c r="K32" s="10" t="s">
        <v>39</v>
      </c>
    </row>
    <row r="33" spans="1:11" ht="23.25" customHeight="1" thickTop="1" x14ac:dyDescent="0.2">
      <c r="A33" s="25"/>
      <c r="B33" s="73"/>
      <c r="C33" s="73"/>
      <c r="D33" s="73"/>
      <c r="E33" s="73"/>
      <c r="F33" s="73"/>
      <c r="G33" s="73"/>
      <c r="H33" s="73"/>
      <c r="I33" s="73"/>
      <c r="J33" s="73"/>
      <c r="K33" s="26"/>
    </row>
    <row r="34" spans="1:11" ht="23.25" customHeight="1" x14ac:dyDescent="0.2">
      <c r="A34" s="25"/>
      <c r="B34" s="73"/>
      <c r="C34" s="73"/>
      <c r="D34" s="73"/>
      <c r="E34" s="73"/>
      <c r="F34" s="73"/>
      <c r="G34" s="73"/>
      <c r="H34" s="73"/>
      <c r="I34" s="73"/>
      <c r="J34" s="73"/>
      <c r="K34" s="26"/>
    </row>
    <row r="35" spans="1:11" ht="27.75" customHeight="1" thickBot="1" x14ac:dyDescent="0.3">
      <c r="A35" s="102" t="s">
        <v>1143</v>
      </c>
      <c r="B35" s="106"/>
      <c r="C35" s="106"/>
      <c r="D35" s="106"/>
      <c r="E35" s="106"/>
      <c r="F35" s="106"/>
      <c r="G35" s="106"/>
      <c r="H35" s="106"/>
      <c r="I35" s="106"/>
      <c r="J35" s="106"/>
      <c r="K35" s="167" t="s">
        <v>1144</v>
      </c>
    </row>
    <row r="36" spans="1:11" ht="30.75" customHeight="1" thickTop="1" x14ac:dyDescent="0.2">
      <c r="A36" s="417" t="s">
        <v>118</v>
      </c>
      <c r="B36" s="417" t="s">
        <v>2</v>
      </c>
      <c r="C36" s="417"/>
      <c r="D36" s="417"/>
      <c r="E36" s="417" t="s">
        <v>3</v>
      </c>
      <c r="F36" s="417"/>
      <c r="G36" s="417"/>
      <c r="H36" s="417" t="s">
        <v>4</v>
      </c>
      <c r="I36" s="417"/>
      <c r="J36" s="417"/>
      <c r="K36" s="417" t="s">
        <v>278</v>
      </c>
    </row>
    <row r="37" spans="1:11" ht="27" customHeight="1" x14ac:dyDescent="0.2">
      <c r="A37" s="418"/>
      <c r="B37" s="418" t="s">
        <v>6</v>
      </c>
      <c r="C37" s="418"/>
      <c r="D37" s="418"/>
      <c r="E37" s="418" t="s">
        <v>7</v>
      </c>
      <c r="F37" s="418"/>
      <c r="G37" s="418"/>
      <c r="H37" s="418" t="s">
        <v>8</v>
      </c>
      <c r="I37" s="418"/>
      <c r="J37" s="418"/>
      <c r="K37" s="418"/>
    </row>
    <row r="38" spans="1:11" ht="28.5" customHeight="1" x14ac:dyDescent="0.2">
      <c r="A38" s="418"/>
      <c r="B38" s="77" t="s">
        <v>52</v>
      </c>
      <c r="C38" s="77" t="s">
        <v>10</v>
      </c>
      <c r="D38" s="77" t="s">
        <v>11</v>
      </c>
      <c r="E38" s="77" t="s">
        <v>52</v>
      </c>
      <c r="F38" s="77" t="s">
        <v>10</v>
      </c>
      <c r="G38" s="77" t="s">
        <v>11</v>
      </c>
      <c r="H38" s="77" t="s">
        <v>52</v>
      </c>
      <c r="I38" s="77" t="s">
        <v>10</v>
      </c>
      <c r="J38" s="77" t="s">
        <v>11</v>
      </c>
      <c r="K38" s="418"/>
    </row>
    <row r="39" spans="1:11" ht="30.75" customHeight="1" thickBot="1" x14ac:dyDescent="0.25">
      <c r="A39" s="419"/>
      <c r="B39" s="169" t="s">
        <v>12</v>
      </c>
      <c r="C39" s="169" t="s">
        <v>13</v>
      </c>
      <c r="D39" s="169" t="s">
        <v>8</v>
      </c>
      <c r="E39" s="169" t="s">
        <v>12</v>
      </c>
      <c r="F39" s="169" t="s">
        <v>13</v>
      </c>
      <c r="G39" s="169" t="s">
        <v>8</v>
      </c>
      <c r="H39" s="169" t="s">
        <v>12</v>
      </c>
      <c r="I39" s="169" t="s">
        <v>13</v>
      </c>
      <c r="J39" s="169" t="s">
        <v>8</v>
      </c>
      <c r="K39" s="419"/>
    </row>
    <row r="40" spans="1:11" ht="30.75" customHeight="1" x14ac:dyDescent="0.25">
      <c r="A40" s="25" t="s">
        <v>62</v>
      </c>
      <c r="B40" s="75"/>
      <c r="C40" s="75"/>
      <c r="D40" s="75"/>
      <c r="E40" s="75"/>
      <c r="F40" s="75"/>
      <c r="G40" s="75"/>
      <c r="H40" s="75"/>
      <c r="I40" s="75"/>
      <c r="J40" s="75"/>
      <c r="K40" s="13" t="s">
        <v>1145</v>
      </c>
    </row>
    <row r="41" spans="1:11" ht="29.25" customHeight="1" x14ac:dyDescent="0.2">
      <c r="A41" s="119" t="s">
        <v>348</v>
      </c>
      <c r="B41" s="6">
        <v>150</v>
      </c>
      <c r="C41" s="6">
        <v>25</v>
      </c>
      <c r="D41" s="6">
        <v>175</v>
      </c>
      <c r="E41" s="6">
        <v>0</v>
      </c>
      <c r="F41" s="6">
        <v>0</v>
      </c>
      <c r="G41" s="6">
        <v>0</v>
      </c>
      <c r="H41" s="6">
        <f t="shared" ref="H41:I49" si="3">SUM(B41,E41)</f>
        <v>150</v>
      </c>
      <c r="I41" s="6">
        <f t="shared" si="3"/>
        <v>25</v>
      </c>
      <c r="J41" s="6">
        <f t="shared" ref="J41:J49" si="4">SUM(H41:I41)</f>
        <v>175</v>
      </c>
      <c r="K41" s="7" t="s">
        <v>349</v>
      </c>
    </row>
    <row r="42" spans="1:11" ht="29.25" customHeight="1" x14ac:dyDescent="0.2">
      <c r="A42" s="119" t="s">
        <v>873</v>
      </c>
      <c r="B42" s="6">
        <v>21</v>
      </c>
      <c r="C42" s="6">
        <v>12</v>
      </c>
      <c r="D42" s="6">
        <v>33</v>
      </c>
      <c r="E42" s="6">
        <v>0</v>
      </c>
      <c r="F42" s="6">
        <v>0</v>
      </c>
      <c r="G42" s="6">
        <v>0</v>
      </c>
      <c r="H42" s="6">
        <f t="shared" si="3"/>
        <v>21</v>
      </c>
      <c r="I42" s="6">
        <f t="shared" si="3"/>
        <v>12</v>
      </c>
      <c r="J42" s="6">
        <f t="shared" si="4"/>
        <v>33</v>
      </c>
      <c r="K42" s="18" t="s">
        <v>1135</v>
      </c>
    </row>
    <row r="43" spans="1:11" ht="29.25" customHeight="1" x14ac:dyDescent="0.2">
      <c r="A43" s="119" t="s">
        <v>289</v>
      </c>
      <c r="B43" s="6">
        <v>316</v>
      </c>
      <c r="C43" s="6">
        <v>74</v>
      </c>
      <c r="D43" s="6">
        <v>390</v>
      </c>
      <c r="E43" s="6">
        <v>0</v>
      </c>
      <c r="F43" s="6">
        <v>0</v>
      </c>
      <c r="G43" s="6">
        <v>0</v>
      </c>
      <c r="H43" s="6">
        <f t="shared" si="3"/>
        <v>316</v>
      </c>
      <c r="I43" s="6">
        <f t="shared" si="3"/>
        <v>74</v>
      </c>
      <c r="J43" s="6">
        <f t="shared" si="4"/>
        <v>390</v>
      </c>
      <c r="K43" s="7" t="s">
        <v>290</v>
      </c>
    </row>
    <row r="44" spans="1:11" ht="29.25" customHeight="1" x14ac:dyDescent="0.2">
      <c r="A44" s="119" t="s">
        <v>390</v>
      </c>
      <c r="B44" s="6">
        <v>240</v>
      </c>
      <c r="C44" s="6">
        <v>210</v>
      </c>
      <c r="D44" s="6">
        <v>450</v>
      </c>
      <c r="E44" s="6">
        <v>0</v>
      </c>
      <c r="F44" s="6">
        <v>0</v>
      </c>
      <c r="G44" s="6">
        <v>0</v>
      </c>
      <c r="H44" s="6">
        <f t="shared" si="3"/>
        <v>240</v>
      </c>
      <c r="I44" s="6">
        <f t="shared" si="3"/>
        <v>210</v>
      </c>
      <c r="J44" s="6">
        <f t="shared" si="4"/>
        <v>450</v>
      </c>
      <c r="K44" s="7" t="s">
        <v>1136</v>
      </c>
    </row>
    <row r="45" spans="1:11" ht="29.25" customHeight="1" x14ac:dyDescent="0.2">
      <c r="A45" s="119" t="s">
        <v>295</v>
      </c>
      <c r="B45" s="6">
        <v>291</v>
      </c>
      <c r="C45" s="6">
        <v>133</v>
      </c>
      <c r="D45" s="6">
        <v>424</v>
      </c>
      <c r="E45" s="6">
        <v>0</v>
      </c>
      <c r="F45" s="6">
        <v>0</v>
      </c>
      <c r="G45" s="6">
        <v>0</v>
      </c>
      <c r="H45" s="6">
        <f t="shared" si="3"/>
        <v>291</v>
      </c>
      <c r="I45" s="6">
        <f t="shared" si="3"/>
        <v>133</v>
      </c>
      <c r="J45" s="6">
        <f t="shared" si="4"/>
        <v>424</v>
      </c>
      <c r="K45" s="7" t="s">
        <v>296</v>
      </c>
    </row>
    <row r="46" spans="1:11" ht="29.25" customHeight="1" x14ac:dyDescent="0.2">
      <c r="A46" s="119" t="s">
        <v>299</v>
      </c>
      <c r="B46" s="6">
        <v>126</v>
      </c>
      <c r="C46" s="6">
        <v>35</v>
      </c>
      <c r="D46" s="6">
        <v>161</v>
      </c>
      <c r="E46" s="6">
        <v>0</v>
      </c>
      <c r="F46" s="6">
        <v>1</v>
      </c>
      <c r="G46" s="6">
        <v>1</v>
      </c>
      <c r="H46" s="6">
        <f t="shared" si="3"/>
        <v>126</v>
      </c>
      <c r="I46" s="6">
        <f t="shared" si="3"/>
        <v>36</v>
      </c>
      <c r="J46" s="6">
        <f t="shared" si="4"/>
        <v>162</v>
      </c>
      <c r="K46" s="7" t="s">
        <v>300</v>
      </c>
    </row>
    <row r="47" spans="1:11" ht="29.25" customHeight="1" x14ac:dyDescent="0.2">
      <c r="A47" s="119" t="s">
        <v>1138</v>
      </c>
      <c r="B47" s="6">
        <v>319</v>
      </c>
      <c r="C47" s="6">
        <v>37</v>
      </c>
      <c r="D47" s="6">
        <v>356</v>
      </c>
      <c r="E47" s="6">
        <v>0</v>
      </c>
      <c r="F47" s="6">
        <v>0</v>
      </c>
      <c r="G47" s="6">
        <v>0</v>
      </c>
      <c r="H47" s="6">
        <f t="shared" si="3"/>
        <v>319</v>
      </c>
      <c r="I47" s="6">
        <f t="shared" si="3"/>
        <v>37</v>
      </c>
      <c r="J47" s="6">
        <f t="shared" si="4"/>
        <v>356</v>
      </c>
      <c r="K47" s="7" t="s">
        <v>302</v>
      </c>
    </row>
    <row r="48" spans="1:11" ht="29.25" customHeight="1" x14ac:dyDescent="0.2">
      <c r="A48" s="119" t="s">
        <v>777</v>
      </c>
      <c r="B48" s="6">
        <v>42</v>
      </c>
      <c r="C48" s="6">
        <v>28</v>
      </c>
      <c r="D48" s="6">
        <v>70</v>
      </c>
      <c r="E48" s="6">
        <v>0</v>
      </c>
      <c r="F48" s="6">
        <v>0</v>
      </c>
      <c r="G48" s="6">
        <v>0</v>
      </c>
      <c r="H48" s="6">
        <f t="shared" si="3"/>
        <v>42</v>
      </c>
      <c r="I48" s="6">
        <f t="shared" si="3"/>
        <v>28</v>
      </c>
      <c r="J48" s="6">
        <f t="shared" si="4"/>
        <v>70</v>
      </c>
      <c r="K48" s="7" t="s">
        <v>778</v>
      </c>
    </row>
    <row r="49" spans="1:11" ht="29.25" customHeight="1" x14ac:dyDescent="0.2">
      <c r="A49" s="119" t="s">
        <v>372</v>
      </c>
      <c r="B49" s="6">
        <v>34</v>
      </c>
      <c r="C49" s="6">
        <v>18</v>
      </c>
      <c r="D49" s="6">
        <v>52</v>
      </c>
      <c r="E49" s="6">
        <v>0</v>
      </c>
      <c r="F49" s="6">
        <v>0</v>
      </c>
      <c r="G49" s="6">
        <v>0</v>
      </c>
      <c r="H49" s="6">
        <f t="shared" si="3"/>
        <v>34</v>
      </c>
      <c r="I49" s="6">
        <f t="shared" si="3"/>
        <v>18</v>
      </c>
      <c r="J49" s="6">
        <f t="shared" si="4"/>
        <v>52</v>
      </c>
      <c r="K49" s="7" t="s">
        <v>779</v>
      </c>
    </row>
    <row r="50" spans="1:11" ht="29.25" customHeight="1" thickBot="1" x14ac:dyDescent="0.25">
      <c r="A50" s="173" t="s">
        <v>45</v>
      </c>
      <c r="B50" s="335">
        <f t="shared" ref="B50:J50" si="5">SUM(B41:B49)</f>
        <v>1539</v>
      </c>
      <c r="C50" s="335">
        <f t="shared" si="5"/>
        <v>572</v>
      </c>
      <c r="D50" s="335">
        <f t="shared" si="5"/>
        <v>2111</v>
      </c>
      <c r="E50" s="335">
        <f t="shared" si="5"/>
        <v>0</v>
      </c>
      <c r="F50" s="335">
        <f t="shared" si="5"/>
        <v>1</v>
      </c>
      <c r="G50" s="335">
        <f t="shared" si="5"/>
        <v>1</v>
      </c>
      <c r="H50" s="335">
        <f t="shared" si="5"/>
        <v>1539</v>
      </c>
      <c r="I50" s="335">
        <f t="shared" si="5"/>
        <v>573</v>
      </c>
      <c r="J50" s="335">
        <f t="shared" si="5"/>
        <v>2112</v>
      </c>
      <c r="K50" s="81" t="s">
        <v>336</v>
      </c>
    </row>
    <row r="51" spans="1:11" ht="29.25" customHeight="1" thickBot="1" x14ac:dyDescent="0.25">
      <c r="A51" s="157" t="s">
        <v>108</v>
      </c>
      <c r="B51" s="9">
        <f>SUM(B50,B32)</f>
        <v>8446</v>
      </c>
      <c r="C51" s="9">
        <f t="shared" ref="C51:J51" si="6">SUM(C50,C32)</f>
        <v>6083</v>
      </c>
      <c r="D51" s="9">
        <f t="shared" si="6"/>
        <v>14529</v>
      </c>
      <c r="E51" s="9">
        <f t="shared" si="6"/>
        <v>0</v>
      </c>
      <c r="F51" s="9">
        <f t="shared" si="6"/>
        <v>3</v>
      </c>
      <c r="G51" s="9">
        <f t="shared" si="6"/>
        <v>3</v>
      </c>
      <c r="H51" s="9">
        <f t="shared" si="6"/>
        <v>8446</v>
      </c>
      <c r="I51" s="9">
        <f t="shared" si="6"/>
        <v>6086</v>
      </c>
      <c r="J51" s="9">
        <f t="shared" si="6"/>
        <v>14532</v>
      </c>
      <c r="K51" s="10" t="s">
        <v>48</v>
      </c>
    </row>
    <row r="52" spans="1:11" ht="22.5" customHeight="1" thickTop="1" x14ac:dyDescent="0.2">
      <c r="B52" s="179"/>
      <c r="C52" s="179"/>
      <c r="D52" s="179"/>
      <c r="E52" s="179"/>
      <c r="F52" s="179"/>
      <c r="G52" s="179"/>
      <c r="H52" s="179"/>
      <c r="I52" s="179"/>
      <c r="J52" s="179"/>
    </row>
    <row r="53" spans="1:11" ht="22.5" customHeight="1" x14ac:dyDescent="0.2"/>
    <row r="54" spans="1:11" ht="22.5" customHeight="1" x14ac:dyDescent="0.25">
      <c r="A54" s="73"/>
      <c r="B54" s="75"/>
      <c r="C54" s="75"/>
      <c r="D54" s="75"/>
      <c r="E54" s="75"/>
      <c r="F54" s="75"/>
      <c r="G54" s="75"/>
      <c r="H54" s="75"/>
      <c r="I54" s="75"/>
      <c r="J54" s="75"/>
      <c r="K54" s="73"/>
    </row>
    <row r="55" spans="1:11" ht="22.5" customHeight="1" x14ac:dyDescent="0.25">
      <c r="A55" s="73"/>
      <c r="B55" s="75"/>
      <c r="C55" s="75"/>
      <c r="D55" s="75"/>
      <c r="E55" s="75"/>
      <c r="F55" s="75"/>
      <c r="G55" s="75"/>
      <c r="H55" s="75"/>
      <c r="I55" s="75"/>
      <c r="J55" s="75"/>
      <c r="K55" s="73"/>
    </row>
    <row r="56" spans="1:11" ht="15" customHeight="1" x14ac:dyDescent="0.25">
      <c r="A56" s="73"/>
      <c r="B56" s="75"/>
      <c r="C56" s="75"/>
      <c r="D56" s="75"/>
      <c r="E56" s="75"/>
      <c r="F56" s="75"/>
      <c r="G56" s="75"/>
      <c r="H56" s="75"/>
      <c r="I56" s="75"/>
      <c r="J56" s="75"/>
      <c r="K56" s="73"/>
    </row>
    <row r="57" spans="1:11" ht="22.5" customHeight="1" x14ac:dyDescent="0.2">
      <c r="A57" s="423" t="s">
        <v>1146</v>
      </c>
      <c r="B57" s="423"/>
      <c r="C57" s="423"/>
      <c r="D57" s="423"/>
      <c r="E57" s="423"/>
      <c r="F57" s="423"/>
      <c r="G57" s="423"/>
      <c r="H57" s="423"/>
      <c r="I57" s="423"/>
      <c r="J57" s="423"/>
      <c r="K57" s="423"/>
    </row>
    <row r="58" spans="1:11" ht="39.75" customHeight="1" x14ac:dyDescent="0.25">
      <c r="A58" s="416" t="s">
        <v>1147</v>
      </c>
      <c r="B58" s="416"/>
      <c r="C58" s="416"/>
      <c r="D58" s="416"/>
      <c r="E58" s="416"/>
      <c r="F58" s="416"/>
      <c r="G58" s="416"/>
      <c r="H58" s="416"/>
      <c r="I58" s="416"/>
      <c r="J58" s="416"/>
      <c r="K58" s="416"/>
    </row>
    <row r="59" spans="1:11" ht="19.5" customHeight="1" thickBot="1" x14ac:dyDescent="0.3">
      <c r="A59" s="102" t="s">
        <v>1063</v>
      </c>
      <c r="B59" s="106"/>
      <c r="C59" s="106"/>
      <c r="D59" s="106"/>
      <c r="E59" s="106"/>
      <c r="F59" s="106"/>
      <c r="G59" s="106"/>
      <c r="H59" s="106"/>
      <c r="I59" s="106"/>
      <c r="J59" s="106"/>
      <c r="K59" s="167" t="s">
        <v>1148</v>
      </c>
    </row>
    <row r="60" spans="1:11" ht="21.75" customHeight="1" thickTop="1" x14ac:dyDescent="0.2">
      <c r="A60" s="417" t="s">
        <v>118</v>
      </c>
      <c r="B60" s="417" t="s">
        <v>2</v>
      </c>
      <c r="C60" s="417"/>
      <c r="D60" s="417"/>
      <c r="E60" s="417" t="s">
        <v>3</v>
      </c>
      <c r="F60" s="417"/>
      <c r="G60" s="417"/>
      <c r="H60" s="417" t="s">
        <v>4</v>
      </c>
      <c r="I60" s="417"/>
      <c r="J60" s="417"/>
      <c r="K60" s="417" t="s">
        <v>278</v>
      </c>
    </row>
    <row r="61" spans="1:11" ht="21.75" customHeight="1" x14ac:dyDescent="0.2">
      <c r="A61" s="418"/>
      <c r="B61" s="418" t="s">
        <v>6</v>
      </c>
      <c r="C61" s="418"/>
      <c r="D61" s="418"/>
      <c r="E61" s="418" t="s">
        <v>7</v>
      </c>
      <c r="F61" s="418"/>
      <c r="G61" s="418"/>
      <c r="H61" s="418" t="s">
        <v>8</v>
      </c>
      <c r="I61" s="418"/>
      <c r="J61" s="418"/>
      <c r="K61" s="418"/>
    </row>
    <row r="62" spans="1:11" ht="21.75" customHeight="1" x14ac:dyDescent="0.2">
      <c r="A62" s="418"/>
      <c r="B62" s="77" t="s">
        <v>52</v>
      </c>
      <c r="C62" s="77" t="s">
        <v>10</v>
      </c>
      <c r="D62" s="77" t="s">
        <v>11</v>
      </c>
      <c r="E62" s="77" t="s">
        <v>52</v>
      </c>
      <c r="F62" s="77" t="s">
        <v>10</v>
      </c>
      <c r="G62" s="77" t="s">
        <v>11</v>
      </c>
      <c r="H62" s="77" t="s">
        <v>52</v>
      </c>
      <c r="I62" s="77" t="s">
        <v>10</v>
      </c>
      <c r="J62" s="77" t="s">
        <v>11</v>
      </c>
      <c r="K62" s="418"/>
    </row>
    <row r="63" spans="1:11" ht="21.75" customHeight="1" thickBot="1" x14ac:dyDescent="0.25">
      <c r="A63" s="419"/>
      <c r="B63" s="169" t="s">
        <v>12</v>
      </c>
      <c r="C63" s="169" t="s">
        <v>13</v>
      </c>
      <c r="D63" s="169" t="s">
        <v>8</v>
      </c>
      <c r="E63" s="169" t="s">
        <v>12</v>
      </c>
      <c r="F63" s="169" t="s">
        <v>13</v>
      </c>
      <c r="G63" s="169" t="s">
        <v>8</v>
      </c>
      <c r="H63" s="169" t="s">
        <v>12</v>
      </c>
      <c r="I63" s="169" t="s">
        <v>13</v>
      </c>
      <c r="J63" s="169" t="s">
        <v>8</v>
      </c>
      <c r="K63" s="419"/>
    </row>
    <row r="64" spans="1:11" ht="18" customHeight="1" x14ac:dyDescent="0.25">
      <c r="A64" s="172" t="s">
        <v>14</v>
      </c>
      <c r="B64" s="170"/>
      <c r="C64" s="170"/>
      <c r="D64" s="170"/>
      <c r="E64" s="170"/>
      <c r="F64" s="170"/>
      <c r="G64" s="170"/>
      <c r="H64" s="170"/>
      <c r="I64" s="170"/>
      <c r="J64" s="170"/>
      <c r="K64" s="13" t="s">
        <v>69</v>
      </c>
    </row>
    <row r="65" spans="1:11" ht="18" customHeight="1" x14ac:dyDescent="0.2">
      <c r="A65" s="119" t="s">
        <v>280</v>
      </c>
      <c r="B65" s="6">
        <v>475</v>
      </c>
      <c r="C65" s="6">
        <v>761</v>
      </c>
      <c r="D65" s="6">
        <v>1236</v>
      </c>
      <c r="E65" s="6">
        <v>0</v>
      </c>
      <c r="F65" s="6">
        <v>0</v>
      </c>
      <c r="G65" s="6">
        <v>0</v>
      </c>
      <c r="H65" s="6">
        <f>SUM(B65,E65)</f>
        <v>475</v>
      </c>
      <c r="I65" s="6">
        <f>SUM(C65,F65)</f>
        <v>761</v>
      </c>
      <c r="J65" s="6">
        <f>SUM(H65:I65)</f>
        <v>1236</v>
      </c>
      <c r="K65" s="7" t="s">
        <v>281</v>
      </c>
    </row>
    <row r="66" spans="1:11" ht="18" customHeight="1" x14ac:dyDescent="0.2">
      <c r="A66" s="119" t="s">
        <v>124</v>
      </c>
      <c r="B66" s="6">
        <v>254</v>
      </c>
      <c r="C66" s="6">
        <v>433</v>
      </c>
      <c r="D66" s="6">
        <v>687</v>
      </c>
      <c r="E66" s="6">
        <v>0</v>
      </c>
      <c r="F66" s="6">
        <v>0</v>
      </c>
      <c r="G66" s="6">
        <v>0</v>
      </c>
      <c r="H66" s="6">
        <f t="shared" ref="H66:I87" si="7">SUM(B66,E66)</f>
        <v>254</v>
      </c>
      <c r="I66" s="6">
        <f t="shared" si="7"/>
        <v>433</v>
      </c>
      <c r="J66" s="6">
        <f t="shared" ref="J66:J87" si="8">SUM(H66:I66)</f>
        <v>687</v>
      </c>
      <c r="K66" s="7" t="s">
        <v>282</v>
      </c>
    </row>
    <row r="67" spans="1:11" ht="18" customHeight="1" x14ac:dyDescent="0.2">
      <c r="A67" s="119" t="s">
        <v>283</v>
      </c>
      <c r="B67" s="6">
        <v>256</v>
      </c>
      <c r="C67" s="6">
        <v>522</v>
      </c>
      <c r="D67" s="6">
        <v>778</v>
      </c>
      <c r="E67" s="6">
        <v>0</v>
      </c>
      <c r="F67" s="6">
        <v>0</v>
      </c>
      <c r="G67" s="6">
        <v>0</v>
      </c>
      <c r="H67" s="6">
        <f t="shared" si="7"/>
        <v>256</v>
      </c>
      <c r="I67" s="6">
        <f t="shared" si="7"/>
        <v>522</v>
      </c>
      <c r="J67" s="6">
        <f t="shared" si="8"/>
        <v>778</v>
      </c>
      <c r="K67" s="7" t="s">
        <v>284</v>
      </c>
    </row>
    <row r="68" spans="1:11" ht="18" customHeight="1" x14ac:dyDescent="0.2">
      <c r="A68" s="119" t="s">
        <v>348</v>
      </c>
      <c r="B68" s="6">
        <v>181</v>
      </c>
      <c r="C68" s="6">
        <v>457</v>
      </c>
      <c r="D68" s="6">
        <v>638</v>
      </c>
      <c r="E68" s="6">
        <v>0</v>
      </c>
      <c r="F68" s="6">
        <v>0</v>
      </c>
      <c r="G68" s="6">
        <v>0</v>
      </c>
      <c r="H68" s="6">
        <f t="shared" si="7"/>
        <v>181</v>
      </c>
      <c r="I68" s="6">
        <f t="shared" si="7"/>
        <v>457</v>
      </c>
      <c r="J68" s="6">
        <f t="shared" si="8"/>
        <v>638</v>
      </c>
      <c r="K68" s="7" t="s">
        <v>349</v>
      </c>
    </row>
    <row r="69" spans="1:11" ht="18" customHeight="1" x14ac:dyDescent="0.2">
      <c r="A69" s="119" t="s">
        <v>285</v>
      </c>
      <c r="B69" s="6">
        <v>1134</v>
      </c>
      <c r="C69" s="6">
        <v>790</v>
      </c>
      <c r="D69" s="6">
        <v>1924</v>
      </c>
      <c r="E69" s="6">
        <v>0</v>
      </c>
      <c r="F69" s="6">
        <v>0</v>
      </c>
      <c r="G69" s="6">
        <v>0</v>
      </c>
      <c r="H69" s="6">
        <f t="shared" si="7"/>
        <v>1134</v>
      </c>
      <c r="I69" s="6">
        <f t="shared" si="7"/>
        <v>790</v>
      </c>
      <c r="J69" s="6">
        <f t="shared" si="8"/>
        <v>1924</v>
      </c>
      <c r="K69" s="7" t="s">
        <v>286</v>
      </c>
    </row>
    <row r="70" spans="1:11" ht="18" customHeight="1" x14ac:dyDescent="0.2">
      <c r="A70" s="119" t="s">
        <v>1129</v>
      </c>
      <c r="B70" s="6">
        <v>282</v>
      </c>
      <c r="C70" s="6">
        <v>141</v>
      </c>
      <c r="D70" s="6">
        <v>423</v>
      </c>
      <c r="E70" s="6">
        <v>0</v>
      </c>
      <c r="F70" s="6">
        <v>0</v>
      </c>
      <c r="G70" s="6">
        <v>0</v>
      </c>
      <c r="H70" s="6">
        <f t="shared" si="7"/>
        <v>282</v>
      </c>
      <c r="I70" s="6">
        <f t="shared" si="7"/>
        <v>141</v>
      </c>
      <c r="J70" s="6">
        <f t="shared" si="8"/>
        <v>423</v>
      </c>
      <c r="K70" s="18" t="s">
        <v>1130</v>
      </c>
    </row>
    <row r="71" spans="1:11" ht="18" customHeight="1" x14ac:dyDescent="0.2">
      <c r="A71" s="119" t="s">
        <v>1131</v>
      </c>
      <c r="B71" s="6">
        <v>810</v>
      </c>
      <c r="C71" s="6">
        <v>677</v>
      </c>
      <c r="D71" s="6">
        <v>1487</v>
      </c>
      <c r="E71" s="6">
        <v>0</v>
      </c>
      <c r="F71" s="6">
        <v>0</v>
      </c>
      <c r="G71" s="6">
        <v>0</v>
      </c>
      <c r="H71" s="6">
        <f t="shared" si="7"/>
        <v>810</v>
      </c>
      <c r="I71" s="6">
        <f t="shared" si="7"/>
        <v>677</v>
      </c>
      <c r="J71" s="6">
        <f t="shared" si="8"/>
        <v>1487</v>
      </c>
      <c r="K71" s="7" t="s">
        <v>351</v>
      </c>
    </row>
    <row r="72" spans="1:11" ht="18" customHeight="1" x14ac:dyDescent="0.2">
      <c r="A72" s="119" t="s">
        <v>352</v>
      </c>
      <c r="B72" s="6">
        <v>228</v>
      </c>
      <c r="C72" s="6">
        <v>124</v>
      </c>
      <c r="D72" s="6">
        <v>352</v>
      </c>
      <c r="E72" s="6">
        <v>0</v>
      </c>
      <c r="F72" s="6">
        <v>0</v>
      </c>
      <c r="G72" s="6">
        <v>0</v>
      </c>
      <c r="H72" s="6">
        <f t="shared" si="7"/>
        <v>228</v>
      </c>
      <c r="I72" s="6">
        <f t="shared" si="7"/>
        <v>124</v>
      </c>
      <c r="J72" s="6">
        <f t="shared" si="8"/>
        <v>352</v>
      </c>
      <c r="K72" s="7" t="s">
        <v>353</v>
      </c>
    </row>
    <row r="73" spans="1:11" ht="18" customHeight="1" x14ac:dyDescent="0.2">
      <c r="A73" s="119" t="s">
        <v>287</v>
      </c>
      <c r="B73" s="6">
        <v>829</v>
      </c>
      <c r="C73" s="6">
        <v>864</v>
      </c>
      <c r="D73" s="6">
        <v>1693</v>
      </c>
      <c r="E73" s="6">
        <v>0</v>
      </c>
      <c r="F73" s="6">
        <v>0</v>
      </c>
      <c r="G73" s="6">
        <v>0</v>
      </c>
      <c r="H73" s="6">
        <f t="shared" si="7"/>
        <v>829</v>
      </c>
      <c r="I73" s="6">
        <f t="shared" si="7"/>
        <v>864</v>
      </c>
      <c r="J73" s="6">
        <f t="shared" si="8"/>
        <v>1693</v>
      </c>
      <c r="K73" s="7" t="s">
        <v>1132</v>
      </c>
    </row>
    <row r="74" spans="1:11" ht="18" customHeight="1" x14ac:dyDescent="0.2">
      <c r="A74" s="119" t="s">
        <v>1133</v>
      </c>
      <c r="B74" s="6">
        <v>296</v>
      </c>
      <c r="C74" s="6">
        <v>212</v>
      </c>
      <c r="D74" s="6">
        <v>508</v>
      </c>
      <c r="E74" s="6">
        <v>0</v>
      </c>
      <c r="F74" s="6">
        <v>0</v>
      </c>
      <c r="G74" s="6">
        <v>0</v>
      </c>
      <c r="H74" s="6">
        <f t="shared" si="7"/>
        <v>296</v>
      </c>
      <c r="I74" s="6">
        <f t="shared" si="7"/>
        <v>212</v>
      </c>
      <c r="J74" s="6">
        <f t="shared" si="8"/>
        <v>508</v>
      </c>
      <c r="K74" s="18" t="s">
        <v>1134</v>
      </c>
    </row>
    <row r="75" spans="1:11" ht="18" customHeight="1" x14ac:dyDescent="0.2">
      <c r="A75" s="119" t="s">
        <v>873</v>
      </c>
      <c r="B75" s="6">
        <v>560</v>
      </c>
      <c r="C75" s="6">
        <v>495</v>
      </c>
      <c r="D75" s="6">
        <v>1055</v>
      </c>
      <c r="E75" s="6">
        <v>0</v>
      </c>
      <c r="F75" s="6">
        <v>0</v>
      </c>
      <c r="G75" s="6">
        <v>0</v>
      </c>
      <c r="H75" s="6">
        <f t="shared" si="7"/>
        <v>560</v>
      </c>
      <c r="I75" s="6">
        <f t="shared" si="7"/>
        <v>495</v>
      </c>
      <c r="J75" s="6">
        <f t="shared" si="8"/>
        <v>1055</v>
      </c>
      <c r="K75" s="18" t="s">
        <v>1135</v>
      </c>
    </row>
    <row r="76" spans="1:11" ht="18" customHeight="1" x14ac:dyDescent="0.2">
      <c r="A76" s="119" t="s">
        <v>289</v>
      </c>
      <c r="B76" s="6">
        <v>2487</v>
      </c>
      <c r="C76" s="6">
        <v>781</v>
      </c>
      <c r="D76" s="6">
        <v>3268</v>
      </c>
      <c r="E76" s="6">
        <v>0</v>
      </c>
      <c r="F76" s="6">
        <v>0</v>
      </c>
      <c r="G76" s="6">
        <v>0</v>
      </c>
      <c r="H76" s="6">
        <f t="shared" si="7"/>
        <v>2487</v>
      </c>
      <c r="I76" s="6">
        <f t="shared" si="7"/>
        <v>781</v>
      </c>
      <c r="J76" s="6">
        <f t="shared" si="8"/>
        <v>3268</v>
      </c>
      <c r="K76" s="7" t="s">
        <v>290</v>
      </c>
    </row>
    <row r="77" spans="1:11" ht="18" customHeight="1" x14ac:dyDescent="0.2">
      <c r="A77" s="119" t="s">
        <v>390</v>
      </c>
      <c r="B77" s="6">
        <v>3092</v>
      </c>
      <c r="C77" s="6">
        <v>1749</v>
      </c>
      <c r="D77" s="6">
        <v>4841</v>
      </c>
      <c r="E77" s="6">
        <v>0</v>
      </c>
      <c r="F77" s="6">
        <v>0</v>
      </c>
      <c r="G77" s="6">
        <v>0</v>
      </c>
      <c r="H77" s="6">
        <f t="shared" si="7"/>
        <v>3092</v>
      </c>
      <c r="I77" s="6">
        <f t="shared" si="7"/>
        <v>1749</v>
      </c>
      <c r="J77" s="6">
        <f t="shared" si="8"/>
        <v>4841</v>
      </c>
      <c r="K77" s="7" t="s">
        <v>1136</v>
      </c>
    </row>
    <row r="78" spans="1:11" ht="18" customHeight="1" x14ac:dyDescent="0.2">
      <c r="A78" s="119" t="s">
        <v>361</v>
      </c>
      <c r="B78" s="6">
        <v>1417</v>
      </c>
      <c r="C78" s="6">
        <v>839</v>
      </c>
      <c r="D78" s="6">
        <v>2256</v>
      </c>
      <c r="E78" s="6">
        <v>0</v>
      </c>
      <c r="F78" s="6">
        <v>0</v>
      </c>
      <c r="G78" s="6">
        <v>0</v>
      </c>
      <c r="H78" s="6">
        <f t="shared" si="7"/>
        <v>1417</v>
      </c>
      <c r="I78" s="6">
        <f t="shared" si="7"/>
        <v>839</v>
      </c>
      <c r="J78" s="6">
        <f t="shared" si="8"/>
        <v>2256</v>
      </c>
      <c r="K78" s="7" t="s">
        <v>1137</v>
      </c>
    </row>
    <row r="79" spans="1:11" ht="18" customHeight="1" x14ac:dyDescent="0.2">
      <c r="A79" s="119" t="s">
        <v>771</v>
      </c>
      <c r="B79" s="6">
        <v>0</v>
      </c>
      <c r="C79" s="6">
        <v>1309</v>
      </c>
      <c r="D79" s="6">
        <v>1309</v>
      </c>
      <c r="E79" s="6">
        <v>0</v>
      </c>
      <c r="F79" s="6">
        <v>0</v>
      </c>
      <c r="G79" s="6">
        <v>0</v>
      </c>
      <c r="H79" s="6">
        <f t="shared" si="7"/>
        <v>0</v>
      </c>
      <c r="I79" s="6">
        <f t="shared" si="7"/>
        <v>1309</v>
      </c>
      <c r="J79" s="6">
        <f t="shared" si="8"/>
        <v>1309</v>
      </c>
      <c r="K79" s="7" t="s">
        <v>910</v>
      </c>
    </row>
    <row r="80" spans="1:11" ht="18" customHeight="1" x14ac:dyDescent="0.2">
      <c r="A80" s="119" t="s">
        <v>295</v>
      </c>
      <c r="B80" s="6">
        <v>2064</v>
      </c>
      <c r="C80" s="6">
        <v>968</v>
      </c>
      <c r="D80" s="6">
        <v>3032</v>
      </c>
      <c r="E80" s="6">
        <v>1</v>
      </c>
      <c r="F80" s="6">
        <v>1</v>
      </c>
      <c r="G80" s="6">
        <v>2</v>
      </c>
      <c r="H80" s="6">
        <f t="shared" si="7"/>
        <v>2065</v>
      </c>
      <c r="I80" s="6">
        <f t="shared" si="7"/>
        <v>969</v>
      </c>
      <c r="J80" s="6">
        <f t="shared" si="8"/>
        <v>3034</v>
      </c>
      <c r="K80" s="7" t="s">
        <v>296</v>
      </c>
    </row>
    <row r="81" spans="1:11" ht="18" customHeight="1" x14ac:dyDescent="0.2">
      <c r="A81" s="119" t="s">
        <v>297</v>
      </c>
      <c r="B81" s="6">
        <v>612</v>
      </c>
      <c r="C81" s="6">
        <v>67</v>
      </c>
      <c r="D81" s="6">
        <v>679</v>
      </c>
      <c r="E81" s="6">
        <v>0</v>
      </c>
      <c r="F81" s="6">
        <v>0</v>
      </c>
      <c r="G81" s="6">
        <v>0</v>
      </c>
      <c r="H81" s="6">
        <f t="shared" si="7"/>
        <v>612</v>
      </c>
      <c r="I81" s="6">
        <f t="shared" si="7"/>
        <v>67</v>
      </c>
      <c r="J81" s="6">
        <f t="shared" si="8"/>
        <v>679</v>
      </c>
      <c r="K81" s="7" t="s">
        <v>419</v>
      </c>
    </row>
    <row r="82" spans="1:11" ht="18" customHeight="1" x14ac:dyDescent="0.2">
      <c r="A82" s="119" t="s">
        <v>299</v>
      </c>
      <c r="B82" s="6">
        <v>1108</v>
      </c>
      <c r="C82" s="6">
        <v>523</v>
      </c>
      <c r="D82" s="6">
        <v>1631</v>
      </c>
      <c r="E82" s="6">
        <v>0</v>
      </c>
      <c r="F82" s="6">
        <v>0</v>
      </c>
      <c r="G82" s="6">
        <v>0</v>
      </c>
      <c r="H82" s="6">
        <f t="shared" si="7"/>
        <v>1108</v>
      </c>
      <c r="I82" s="6">
        <f t="shared" si="7"/>
        <v>523</v>
      </c>
      <c r="J82" s="6">
        <f t="shared" si="8"/>
        <v>1631</v>
      </c>
      <c r="K82" s="7" t="s">
        <v>300</v>
      </c>
    </row>
    <row r="83" spans="1:11" ht="18" customHeight="1" x14ac:dyDescent="0.2">
      <c r="A83" s="119" t="s">
        <v>368</v>
      </c>
      <c r="B83" s="6">
        <v>348</v>
      </c>
      <c r="C83" s="6">
        <v>231</v>
      </c>
      <c r="D83" s="6">
        <v>579</v>
      </c>
      <c r="E83" s="6">
        <v>0</v>
      </c>
      <c r="F83" s="6">
        <v>0</v>
      </c>
      <c r="G83" s="6">
        <v>0</v>
      </c>
      <c r="H83" s="6">
        <f t="shared" si="7"/>
        <v>348</v>
      </c>
      <c r="I83" s="6">
        <f t="shared" si="7"/>
        <v>231</v>
      </c>
      <c r="J83" s="6">
        <f t="shared" si="8"/>
        <v>579</v>
      </c>
      <c r="K83" s="7" t="s">
        <v>369</v>
      </c>
    </row>
    <row r="84" spans="1:11" ht="18" customHeight="1" x14ac:dyDescent="0.2">
      <c r="A84" s="119" t="s">
        <v>1138</v>
      </c>
      <c r="B84" s="6">
        <v>770</v>
      </c>
      <c r="C84" s="6">
        <v>266</v>
      </c>
      <c r="D84" s="6">
        <v>1036</v>
      </c>
      <c r="E84" s="6">
        <v>0</v>
      </c>
      <c r="F84" s="6">
        <v>1</v>
      </c>
      <c r="G84" s="6">
        <v>1</v>
      </c>
      <c r="H84" s="6">
        <f t="shared" si="7"/>
        <v>770</v>
      </c>
      <c r="I84" s="6">
        <f t="shared" si="7"/>
        <v>267</v>
      </c>
      <c r="J84" s="6">
        <f t="shared" si="8"/>
        <v>1037</v>
      </c>
      <c r="K84" s="7" t="s">
        <v>302</v>
      </c>
    </row>
    <row r="85" spans="1:11" ht="20.25" customHeight="1" x14ac:dyDescent="0.2">
      <c r="A85" s="119" t="s">
        <v>303</v>
      </c>
      <c r="B85" s="6">
        <v>155</v>
      </c>
      <c r="C85" s="6">
        <v>75</v>
      </c>
      <c r="D85" s="6">
        <v>230</v>
      </c>
      <c r="E85" s="6">
        <v>0</v>
      </c>
      <c r="F85" s="6">
        <v>0</v>
      </c>
      <c r="G85" s="6">
        <v>0</v>
      </c>
      <c r="H85" s="6">
        <f t="shared" si="7"/>
        <v>155</v>
      </c>
      <c r="I85" s="6">
        <f t="shared" si="7"/>
        <v>75</v>
      </c>
      <c r="J85" s="6">
        <f t="shared" si="8"/>
        <v>230</v>
      </c>
      <c r="K85" s="7" t="s">
        <v>1140</v>
      </c>
    </row>
    <row r="86" spans="1:11" ht="20.25" customHeight="1" x14ac:dyDescent="0.2">
      <c r="A86" s="119" t="s">
        <v>777</v>
      </c>
      <c r="B86" s="6">
        <v>182</v>
      </c>
      <c r="C86" s="6">
        <v>162</v>
      </c>
      <c r="D86" s="6">
        <v>344</v>
      </c>
      <c r="E86" s="6">
        <v>0</v>
      </c>
      <c r="F86" s="6">
        <v>0</v>
      </c>
      <c r="G86" s="6">
        <v>0</v>
      </c>
      <c r="H86" s="6">
        <f t="shared" si="7"/>
        <v>182</v>
      </c>
      <c r="I86" s="6">
        <f t="shared" si="7"/>
        <v>162</v>
      </c>
      <c r="J86" s="6">
        <f t="shared" si="8"/>
        <v>344</v>
      </c>
      <c r="K86" s="7" t="s">
        <v>778</v>
      </c>
    </row>
    <row r="87" spans="1:11" ht="20.25" customHeight="1" thickBot="1" x14ac:dyDescent="0.25">
      <c r="A87" s="171" t="s">
        <v>372</v>
      </c>
      <c r="B87" s="180">
        <v>606</v>
      </c>
      <c r="C87" s="180">
        <v>457</v>
      </c>
      <c r="D87" s="180">
        <v>1063</v>
      </c>
      <c r="E87" s="180">
        <v>0</v>
      </c>
      <c r="F87" s="180">
        <v>0</v>
      </c>
      <c r="G87" s="180">
        <v>0</v>
      </c>
      <c r="H87" s="180">
        <f t="shared" si="7"/>
        <v>606</v>
      </c>
      <c r="I87" s="180">
        <f t="shared" si="7"/>
        <v>457</v>
      </c>
      <c r="J87" s="180">
        <f t="shared" si="8"/>
        <v>1063</v>
      </c>
      <c r="K87" s="26" t="s">
        <v>779</v>
      </c>
    </row>
    <row r="88" spans="1:11" ht="20.25" customHeight="1" thickBot="1" x14ac:dyDescent="0.25">
      <c r="A88" s="8" t="s">
        <v>38</v>
      </c>
      <c r="B88" s="9">
        <f>SUM(B65:B87)</f>
        <v>18146</v>
      </c>
      <c r="C88" s="9">
        <f t="shared" ref="C88:J88" si="9">SUM(C65:C87)</f>
        <v>12903</v>
      </c>
      <c r="D88" s="9">
        <f t="shared" si="9"/>
        <v>31049</v>
      </c>
      <c r="E88" s="9">
        <f t="shared" si="9"/>
        <v>1</v>
      </c>
      <c r="F88" s="9">
        <f t="shared" si="9"/>
        <v>2</v>
      </c>
      <c r="G88" s="9">
        <f t="shared" si="9"/>
        <v>3</v>
      </c>
      <c r="H88" s="9">
        <f t="shared" si="9"/>
        <v>18147</v>
      </c>
      <c r="I88" s="9">
        <f t="shared" si="9"/>
        <v>12905</v>
      </c>
      <c r="J88" s="9">
        <f t="shared" si="9"/>
        <v>31052</v>
      </c>
      <c r="K88" s="10" t="s">
        <v>39</v>
      </c>
    </row>
    <row r="89" spans="1:11" ht="15" thickTop="1" x14ac:dyDescent="0.2"/>
    <row r="90" spans="1:11" ht="33" customHeight="1" thickBot="1" x14ac:dyDescent="0.3">
      <c r="A90" s="102" t="s">
        <v>1149</v>
      </c>
      <c r="B90" s="106"/>
      <c r="C90" s="106"/>
      <c r="D90" s="106"/>
      <c r="E90" s="106"/>
      <c r="F90" s="106"/>
      <c r="G90" s="106"/>
      <c r="H90" s="106"/>
      <c r="I90" s="106"/>
      <c r="J90" s="106"/>
      <c r="K90" s="167" t="s">
        <v>1150</v>
      </c>
    </row>
    <row r="91" spans="1:11" ht="19.5" customHeight="1" thickTop="1" x14ac:dyDescent="0.2">
      <c r="A91" s="417" t="s">
        <v>118</v>
      </c>
      <c r="B91" s="417" t="s">
        <v>2</v>
      </c>
      <c r="C91" s="417"/>
      <c r="D91" s="417"/>
      <c r="E91" s="417" t="s">
        <v>3</v>
      </c>
      <c r="F91" s="417"/>
      <c r="G91" s="417"/>
      <c r="H91" s="417" t="s">
        <v>4</v>
      </c>
      <c r="I91" s="417"/>
      <c r="J91" s="417"/>
      <c r="K91" s="417" t="s">
        <v>278</v>
      </c>
    </row>
    <row r="92" spans="1:11" ht="19.5" customHeight="1" x14ac:dyDescent="0.2">
      <c r="A92" s="418"/>
      <c r="B92" s="418" t="s">
        <v>6</v>
      </c>
      <c r="C92" s="418"/>
      <c r="D92" s="418"/>
      <c r="E92" s="418" t="s">
        <v>7</v>
      </c>
      <c r="F92" s="418"/>
      <c r="G92" s="418"/>
      <c r="H92" s="418" t="s">
        <v>8</v>
      </c>
      <c r="I92" s="418"/>
      <c r="J92" s="418"/>
      <c r="K92" s="418"/>
    </row>
    <row r="93" spans="1:11" ht="19.5" customHeight="1" x14ac:dyDescent="0.2">
      <c r="A93" s="418"/>
      <c r="B93" s="77" t="s">
        <v>52</v>
      </c>
      <c r="C93" s="77" t="s">
        <v>10</v>
      </c>
      <c r="D93" s="77" t="s">
        <v>11</v>
      </c>
      <c r="E93" s="77" t="s">
        <v>52</v>
      </c>
      <c r="F93" s="77" t="s">
        <v>10</v>
      </c>
      <c r="G93" s="77" t="s">
        <v>11</v>
      </c>
      <c r="H93" s="77" t="s">
        <v>52</v>
      </c>
      <c r="I93" s="77" t="s">
        <v>10</v>
      </c>
      <c r="J93" s="77" t="s">
        <v>11</v>
      </c>
      <c r="K93" s="418"/>
    </row>
    <row r="94" spans="1:11" ht="19.5" customHeight="1" thickBot="1" x14ac:dyDescent="0.25">
      <c r="A94" s="419"/>
      <c r="B94" s="169" t="s">
        <v>12</v>
      </c>
      <c r="C94" s="169" t="s">
        <v>13</v>
      </c>
      <c r="D94" s="169" t="s">
        <v>8</v>
      </c>
      <c r="E94" s="169" t="s">
        <v>12</v>
      </c>
      <c r="F94" s="169" t="s">
        <v>13</v>
      </c>
      <c r="G94" s="169" t="s">
        <v>8</v>
      </c>
      <c r="H94" s="169" t="s">
        <v>12</v>
      </c>
      <c r="I94" s="169" t="s">
        <v>13</v>
      </c>
      <c r="J94" s="169" t="s">
        <v>8</v>
      </c>
      <c r="K94" s="419"/>
    </row>
    <row r="95" spans="1:11" ht="19.5" customHeight="1" x14ac:dyDescent="0.25">
      <c r="A95" s="172" t="s">
        <v>62</v>
      </c>
      <c r="B95" s="170"/>
      <c r="C95" s="170"/>
      <c r="D95" s="170"/>
      <c r="E95" s="170"/>
      <c r="F95" s="170"/>
      <c r="G95" s="170"/>
      <c r="H95" s="170"/>
      <c r="I95" s="170"/>
      <c r="J95" s="170"/>
      <c r="K95" s="13" t="s">
        <v>1145</v>
      </c>
    </row>
    <row r="96" spans="1:11" ht="25.5" customHeight="1" x14ac:dyDescent="0.2">
      <c r="A96" s="119" t="s">
        <v>348</v>
      </c>
      <c r="B96" s="6">
        <v>374</v>
      </c>
      <c r="C96" s="6">
        <v>27</v>
      </c>
      <c r="D96" s="6">
        <v>401</v>
      </c>
      <c r="E96" s="6">
        <v>0</v>
      </c>
      <c r="F96" s="6">
        <v>0</v>
      </c>
      <c r="G96" s="6">
        <v>0</v>
      </c>
      <c r="H96" s="6">
        <f t="shared" ref="H96:I105" si="10">SUM(B96,E96)</f>
        <v>374</v>
      </c>
      <c r="I96" s="6">
        <f t="shared" si="10"/>
        <v>27</v>
      </c>
      <c r="J96" s="6">
        <f t="shared" ref="J96:J105" si="11">SUM(H96:I96)</f>
        <v>401</v>
      </c>
      <c r="K96" s="7" t="s">
        <v>349</v>
      </c>
    </row>
    <row r="97" spans="1:11" ht="25.5" customHeight="1" x14ac:dyDescent="0.2">
      <c r="A97" s="119" t="s">
        <v>873</v>
      </c>
      <c r="B97" s="6">
        <v>116</v>
      </c>
      <c r="C97" s="6">
        <v>46</v>
      </c>
      <c r="D97" s="6">
        <v>162</v>
      </c>
      <c r="E97" s="6">
        <v>0</v>
      </c>
      <c r="F97" s="6">
        <v>0</v>
      </c>
      <c r="G97" s="6">
        <v>0</v>
      </c>
      <c r="H97" s="6">
        <f t="shared" si="10"/>
        <v>116</v>
      </c>
      <c r="I97" s="6">
        <f t="shared" si="10"/>
        <v>46</v>
      </c>
      <c r="J97" s="6">
        <f t="shared" si="11"/>
        <v>162</v>
      </c>
      <c r="K97" s="18" t="s">
        <v>1135</v>
      </c>
    </row>
    <row r="98" spans="1:11" ht="25.5" customHeight="1" x14ac:dyDescent="0.2">
      <c r="A98" s="119" t="s">
        <v>289</v>
      </c>
      <c r="B98" s="6">
        <v>1208</v>
      </c>
      <c r="C98" s="6">
        <v>277</v>
      </c>
      <c r="D98" s="6">
        <v>1485</v>
      </c>
      <c r="E98" s="6">
        <v>0</v>
      </c>
      <c r="F98" s="6">
        <v>0</v>
      </c>
      <c r="G98" s="6">
        <v>0</v>
      </c>
      <c r="H98" s="6">
        <f t="shared" si="10"/>
        <v>1208</v>
      </c>
      <c r="I98" s="6">
        <f t="shared" si="10"/>
        <v>277</v>
      </c>
      <c r="J98" s="6">
        <f t="shared" si="11"/>
        <v>1485</v>
      </c>
      <c r="K98" s="7" t="s">
        <v>290</v>
      </c>
    </row>
    <row r="99" spans="1:11" ht="25.5" customHeight="1" x14ac:dyDescent="0.2">
      <c r="A99" s="119" t="s">
        <v>390</v>
      </c>
      <c r="B99" s="6">
        <v>665</v>
      </c>
      <c r="C99" s="6">
        <v>467</v>
      </c>
      <c r="D99" s="6">
        <v>1132</v>
      </c>
      <c r="E99" s="6">
        <v>0</v>
      </c>
      <c r="F99" s="6">
        <v>0</v>
      </c>
      <c r="G99" s="6">
        <v>0</v>
      </c>
      <c r="H99" s="6">
        <f t="shared" si="10"/>
        <v>665</v>
      </c>
      <c r="I99" s="6">
        <f t="shared" si="10"/>
        <v>467</v>
      </c>
      <c r="J99" s="6">
        <f t="shared" si="11"/>
        <v>1132</v>
      </c>
      <c r="K99" s="7" t="s">
        <v>1136</v>
      </c>
    </row>
    <row r="100" spans="1:11" ht="25.5" customHeight="1" x14ac:dyDescent="0.2">
      <c r="A100" s="119" t="s">
        <v>361</v>
      </c>
      <c r="B100" s="6">
        <v>3</v>
      </c>
      <c r="C100" s="6">
        <v>0</v>
      </c>
      <c r="D100" s="6">
        <v>3</v>
      </c>
      <c r="E100" s="6">
        <v>0</v>
      </c>
      <c r="F100" s="6">
        <v>0</v>
      </c>
      <c r="G100" s="6">
        <v>0</v>
      </c>
      <c r="H100" s="6">
        <f t="shared" si="10"/>
        <v>3</v>
      </c>
      <c r="I100" s="6">
        <f t="shared" si="10"/>
        <v>0</v>
      </c>
      <c r="J100" s="6">
        <f t="shared" si="11"/>
        <v>3</v>
      </c>
      <c r="K100" s="7" t="s">
        <v>1137</v>
      </c>
    </row>
    <row r="101" spans="1:11" ht="25.5" customHeight="1" x14ac:dyDescent="0.2">
      <c r="A101" s="119" t="s">
        <v>295</v>
      </c>
      <c r="B101" s="6">
        <v>291</v>
      </c>
      <c r="C101" s="6">
        <v>133</v>
      </c>
      <c r="D101" s="6">
        <v>424</v>
      </c>
      <c r="E101" s="6">
        <v>0</v>
      </c>
      <c r="F101" s="6">
        <v>0</v>
      </c>
      <c r="G101" s="6">
        <v>0</v>
      </c>
      <c r="H101" s="6">
        <f t="shared" si="10"/>
        <v>291</v>
      </c>
      <c r="I101" s="6">
        <f t="shared" si="10"/>
        <v>133</v>
      </c>
      <c r="J101" s="6">
        <f t="shared" si="11"/>
        <v>424</v>
      </c>
      <c r="K101" s="7" t="s">
        <v>296</v>
      </c>
    </row>
    <row r="102" spans="1:11" ht="25.5" customHeight="1" x14ac:dyDescent="0.2">
      <c r="A102" s="119" t="s">
        <v>299</v>
      </c>
      <c r="B102" s="6">
        <v>482</v>
      </c>
      <c r="C102" s="6">
        <v>150</v>
      </c>
      <c r="D102" s="6">
        <v>632</v>
      </c>
      <c r="E102" s="6">
        <v>0</v>
      </c>
      <c r="F102" s="6">
        <v>1</v>
      </c>
      <c r="G102" s="6">
        <v>1</v>
      </c>
      <c r="H102" s="6">
        <f t="shared" si="10"/>
        <v>482</v>
      </c>
      <c r="I102" s="6">
        <f t="shared" si="10"/>
        <v>151</v>
      </c>
      <c r="J102" s="6">
        <f t="shared" si="11"/>
        <v>633</v>
      </c>
      <c r="K102" s="7" t="s">
        <v>300</v>
      </c>
    </row>
    <row r="103" spans="1:11" ht="25.5" customHeight="1" x14ac:dyDescent="0.2">
      <c r="A103" s="119" t="s">
        <v>1138</v>
      </c>
      <c r="B103" s="6">
        <v>391</v>
      </c>
      <c r="C103" s="6">
        <v>47</v>
      </c>
      <c r="D103" s="6">
        <v>438</v>
      </c>
      <c r="E103" s="6">
        <v>0</v>
      </c>
      <c r="F103" s="6">
        <v>0</v>
      </c>
      <c r="G103" s="6">
        <v>0</v>
      </c>
      <c r="H103" s="6">
        <f t="shared" si="10"/>
        <v>391</v>
      </c>
      <c r="I103" s="6">
        <f t="shared" si="10"/>
        <v>47</v>
      </c>
      <c r="J103" s="6">
        <f t="shared" si="11"/>
        <v>438</v>
      </c>
      <c r="K103" s="7" t="s">
        <v>302</v>
      </c>
    </row>
    <row r="104" spans="1:11" ht="25.5" customHeight="1" x14ac:dyDescent="0.2">
      <c r="A104" s="119" t="s">
        <v>777</v>
      </c>
      <c r="B104" s="6">
        <v>42</v>
      </c>
      <c r="C104" s="6">
        <v>28</v>
      </c>
      <c r="D104" s="6">
        <v>70</v>
      </c>
      <c r="E104" s="6">
        <v>0</v>
      </c>
      <c r="F104" s="6">
        <v>0</v>
      </c>
      <c r="G104" s="6">
        <v>0</v>
      </c>
      <c r="H104" s="6">
        <f t="shared" si="10"/>
        <v>42</v>
      </c>
      <c r="I104" s="6">
        <f t="shared" si="10"/>
        <v>28</v>
      </c>
      <c r="J104" s="6">
        <f t="shared" si="11"/>
        <v>70</v>
      </c>
      <c r="K104" s="7" t="s">
        <v>778</v>
      </c>
    </row>
    <row r="105" spans="1:11" ht="25.5" customHeight="1" x14ac:dyDescent="0.2">
      <c r="A105" s="119" t="s">
        <v>372</v>
      </c>
      <c r="B105" s="6">
        <v>145</v>
      </c>
      <c r="C105" s="6">
        <v>61</v>
      </c>
      <c r="D105" s="6">
        <v>206</v>
      </c>
      <c r="E105" s="6">
        <v>0</v>
      </c>
      <c r="F105" s="6">
        <v>0</v>
      </c>
      <c r="G105" s="6">
        <v>0</v>
      </c>
      <c r="H105" s="6">
        <f t="shared" si="10"/>
        <v>145</v>
      </c>
      <c r="I105" s="6">
        <f t="shared" si="10"/>
        <v>61</v>
      </c>
      <c r="J105" s="6">
        <f t="shared" si="11"/>
        <v>206</v>
      </c>
      <c r="K105" s="7" t="s">
        <v>779</v>
      </c>
    </row>
    <row r="106" spans="1:11" ht="25.5" customHeight="1" thickBot="1" x14ac:dyDescent="0.25">
      <c r="A106" s="173" t="s">
        <v>1151</v>
      </c>
      <c r="B106" s="74">
        <f t="shared" ref="B106:J106" si="12">SUM(B96:B105)</f>
        <v>3717</v>
      </c>
      <c r="C106" s="74">
        <f t="shared" si="12"/>
        <v>1236</v>
      </c>
      <c r="D106" s="74">
        <f t="shared" si="12"/>
        <v>4953</v>
      </c>
      <c r="E106" s="74">
        <f t="shared" si="12"/>
        <v>0</v>
      </c>
      <c r="F106" s="74">
        <f t="shared" si="12"/>
        <v>1</v>
      </c>
      <c r="G106" s="74">
        <f t="shared" si="12"/>
        <v>1</v>
      </c>
      <c r="H106" s="74">
        <f t="shared" si="12"/>
        <v>3717</v>
      </c>
      <c r="I106" s="74">
        <f t="shared" si="12"/>
        <v>1237</v>
      </c>
      <c r="J106" s="74">
        <f t="shared" si="12"/>
        <v>4954</v>
      </c>
      <c r="K106" s="81" t="s">
        <v>336</v>
      </c>
    </row>
    <row r="107" spans="1:11" ht="27" customHeight="1" thickBot="1" x14ac:dyDescent="0.25">
      <c r="A107" s="157" t="s">
        <v>108</v>
      </c>
      <c r="B107" s="9">
        <f t="shared" ref="B107:J107" si="13">SUM(B106,B88)</f>
        <v>21863</v>
      </c>
      <c r="C107" s="9">
        <f t="shared" si="13"/>
        <v>14139</v>
      </c>
      <c r="D107" s="9">
        <f t="shared" si="13"/>
        <v>36002</v>
      </c>
      <c r="E107" s="9">
        <f t="shared" si="13"/>
        <v>1</v>
      </c>
      <c r="F107" s="9">
        <f t="shared" si="13"/>
        <v>3</v>
      </c>
      <c r="G107" s="9">
        <f t="shared" si="13"/>
        <v>4</v>
      </c>
      <c r="H107" s="9">
        <f t="shared" si="13"/>
        <v>21864</v>
      </c>
      <c r="I107" s="9">
        <f t="shared" si="13"/>
        <v>14142</v>
      </c>
      <c r="J107" s="9">
        <f t="shared" si="13"/>
        <v>36006</v>
      </c>
      <c r="K107" s="10" t="s">
        <v>48</v>
      </c>
    </row>
    <row r="108" spans="1:11" ht="15" thickTop="1" x14ac:dyDescent="0.2"/>
    <row r="123" spans="1:11" ht="20.25" customHeight="1" x14ac:dyDescent="0.2">
      <c r="A123" s="423" t="s">
        <v>1152</v>
      </c>
      <c r="B123" s="423"/>
      <c r="C123" s="423"/>
      <c r="D123" s="423"/>
      <c r="E123" s="423"/>
      <c r="F123" s="423"/>
      <c r="G123" s="423"/>
      <c r="H123" s="423"/>
      <c r="I123" s="423"/>
      <c r="J123" s="423"/>
      <c r="K123" s="423"/>
    </row>
    <row r="124" spans="1:11" ht="34.5" customHeight="1" x14ac:dyDescent="0.25">
      <c r="A124" s="416" t="s">
        <v>1153</v>
      </c>
      <c r="B124" s="416"/>
      <c r="C124" s="416"/>
      <c r="D124" s="416"/>
      <c r="E124" s="416"/>
      <c r="F124" s="416"/>
      <c r="G124" s="416"/>
      <c r="H124" s="416"/>
      <c r="I124" s="416"/>
      <c r="J124" s="416"/>
      <c r="K124" s="416"/>
    </row>
    <row r="125" spans="1:11" ht="18.75" thickBot="1" x14ac:dyDescent="0.3">
      <c r="A125" s="102" t="s">
        <v>1067</v>
      </c>
      <c r="B125" s="106"/>
      <c r="C125" s="106"/>
      <c r="D125" s="106"/>
      <c r="E125" s="106"/>
      <c r="F125" s="106"/>
      <c r="G125" s="106"/>
      <c r="H125" s="106"/>
      <c r="I125" s="106"/>
      <c r="J125" s="106"/>
      <c r="K125" s="167" t="s">
        <v>1154</v>
      </c>
    </row>
    <row r="126" spans="1:11" ht="19.5" customHeight="1" thickTop="1" x14ac:dyDescent="0.25">
      <c r="A126" s="417" t="s">
        <v>118</v>
      </c>
      <c r="B126" s="420" t="s">
        <v>2</v>
      </c>
      <c r="C126" s="420"/>
      <c r="D126" s="420"/>
      <c r="E126" s="420" t="s">
        <v>3</v>
      </c>
      <c r="F126" s="420"/>
      <c r="G126" s="420"/>
      <c r="H126" s="420" t="s">
        <v>4</v>
      </c>
      <c r="I126" s="420"/>
      <c r="J126" s="420"/>
      <c r="K126" s="417" t="s">
        <v>278</v>
      </c>
    </row>
    <row r="127" spans="1:11" ht="20.25" customHeight="1" x14ac:dyDescent="0.25">
      <c r="A127" s="418"/>
      <c r="B127" s="421" t="s">
        <v>6</v>
      </c>
      <c r="C127" s="421"/>
      <c r="D127" s="421"/>
      <c r="E127" s="421" t="s">
        <v>7</v>
      </c>
      <c r="F127" s="421"/>
      <c r="G127" s="421"/>
      <c r="H127" s="421" t="s">
        <v>8</v>
      </c>
      <c r="I127" s="421"/>
      <c r="J127" s="421"/>
      <c r="K127" s="418"/>
    </row>
    <row r="128" spans="1:11" ht="15" customHeight="1" x14ac:dyDescent="0.25">
      <c r="A128" s="418"/>
      <c r="B128" s="104" t="s">
        <v>52</v>
      </c>
      <c r="C128" s="104" t="s">
        <v>10</v>
      </c>
      <c r="D128" s="104" t="s">
        <v>11</v>
      </c>
      <c r="E128" s="104" t="s">
        <v>52</v>
      </c>
      <c r="F128" s="104" t="s">
        <v>10</v>
      </c>
      <c r="G128" s="104" t="s">
        <v>11</v>
      </c>
      <c r="H128" s="104" t="s">
        <v>52</v>
      </c>
      <c r="I128" s="104" t="s">
        <v>10</v>
      </c>
      <c r="J128" s="104" t="s">
        <v>11</v>
      </c>
      <c r="K128" s="418"/>
    </row>
    <row r="129" spans="1:11" ht="23.25" customHeight="1" thickBot="1" x14ac:dyDescent="0.3">
      <c r="A129" s="419"/>
      <c r="B129" s="105" t="s">
        <v>12</v>
      </c>
      <c r="C129" s="105" t="s">
        <v>13</v>
      </c>
      <c r="D129" s="105" t="s">
        <v>8</v>
      </c>
      <c r="E129" s="105" t="s">
        <v>12</v>
      </c>
      <c r="F129" s="105" t="s">
        <v>13</v>
      </c>
      <c r="G129" s="105" t="s">
        <v>8</v>
      </c>
      <c r="H129" s="105" t="s">
        <v>12</v>
      </c>
      <c r="I129" s="105" t="s">
        <v>13</v>
      </c>
      <c r="J129" s="105" t="s">
        <v>8</v>
      </c>
      <c r="K129" s="419"/>
    </row>
    <row r="130" spans="1:11" ht="18" customHeight="1" x14ac:dyDescent="0.25">
      <c r="A130" s="172" t="s">
        <v>14</v>
      </c>
      <c r="B130" s="170"/>
      <c r="C130" s="170"/>
      <c r="D130" s="170"/>
      <c r="E130" s="170"/>
      <c r="F130" s="170"/>
      <c r="G130" s="170"/>
      <c r="H130" s="170"/>
      <c r="I130" s="170"/>
      <c r="J130" s="170"/>
      <c r="K130" s="13" t="s">
        <v>69</v>
      </c>
    </row>
    <row r="131" spans="1:11" ht="21.75" customHeight="1" x14ac:dyDescent="0.2">
      <c r="A131" s="358" t="s">
        <v>280</v>
      </c>
      <c r="B131" s="6">
        <v>106</v>
      </c>
      <c r="C131" s="6">
        <v>98</v>
      </c>
      <c r="D131" s="6">
        <v>204</v>
      </c>
      <c r="E131" s="6">
        <v>0</v>
      </c>
      <c r="F131" s="6">
        <v>0</v>
      </c>
      <c r="G131" s="6">
        <v>0</v>
      </c>
      <c r="H131" s="6">
        <f>SUM(B131,E131)</f>
        <v>106</v>
      </c>
      <c r="I131" s="6">
        <f>SUM(C131,F131)</f>
        <v>98</v>
      </c>
      <c r="J131" s="6">
        <f>SUM(H131:I131)</f>
        <v>204</v>
      </c>
      <c r="K131" s="7" t="s">
        <v>281</v>
      </c>
    </row>
    <row r="132" spans="1:11" ht="21.75" customHeight="1" x14ac:dyDescent="0.2">
      <c r="A132" s="358" t="s">
        <v>124</v>
      </c>
      <c r="B132" s="6">
        <v>107</v>
      </c>
      <c r="C132" s="6">
        <v>109</v>
      </c>
      <c r="D132" s="6">
        <v>216</v>
      </c>
      <c r="E132" s="6">
        <v>0</v>
      </c>
      <c r="F132" s="6">
        <v>0</v>
      </c>
      <c r="G132" s="6">
        <v>0</v>
      </c>
      <c r="H132" s="6">
        <f>SUM(B132,E132)</f>
        <v>107</v>
      </c>
      <c r="I132" s="6">
        <f>SUM(C132,F132)</f>
        <v>109</v>
      </c>
      <c r="J132" s="6">
        <f>SUM(H132:I132)</f>
        <v>216</v>
      </c>
      <c r="K132" s="7" t="s">
        <v>282</v>
      </c>
    </row>
    <row r="133" spans="1:11" ht="21.75" customHeight="1" x14ac:dyDescent="0.2">
      <c r="A133" s="358" t="s">
        <v>283</v>
      </c>
      <c r="B133" s="6">
        <v>57</v>
      </c>
      <c r="C133" s="6">
        <v>43</v>
      </c>
      <c r="D133" s="6">
        <v>100</v>
      </c>
      <c r="E133" s="6">
        <v>0</v>
      </c>
      <c r="F133" s="6">
        <v>0</v>
      </c>
      <c r="G133" s="6">
        <v>0</v>
      </c>
      <c r="H133" s="6">
        <f t="shared" ref="H133:I152" si="14">SUM(B133,E133)</f>
        <v>57</v>
      </c>
      <c r="I133" s="6">
        <f t="shared" si="14"/>
        <v>43</v>
      </c>
      <c r="J133" s="6">
        <f t="shared" ref="J133:J152" si="15">SUM(H133:I133)</f>
        <v>100</v>
      </c>
      <c r="K133" s="7" t="s">
        <v>284</v>
      </c>
    </row>
    <row r="134" spans="1:11" ht="21.75" customHeight="1" x14ac:dyDescent="0.2">
      <c r="A134" s="358" t="s">
        <v>348</v>
      </c>
      <c r="B134" s="6">
        <v>30</v>
      </c>
      <c r="C134" s="6">
        <v>19</v>
      </c>
      <c r="D134" s="6">
        <v>49</v>
      </c>
      <c r="E134" s="6">
        <v>0</v>
      </c>
      <c r="F134" s="6">
        <v>0</v>
      </c>
      <c r="G134" s="6">
        <v>0</v>
      </c>
      <c r="H134" s="6">
        <f t="shared" si="14"/>
        <v>30</v>
      </c>
      <c r="I134" s="6">
        <f t="shared" si="14"/>
        <v>19</v>
      </c>
      <c r="J134" s="6">
        <f t="shared" si="15"/>
        <v>49</v>
      </c>
      <c r="K134" s="7" t="s">
        <v>349</v>
      </c>
    </row>
    <row r="135" spans="1:11" ht="21.75" customHeight="1" x14ac:dyDescent="0.2">
      <c r="A135" s="358" t="s">
        <v>285</v>
      </c>
      <c r="B135" s="6">
        <v>291</v>
      </c>
      <c r="C135" s="6">
        <v>94</v>
      </c>
      <c r="D135" s="6">
        <v>385</v>
      </c>
      <c r="E135" s="6">
        <v>0</v>
      </c>
      <c r="F135" s="6">
        <v>1</v>
      </c>
      <c r="G135" s="6">
        <v>1</v>
      </c>
      <c r="H135" s="6">
        <f t="shared" si="14"/>
        <v>291</v>
      </c>
      <c r="I135" s="6">
        <f t="shared" si="14"/>
        <v>95</v>
      </c>
      <c r="J135" s="6">
        <f t="shared" si="15"/>
        <v>386</v>
      </c>
      <c r="K135" s="7" t="s">
        <v>286</v>
      </c>
    </row>
    <row r="136" spans="1:11" ht="21.75" customHeight="1" x14ac:dyDescent="0.2">
      <c r="A136" s="358" t="s">
        <v>1129</v>
      </c>
      <c r="B136" s="6">
        <v>28</v>
      </c>
      <c r="C136" s="6">
        <v>1</v>
      </c>
      <c r="D136" s="6">
        <v>29</v>
      </c>
      <c r="E136" s="6">
        <v>0</v>
      </c>
      <c r="F136" s="6">
        <v>0</v>
      </c>
      <c r="G136" s="6">
        <v>0</v>
      </c>
      <c r="H136" s="6">
        <f t="shared" si="14"/>
        <v>28</v>
      </c>
      <c r="I136" s="6">
        <f t="shared" si="14"/>
        <v>1</v>
      </c>
      <c r="J136" s="6">
        <f t="shared" si="15"/>
        <v>29</v>
      </c>
      <c r="K136" s="18" t="s">
        <v>1130</v>
      </c>
    </row>
    <row r="137" spans="1:11" ht="21.75" customHeight="1" x14ac:dyDescent="0.2">
      <c r="A137" s="358" t="s">
        <v>1131</v>
      </c>
      <c r="B137" s="6">
        <v>213</v>
      </c>
      <c r="C137" s="6">
        <v>79</v>
      </c>
      <c r="D137" s="6">
        <v>292</v>
      </c>
      <c r="E137" s="6">
        <v>0</v>
      </c>
      <c r="F137" s="6">
        <v>0</v>
      </c>
      <c r="G137" s="6">
        <v>0</v>
      </c>
      <c r="H137" s="6">
        <f t="shared" si="14"/>
        <v>213</v>
      </c>
      <c r="I137" s="6">
        <f t="shared" si="14"/>
        <v>79</v>
      </c>
      <c r="J137" s="6">
        <f t="shared" si="15"/>
        <v>292</v>
      </c>
      <c r="K137" s="7" t="s">
        <v>351</v>
      </c>
    </row>
    <row r="138" spans="1:11" ht="21.75" customHeight="1" x14ac:dyDescent="0.2">
      <c r="A138" s="358" t="s">
        <v>352</v>
      </c>
      <c r="B138" s="6">
        <v>94</v>
      </c>
      <c r="C138" s="6">
        <v>79</v>
      </c>
      <c r="D138" s="6">
        <v>173</v>
      </c>
      <c r="E138" s="6">
        <v>0</v>
      </c>
      <c r="F138" s="6">
        <v>0</v>
      </c>
      <c r="G138" s="6">
        <v>0</v>
      </c>
      <c r="H138" s="6">
        <f t="shared" si="14"/>
        <v>94</v>
      </c>
      <c r="I138" s="6">
        <f t="shared" si="14"/>
        <v>79</v>
      </c>
      <c r="J138" s="6">
        <f t="shared" si="15"/>
        <v>173</v>
      </c>
      <c r="K138" s="7" t="s">
        <v>353</v>
      </c>
    </row>
    <row r="139" spans="1:11" ht="21.75" customHeight="1" x14ac:dyDescent="0.2">
      <c r="A139" s="358" t="s">
        <v>287</v>
      </c>
      <c r="B139" s="6">
        <v>199</v>
      </c>
      <c r="C139" s="6">
        <v>223</v>
      </c>
      <c r="D139" s="6">
        <v>422</v>
      </c>
      <c r="E139" s="6">
        <v>0</v>
      </c>
      <c r="F139" s="6">
        <v>0</v>
      </c>
      <c r="G139" s="6">
        <v>0</v>
      </c>
      <c r="H139" s="6">
        <f t="shared" si="14"/>
        <v>199</v>
      </c>
      <c r="I139" s="6">
        <f t="shared" si="14"/>
        <v>223</v>
      </c>
      <c r="J139" s="6">
        <f t="shared" si="15"/>
        <v>422</v>
      </c>
      <c r="K139" s="7" t="s">
        <v>1132</v>
      </c>
    </row>
    <row r="140" spans="1:11" ht="21.75" customHeight="1" x14ac:dyDescent="0.2">
      <c r="A140" s="358" t="s">
        <v>1133</v>
      </c>
      <c r="B140" s="6">
        <v>38</v>
      </c>
      <c r="C140" s="6">
        <v>23</v>
      </c>
      <c r="D140" s="6">
        <v>61</v>
      </c>
      <c r="E140" s="6">
        <v>0</v>
      </c>
      <c r="F140" s="6">
        <v>0</v>
      </c>
      <c r="G140" s="6">
        <v>0</v>
      </c>
      <c r="H140" s="6">
        <f t="shared" si="14"/>
        <v>38</v>
      </c>
      <c r="I140" s="6">
        <f t="shared" si="14"/>
        <v>23</v>
      </c>
      <c r="J140" s="6">
        <f t="shared" si="15"/>
        <v>61</v>
      </c>
      <c r="K140" s="18" t="s">
        <v>1134</v>
      </c>
    </row>
    <row r="141" spans="1:11" ht="21.75" customHeight="1" x14ac:dyDescent="0.2">
      <c r="A141" s="358" t="s">
        <v>873</v>
      </c>
      <c r="B141" s="6">
        <v>104</v>
      </c>
      <c r="C141" s="6">
        <v>144</v>
      </c>
      <c r="D141" s="6">
        <v>248</v>
      </c>
      <c r="E141" s="6">
        <v>1</v>
      </c>
      <c r="F141" s="6">
        <v>0</v>
      </c>
      <c r="G141" s="6">
        <v>1</v>
      </c>
      <c r="H141" s="6">
        <f t="shared" si="14"/>
        <v>105</v>
      </c>
      <c r="I141" s="6">
        <f t="shared" si="14"/>
        <v>144</v>
      </c>
      <c r="J141" s="6">
        <f t="shared" si="15"/>
        <v>249</v>
      </c>
      <c r="K141" s="18" t="s">
        <v>1135</v>
      </c>
    </row>
    <row r="142" spans="1:11" ht="21.75" customHeight="1" x14ac:dyDescent="0.2">
      <c r="A142" s="358" t="s">
        <v>289</v>
      </c>
      <c r="B142" s="6">
        <v>145</v>
      </c>
      <c r="C142" s="6">
        <v>90</v>
      </c>
      <c r="D142" s="6">
        <v>235</v>
      </c>
      <c r="E142" s="6">
        <v>0</v>
      </c>
      <c r="F142" s="6">
        <v>0</v>
      </c>
      <c r="G142" s="6">
        <v>0</v>
      </c>
      <c r="H142" s="6">
        <f t="shared" si="14"/>
        <v>145</v>
      </c>
      <c r="I142" s="6">
        <f t="shared" si="14"/>
        <v>90</v>
      </c>
      <c r="J142" s="6">
        <f t="shared" si="15"/>
        <v>235</v>
      </c>
      <c r="K142" s="7" t="s">
        <v>290</v>
      </c>
    </row>
    <row r="143" spans="1:11" ht="21.75" customHeight="1" x14ac:dyDescent="0.2">
      <c r="A143" s="358" t="s">
        <v>390</v>
      </c>
      <c r="B143" s="6">
        <v>183</v>
      </c>
      <c r="C143" s="6">
        <v>88</v>
      </c>
      <c r="D143" s="6">
        <v>271</v>
      </c>
      <c r="E143" s="6">
        <v>0</v>
      </c>
      <c r="F143" s="6">
        <v>1</v>
      </c>
      <c r="G143" s="6">
        <v>1</v>
      </c>
      <c r="H143" s="6">
        <f t="shared" si="14"/>
        <v>183</v>
      </c>
      <c r="I143" s="6">
        <f t="shared" si="14"/>
        <v>89</v>
      </c>
      <c r="J143" s="6">
        <f t="shared" si="15"/>
        <v>272</v>
      </c>
      <c r="K143" s="7" t="s">
        <v>1136</v>
      </c>
    </row>
    <row r="144" spans="1:11" ht="21.75" customHeight="1" x14ac:dyDescent="0.2">
      <c r="A144" s="358" t="s">
        <v>361</v>
      </c>
      <c r="B144" s="6">
        <v>174</v>
      </c>
      <c r="C144" s="6">
        <v>150</v>
      </c>
      <c r="D144" s="6">
        <v>324</v>
      </c>
      <c r="E144" s="6">
        <v>0</v>
      </c>
      <c r="F144" s="6">
        <v>0</v>
      </c>
      <c r="G144" s="6">
        <v>0</v>
      </c>
      <c r="H144" s="6">
        <f t="shared" si="14"/>
        <v>174</v>
      </c>
      <c r="I144" s="6">
        <f t="shared" si="14"/>
        <v>150</v>
      </c>
      <c r="J144" s="6">
        <f t="shared" si="15"/>
        <v>324</v>
      </c>
      <c r="K144" s="7" t="s">
        <v>1137</v>
      </c>
    </row>
    <row r="145" spans="1:11" ht="21.75" customHeight="1" x14ac:dyDescent="0.2">
      <c r="A145" s="358" t="s">
        <v>771</v>
      </c>
      <c r="B145" s="6">
        <v>44</v>
      </c>
      <c r="C145" s="6">
        <v>83</v>
      </c>
      <c r="D145" s="6">
        <v>127</v>
      </c>
      <c r="E145" s="6">
        <v>0</v>
      </c>
      <c r="F145" s="6">
        <v>0</v>
      </c>
      <c r="G145" s="6">
        <v>0</v>
      </c>
      <c r="H145" s="6">
        <f t="shared" si="14"/>
        <v>44</v>
      </c>
      <c r="I145" s="6">
        <f t="shared" si="14"/>
        <v>83</v>
      </c>
      <c r="J145" s="6">
        <f t="shared" si="15"/>
        <v>127</v>
      </c>
      <c r="K145" s="7" t="s">
        <v>910</v>
      </c>
    </row>
    <row r="146" spans="1:11" ht="21.75" customHeight="1" x14ac:dyDescent="0.2">
      <c r="A146" s="358" t="s">
        <v>295</v>
      </c>
      <c r="B146" s="6">
        <v>131</v>
      </c>
      <c r="C146" s="6">
        <v>86</v>
      </c>
      <c r="D146" s="6">
        <v>217</v>
      </c>
      <c r="E146" s="6">
        <v>0</v>
      </c>
      <c r="F146" s="6">
        <v>0</v>
      </c>
      <c r="G146" s="6">
        <v>0</v>
      </c>
      <c r="H146" s="6">
        <f t="shared" si="14"/>
        <v>131</v>
      </c>
      <c r="I146" s="6">
        <f t="shared" si="14"/>
        <v>86</v>
      </c>
      <c r="J146" s="6">
        <f t="shared" si="15"/>
        <v>217</v>
      </c>
      <c r="K146" s="7" t="s">
        <v>296</v>
      </c>
    </row>
    <row r="147" spans="1:11" ht="21.75" customHeight="1" x14ac:dyDescent="0.2">
      <c r="A147" s="358" t="s">
        <v>297</v>
      </c>
      <c r="B147" s="6">
        <v>108</v>
      </c>
      <c r="C147" s="6">
        <v>16</v>
      </c>
      <c r="D147" s="6">
        <v>124</v>
      </c>
      <c r="E147" s="6">
        <v>0</v>
      </c>
      <c r="F147" s="6">
        <v>0</v>
      </c>
      <c r="G147" s="6">
        <v>0</v>
      </c>
      <c r="H147" s="6">
        <f t="shared" si="14"/>
        <v>108</v>
      </c>
      <c r="I147" s="6">
        <f t="shared" si="14"/>
        <v>16</v>
      </c>
      <c r="J147" s="6">
        <f t="shared" si="15"/>
        <v>124</v>
      </c>
      <c r="K147" s="7" t="s">
        <v>419</v>
      </c>
    </row>
    <row r="148" spans="1:11" ht="21.75" customHeight="1" x14ac:dyDescent="0.2">
      <c r="A148" s="358" t="s">
        <v>299</v>
      </c>
      <c r="B148" s="6">
        <v>209</v>
      </c>
      <c r="C148" s="6">
        <v>123</v>
      </c>
      <c r="D148" s="6">
        <v>332</v>
      </c>
      <c r="E148" s="6">
        <v>0</v>
      </c>
      <c r="F148" s="6">
        <v>0</v>
      </c>
      <c r="G148" s="6">
        <v>0</v>
      </c>
      <c r="H148" s="6">
        <f t="shared" si="14"/>
        <v>209</v>
      </c>
      <c r="I148" s="6">
        <f t="shared" si="14"/>
        <v>123</v>
      </c>
      <c r="J148" s="6">
        <f t="shared" si="15"/>
        <v>332</v>
      </c>
      <c r="K148" s="7" t="s">
        <v>300</v>
      </c>
    </row>
    <row r="149" spans="1:11" ht="21.75" customHeight="1" x14ac:dyDescent="0.2">
      <c r="A149" s="358" t="s">
        <v>368</v>
      </c>
      <c r="B149" s="6">
        <v>53</v>
      </c>
      <c r="C149" s="6">
        <v>27</v>
      </c>
      <c r="D149" s="6">
        <v>80</v>
      </c>
      <c r="E149" s="6">
        <v>0</v>
      </c>
      <c r="F149" s="6">
        <v>0</v>
      </c>
      <c r="G149" s="6">
        <v>0</v>
      </c>
      <c r="H149" s="6">
        <f t="shared" si="14"/>
        <v>53</v>
      </c>
      <c r="I149" s="6">
        <f t="shared" si="14"/>
        <v>27</v>
      </c>
      <c r="J149" s="6">
        <f t="shared" si="15"/>
        <v>80</v>
      </c>
      <c r="K149" s="7" t="s">
        <v>369</v>
      </c>
    </row>
    <row r="150" spans="1:11" ht="21.75" customHeight="1" x14ac:dyDescent="0.2">
      <c r="A150" s="358" t="s">
        <v>1138</v>
      </c>
      <c r="B150" s="6">
        <v>68</v>
      </c>
      <c r="C150" s="6">
        <v>43</v>
      </c>
      <c r="D150" s="6">
        <v>111</v>
      </c>
      <c r="E150" s="6">
        <v>0</v>
      </c>
      <c r="F150" s="6">
        <v>1</v>
      </c>
      <c r="G150" s="6">
        <v>1</v>
      </c>
      <c r="H150" s="6">
        <f t="shared" si="14"/>
        <v>68</v>
      </c>
      <c r="I150" s="6">
        <f t="shared" si="14"/>
        <v>44</v>
      </c>
      <c r="J150" s="6">
        <f t="shared" si="15"/>
        <v>112</v>
      </c>
      <c r="K150" s="7" t="s">
        <v>302</v>
      </c>
    </row>
    <row r="151" spans="1:11" ht="21.75" customHeight="1" x14ac:dyDescent="0.2">
      <c r="A151" s="358" t="s">
        <v>303</v>
      </c>
      <c r="B151" s="6">
        <v>43</v>
      </c>
      <c r="C151" s="6">
        <v>15</v>
      </c>
      <c r="D151" s="6">
        <v>58</v>
      </c>
      <c r="E151" s="6">
        <v>0</v>
      </c>
      <c r="F151" s="6">
        <v>0</v>
      </c>
      <c r="G151" s="6">
        <v>0</v>
      </c>
      <c r="H151" s="6">
        <f t="shared" si="14"/>
        <v>43</v>
      </c>
      <c r="I151" s="6">
        <f t="shared" si="14"/>
        <v>15</v>
      </c>
      <c r="J151" s="6">
        <f t="shared" si="15"/>
        <v>58</v>
      </c>
      <c r="K151" s="7" t="s">
        <v>1140</v>
      </c>
    </row>
    <row r="152" spans="1:11" ht="21" customHeight="1" thickBot="1" x14ac:dyDescent="0.25">
      <c r="A152" s="357" t="s">
        <v>777</v>
      </c>
      <c r="B152" s="329">
        <v>37</v>
      </c>
      <c r="C152" s="329">
        <v>10</v>
      </c>
      <c r="D152" s="329">
        <v>47</v>
      </c>
      <c r="E152" s="329">
        <v>0</v>
      </c>
      <c r="F152" s="329">
        <v>0</v>
      </c>
      <c r="G152" s="329">
        <v>0</v>
      </c>
      <c r="H152" s="329">
        <f t="shared" si="14"/>
        <v>37</v>
      </c>
      <c r="I152" s="329">
        <f t="shared" si="14"/>
        <v>10</v>
      </c>
      <c r="J152" s="329">
        <f t="shared" si="15"/>
        <v>47</v>
      </c>
      <c r="K152" s="2" t="s">
        <v>778</v>
      </c>
    </row>
    <row r="153" spans="1:11" ht="18.75" customHeight="1" thickTop="1" x14ac:dyDescent="0.2"/>
    <row r="154" spans="1:11" ht="18.75" customHeight="1" x14ac:dyDescent="0.2">
      <c r="A154" s="20"/>
    </row>
    <row r="155" spans="1:11" ht="18.75" customHeight="1" x14ac:dyDescent="0.2">
      <c r="A155" s="20"/>
    </row>
    <row r="156" spans="1:11" ht="27" customHeight="1" thickBot="1" x14ac:dyDescent="0.3">
      <c r="A156" s="102" t="s">
        <v>1155</v>
      </c>
      <c r="B156" s="106"/>
      <c r="C156" s="106"/>
      <c r="D156" s="106"/>
      <c r="E156" s="106"/>
      <c r="F156" s="106"/>
      <c r="G156" s="106"/>
      <c r="H156" s="106"/>
      <c r="I156" s="106"/>
      <c r="J156" s="106"/>
      <c r="K156" s="167" t="s">
        <v>1156</v>
      </c>
    </row>
    <row r="157" spans="1:11" ht="27" customHeight="1" thickTop="1" x14ac:dyDescent="0.25">
      <c r="A157" s="417" t="s">
        <v>118</v>
      </c>
      <c r="B157" s="420" t="s">
        <v>2</v>
      </c>
      <c r="C157" s="420"/>
      <c r="D157" s="420"/>
      <c r="E157" s="420" t="s">
        <v>3</v>
      </c>
      <c r="F157" s="420"/>
      <c r="G157" s="420"/>
      <c r="H157" s="420" t="s">
        <v>4</v>
      </c>
      <c r="I157" s="420"/>
      <c r="J157" s="420"/>
      <c r="K157" s="417" t="s">
        <v>278</v>
      </c>
    </row>
    <row r="158" spans="1:11" ht="27" customHeight="1" x14ac:dyDescent="0.25">
      <c r="A158" s="418"/>
      <c r="B158" s="421" t="s">
        <v>6</v>
      </c>
      <c r="C158" s="421"/>
      <c r="D158" s="421"/>
      <c r="E158" s="421" t="s">
        <v>7</v>
      </c>
      <c r="F158" s="421"/>
      <c r="G158" s="421"/>
      <c r="H158" s="421" t="s">
        <v>8</v>
      </c>
      <c r="I158" s="421"/>
      <c r="J158" s="421"/>
      <c r="K158" s="418"/>
    </row>
    <row r="159" spans="1:11" ht="27" customHeight="1" x14ac:dyDescent="0.25">
      <c r="A159" s="418"/>
      <c r="B159" s="104" t="s">
        <v>52</v>
      </c>
      <c r="C159" s="104" t="s">
        <v>10</v>
      </c>
      <c r="D159" s="104" t="s">
        <v>11</v>
      </c>
      <c r="E159" s="104" t="s">
        <v>52</v>
      </c>
      <c r="F159" s="104" t="s">
        <v>10</v>
      </c>
      <c r="G159" s="104" t="s">
        <v>11</v>
      </c>
      <c r="H159" s="104" t="s">
        <v>52</v>
      </c>
      <c r="I159" s="104" t="s">
        <v>10</v>
      </c>
      <c r="J159" s="104" t="s">
        <v>11</v>
      </c>
      <c r="K159" s="418"/>
    </row>
    <row r="160" spans="1:11" ht="27" customHeight="1" thickBot="1" x14ac:dyDescent="0.3">
      <c r="A160" s="419"/>
      <c r="B160" s="105" t="s">
        <v>12</v>
      </c>
      <c r="C160" s="105" t="s">
        <v>13</v>
      </c>
      <c r="D160" s="105" t="s">
        <v>8</v>
      </c>
      <c r="E160" s="105" t="s">
        <v>12</v>
      </c>
      <c r="F160" s="105" t="s">
        <v>13</v>
      </c>
      <c r="G160" s="105" t="s">
        <v>8</v>
      </c>
      <c r="H160" s="105" t="s">
        <v>12</v>
      </c>
      <c r="I160" s="105" t="s">
        <v>13</v>
      </c>
      <c r="J160" s="105" t="s">
        <v>8</v>
      </c>
      <c r="K160" s="419"/>
    </row>
    <row r="161" spans="1:13" ht="27" customHeight="1" x14ac:dyDescent="0.2">
      <c r="A161" s="174" t="s">
        <v>372</v>
      </c>
      <c r="B161" s="178">
        <v>33</v>
      </c>
      <c r="C161" s="178">
        <v>14</v>
      </c>
      <c r="D161" s="178">
        <v>47</v>
      </c>
      <c r="E161" s="178">
        <v>0</v>
      </c>
      <c r="F161" s="178">
        <v>0</v>
      </c>
      <c r="G161" s="178">
        <v>0</v>
      </c>
      <c r="H161" s="178">
        <f t="shared" ref="H161:I170" si="16">SUM(B161,E161)</f>
        <v>33</v>
      </c>
      <c r="I161" s="178">
        <f t="shared" si="16"/>
        <v>14</v>
      </c>
      <c r="J161" s="178">
        <f>SUM(H161:I161)</f>
        <v>47</v>
      </c>
      <c r="K161" s="359" t="s">
        <v>779</v>
      </c>
    </row>
    <row r="162" spans="1:13" ht="27" customHeight="1" x14ac:dyDescent="0.2">
      <c r="A162" s="358" t="s">
        <v>1157</v>
      </c>
      <c r="B162" s="6">
        <v>16</v>
      </c>
      <c r="C162" s="6">
        <v>6</v>
      </c>
      <c r="D162" s="6">
        <v>22</v>
      </c>
      <c r="E162" s="6">
        <v>0</v>
      </c>
      <c r="F162" s="6">
        <v>0</v>
      </c>
      <c r="G162" s="6">
        <v>0</v>
      </c>
      <c r="H162" s="6">
        <f t="shared" si="16"/>
        <v>16</v>
      </c>
      <c r="I162" s="6">
        <f t="shared" si="16"/>
        <v>6</v>
      </c>
      <c r="J162" s="6">
        <f>SUM(H162:I162)</f>
        <v>22</v>
      </c>
      <c r="K162" s="360" t="s">
        <v>1158</v>
      </c>
    </row>
    <row r="163" spans="1:13" ht="32.25" customHeight="1" x14ac:dyDescent="0.2">
      <c r="A163" s="358" t="s">
        <v>1159</v>
      </c>
      <c r="B163" s="6">
        <v>14</v>
      </c>
      <c r="C163" s="6">
        <v>2</v>
      </c>
      <c r="D163" s="6">
        <v>16</v>
      </c>
      <c r="E163" s="6">
        <v>0</v>
      </c>
      <c r="F163" s="6">
        <v>0</v>
      </c>
      <c r="G163" s="6">
        <v>0</v>
      </c>
      <c r="H163" s="6">
        <f t="shared" si="16"/>
        <v>14</v>
      </c>
      <c r="I163" s="6">
        <f t="shared" si="16"/>
        <v>2</v>
      </c>
      <c r="J163" s="6">
        <f>SUM(H163:I163)</f>
        <v>16</v>
      </c>
      <c r="K163" s="361" t="s">
        <v>1160</v>
      </c>
    </row>
    <row r="164" spans="1:13" ht="27" customHeight="1" x14ac:dyDescent="0.2">
      <c r="A164" s="358" t="s">
        <v>1161</v>
      </c>
      <c r="B164" s="6">
        <v>14</v>
      </c>
      <c r="C164" s="6">
        <v>3</v>
      </c>
      <c r="D164" s="6">
        <v>17</v>
      </c>
      <c r="E164" s="6">
        <v>0</v>
      </c>
      <c r="F164" s="6">
        <v>0</v>
      </c>
      <c r="G164" s="6">
        <v>0</v>
      </c>
      <c r="H164" s="6">
        <f t="shared" si="16"/>
        <v>14</v>
      </c>
      <c r="I164" s="6">
        <f t="shared" si="16"/>
        <v>3</v>
      </c>
      <c r="J164" s="6">
        <f>SUM(H164:I164)</f>
        <v>17</v>
      </c>
      <c r="K164" s="7" t="s">
        <v>1162</v>
      </c>
    </row>
    <row r="165" spans="1:13" ht="35.25" customHeight="1" x14ac:dyDescent="0.2">
      <c r="A165" s="358" t="s">
        <v>1163</v>
      </c>
      <c r="B165" s="6">
        <v>4</v>
      </c>
      <c r="C165" s="6">
        <v>2</v>
      </c>
      <c r="D165" s="6">
        <v>6</v>
      </c>
      <c r="E165" s="6">
        <v>0</v>
      </c>
      <c r="F165" s="6">
        <v>0</v>
      </c>
      <c r="G165" s="6">
        <v>0</v>
      </c>
      <c r="H165" s="6">
        <f t="shared" si="16"/>
        <v>4</v>
      </c>
      <c r="I165" s="6">
        <f t="shared" si="16"/>
        <v>2</v>
      </c>
      <c r="J165" s="6">
        <f t="shared" ref="J165:J170" si="17">SUM(H165:I165)</f>
        <v>6</v>
      </c>
      <c r="K165" s="361" t="s">
        <v>1164</v>
      </c>
    </row>
    <row r="166" spans="1:13" ht="27" customHeight="1" x14ac:dyDescent="0.2">
      <c r="A166" s="358" t="s">
        <v>433</v>
      </c>
      <c r="B166" s="6">
        <v>5</v>
      </c>
      <c r="C166" s="6">
        <v>5</v>
      </c>
      <c r="D166" s="6">
        <v>10</v>
      </c>
      <c r="E166" s="6">
        <v>0</v>
      </c>
      <c r="F166" s="6">
        <v>0</v>
      </c>
      <c r="G166" s="6">
        <v>0</v>
      </c>
      <c r="H166" s="6">
        <f t="shared" si="16"/>
        <v>5</v>
      </c>
      <c r="I166" s="6">
        <f t="shared" si="16"/>
        <v>5</v>
      </c>
      <c r="J166" s="6">
        <f t="shared" si="17"/>
        <v>10</v>
      </c>
      <c r="K166" s="7" t="s">
        <v>434</v>
      </c>
    </row>
    <row r="167" spans="1:13" ht="27" customHeight="1" x14ac:dyDescent="0.2">
      <c r="A167" s="358" t="s">
        <v>1165</v>
      </c>
      <c r="B167" s="6">
        <v>1</v>
      </c>
      <c r="C167" s="6">
        <v>0</v>
      </c>
      <c r="D167" s="6">
        <v>1</v>
      </c>
      <c r="E167" s="6">
        <v>0</v>
      </c>
      <c r="F167" s="6">
        <v>0</v>
      </c>
      <c r="G167" s="6">
        <v>0</v>
      </c>
      <c r="H167" s="6">
        <f t="shared" si="16"/>
        <v>1</v>
      </c>
      <c r="I167" s="6">
        <f t="shared" si="16"/>
        <v>0</v>
      </c>
      <c r="J167" s="6">
        <f t="shared" si="17"/>
        <v>1</v>
      </c>
      <c r="K167" s="7" t="s">
        <v>1166</v>
      </c>
      <c r="M167" s="112"/>
    </row>
    <row r="168" spans="1:13" ht="27" customHeight="1" x14ac:dyDescent="0.2">
      <c r="A168" s="358" t="s">
        <v>1167</v>
      </c>
      <c r="B168" s="6">
        <v>8</v>
      </c>
      <c r="C168" s="6">
        <v>4</v>
      </c>
      <c r="D168" s="6">
        <v>12</v>
      </c>
      <c r="E168" s="6">
        <v>0</v>
      </c>
      <c r="F168" s="6">
        <v>1</v>
      </c>
      <c r="G168" s="6">
        <v>1</v>
      </c>
      <c r="H168" s="6">
        <f t="shared" si="16"/>
        <v>8</v>
      </c>
      <c r="I168" s="6">
        <f t="shared" si="16"/>
        <v>5</v>
      </c>
      <c r="J168" s="6">
        <f t="shared" si="17"/>
        <v>13</v>
      </c>
      <c r="K168" s="7" t="s">
        <v>1168</v>
      </c>
    </row>
    <row r="169" spans="1:13" ht="27" customHeight="1" x14ac:dyDescent="0.2">
      <c r="A169" s="358" t="s">
        <v>1169</v>
      </c>
      <c r="B169" s="6">
        <v>9</v>
      </c>
      <c r="C169" s="6">
        <v>6</v>
      </c>
      <c r="D169" s="6">
        <v>15</v>
      </c>
      <c r="E169" s="6">
        <v>0</v>
      </c>
      <c r="F169" s="6">
        <v>0</v>
      </c>
      <c r="G169" s="6">
        <v>0</v>
      </c>
      <c r="H169" s="6">
        <f t="shared" si="16"/>
        <v>9</v>
      </c>
      <c r="I169" s="6">
        <f t="shared" si="16"/>
        <v>6</v>
      </c>
      <c r="J169" s="6">
        <f t="shared" si="17"/>
        <v>15</v>
      </c>
      <c r="K169" s="7" t="s">
        <v>1170</v>
      </c>
    </row>
    <row r="170" spans="1:13" ht="27" customHeight="1" x14ac:dyDescent="0.2">
      <c r="A170" s="358" t="s">
        <v>54</v>
      </c>
      <c r="B170" s="6">
        <v>15</v>
      </c>
      <c r="C170" s="6">
        <v>3</v>
      </c>
      <c r="D170" s="6">
        <v>18</v>
      </c>
      <c r="E170" s="6">
        <v>0</v>
      </c>
      <c r="F170" s="6">
        <v>0</v>
      </c>
      <c r="G170" s="6">
        <v>0</v>
      </c>
      <c r="H170" s="6">
        <f t="shared" si="16"/>
        <v>15</v>
      </c>
      <c r="I170" s="6">
        <f t="shared" si="16"/>
        <v>3</v>
      </c>
      <c r="J170" s="6">
        <f t="shared" si="17"/>
        <v>18</v>
      </c>
      <c r="K170" s="7" t="s">
        <v>1171</v>
      </c>
    </row>
    <row r="171" spans="1:13" ht="27" customHeight="1" x14ac:dyDescent="0.2">
      <c r="A171" s="5" t="s">
        <v>38</v>
      </c>
      <c r="B171" s="6">
        <f>SUM(B161:B170,B131:B152)</f>
        <v>2581</v>
      </c>
      <c r="C171" s="6">
        <f t="shared" ref="C171:J171" si="18">SUM(C161:C170,C131:C152)</f>
        <v>1688</v>
      </c>
      <c r="D171" s="6">
        <f t="shared" si="18"/>
        <v>4269</v>
      </c>
      <c r="E171" s="6">
        <f t="shared" si="18"/>
        <v>1</v>
      </c>
      <c r="F171" s="6">
        <f t="shared" si="18"/>
        <v>4</v>
      </c>
      <c r="G171" s="6">
        <f t="shared" si="18"/>
        <v>5</v>
      </c>
      <c r="H171" s="6">
        <f t="shared" si="18"/>
        <v>2582</v>
      </c>
      <c r="I171" s="6">
        <f t="shared" si="18"/>
        <v>1692</v>
      </c>
      <c r="J171" s="6">
        <f t="shared" si="18"/>
        <v>4274</v>
      </c>
      <c r="K171" s="7" t="s">
        <v>39</v>
      </c>
    </row>
    <row r="172" spans="1:13" ht="27" customHeight="1" x14ac:dyDescent="0.25">
      <c r="A172" s="5" t="s">
        <v>62</v>
      </c>
      <c r="B172" s="337"/>
      <c r="C172" s="337"/>
      <c r="D172" s="337"/>
      <c r="E172" s="337"/>
      <c r="F172" s="337"/>
      <c r="G172" s="337"/>
      <c r="H172" s="337"/>
      <c r="I172" s="337"/>
      <c r="J172" s="337"/>
      <c r="K172" s="7" t="s">
        <v>1145</v>
      </c>
    </row>
    <row r="173" spans="1:13" ht="27" customHeight="1" x14ac:dyDescent="0.25">
      <c r="A173" s="362" t="s">
        <v>299</v>
      </c>
      <c r="B173" s="6">
        <v>5</v>
      </c>
      <c r="C173" s="6">
        <v>3</v>
      </c>
      <c r="D173" s="6">
        <v>8</v>
      </c>
      <c r="E173" s="6">
        <v>0</v>
      </c>
      <c r="F173" s="6">
        <v>0</v>
      </c>
      <c r="G173" s="6">
        <v>0</v>
      </c>
      <c r="H173" s="6">
        <f>SUM(B173,E173)</f>
        <v>5</v>
      </c>
      <c r="I173" s="6">
        <f>SUM(C173,F173)</f>
        <v>3</v>
      </c>
      <c r="J173" s="6">
        <f>SUM(H173:I173)</f>
        <v>8</v>
      </c>
      <c r="K173" s="7" t="s">
        <v>300</v>
      </c>
    </row>
    <row r="174" spans="1:13" ht="21.75" customHeight="1" thickBot="1" x14ac:dyDescent="0.25">
      <c r="A174" s="173" t="s">
        <v>1151</v>
      </c>
      <c r="B174" s="74">
        <f>SUM(B173)</f>
        <v>5</v>
      </c>
      <c r="C174" s="74">
        <f t="shared" ref="C174:J174" si="19">SUM(C173)</f>
        <v>3</v>
      </c>
      <c r="D174" s="74">
        <f t="shared" si="19"/>
        <v>8</v>
      </c>
      <c r="E174" s="74">
        <f t="shared" si="19"/>
        <v>0</v>
      </c>
      <c r="F174" s="74">
        <f t="shared" si="19"/>
        <v>0</v>
      </c>
      <c r="G174" s="74">
        <f t="shared" si="19"/>
        <v>0</v>
      </c>
      <c r="H174" s="74">
        <f t="shared" si="19"/>
        <v>5</v>
      </c>
      <c r="I174" s="74">
        <f t="shared" si="19"/>
        <v>3</v>
      </c>
      <c r="J174" s="74">
        <f t="shared" si="19"/>
        <v>8</v>
      </c>
      <c r="K174" s="81" t="s">
        <v>336</v>
      </c>
    </row>
    <row r="175" spans="1:13" ht="22.5" customHeight="1" thickBot="1" x14ac:dyDescent="0.25">
      <c r="A175" s="8" t="s">
        <v>47</v>
      </c>
      <c r="B175" s="9">
        <f>SUM(B174,B171)</f>
        <v>2586</v>
      </c>
      <c r="C175" s="9">
        <f t="shared" ref="C175:J175" si="20">SUM(C174,C171)</f>
        <v>1691</v>
      </c>
      <c r="D175" s="9">
        <f t="shared" si="20"/>
        <v>4277</v>
      </c>
      <c r="E175" s="9">
        <f t="shared" si="20"/>
        <v>1</v>
      </c>
      <c r="F175" s="9">
        <f t="shared" si="20"/>
        <v>4</v>
      </c>
      <c r="G175" s="9">
        <f t="shared" si="20"/>
        <v>5</v>
      </c>
      <c r="H175" s="9">
        <f t="shared" si="20"/>
        <v>2587</v>
      </c>
      <c r="I175" s="9">
        <f t="shared" si="20"/>
        <v>1695</v>
      </c>
      <c r="J175" s="9">
        <f t="shared" si="20"/>
        <v>4282</v>
      </c>
      <c r="K175" s="10" t="s">
        <v>48</v>
      </c>
    </row>
    <row r="176" spans="1:13" ht="15" thickTop="1" x14ac:dyDescent="0.2"/>
  </sheetData>
  <mergeCells count="54">
    <mergeCell ref="A157:A160"/>
    <mergeCell ref="B157:D157"/>
    <mergeCell ref="E157:G157"/>
    <mergeCell ref="H157:J157"/>
    <mergeCell ref="K157:K160"/>
    <mergeCell ref="B158:D158"/>
    <mergeCell ref="E158:G158"/>
    <mergeCell ref="H158:J158"/>
    <mergeCell ref="A123:K123"/>
    <mergeCell ref="A124:K124"/>
    <mergeCell ref="A126:A129"/>
    <mergeCell ref="B126:D126"/>
    <mergeCell ref="E126:G126"/>
    <mergeCell ref="H126:J126"/>
    <mergeCell ref="K126:K129"/>
    <mergeCell ref="B127:D127"/>
    <mergeCell ref="E127:G127"/>
    <mergeCell ref="H127:J127"/>
    <mergeCell ref="A91:A94"/>
    <mergeCell ref="B91:D91"/>
    <mergeCell ref="E91:G91"/>
    <mergeCell ref="H91:J91"/>
    <mergeCell ref="K91:K94"/>
    <mergeCell ref="B92:D92"/>
    <mergeCell ref="E92:G92"/>
    <mergeCell ref="H92:J92"/>
    <mergeCell ref="A57:K57"/>
    <mergeCell ref="A58:K58"/>
    <mergeCell ref="A60:A63"/>
    <mergeCell ref="B60:D60"/>
    <mergeCell ref="E60:G60"/>
    <mergeCell ref="H60:J60"/>
    <mergeCell ref="K60:K63"/>
    <mergeCell ref="B61:D61"/>
    <mergeCell ref="E61:G61"/>
    <mergeCell ref="H61:J61"/>
    <mergeCell ref="A36:A39"/>
    <mergeCell ref="B36:D36"/>
    <mergeCell ref="E36:G36"/>
    <mergeCell ref="H36:J36"/>
    <mergeCell ref="K36:K39"/>
    <mergeCell ref="B37:D37"/>
    <mergeCell ref="E37:G37"/>
    <mergeCell ref="H37:J37"/>
    <mergeCell ref="A1:K1"/>
    <mergeCell ref="A2:K2"/>
    <mergeCell ref="A4:A7"/>
    <mergeCell ref="B4:D4"/>
    <mergeCell ref="E4:G4"/>
    <mergeCell ref="H4:J4"/>
    <mergeCell ref="K4:K7"/>
    <mergeCell ref="B5:D5"/>
    <mergeCell ref="E5:G5"/>
    <mergeCell ref="H5:J5"/>
  </mergeCells>
  <printOptions horizontalCentered="1"/>
  <pageMargins left="0.643700787" right="0.643700787" top="1.143700787" bottom="0.643700787" header="1.143700787" footer="0.643700787"/>
  <pageSetup paperSize="9" scale="71" firstPageNumber="161" orientation="landscape" r:id="rId1"/>
  <rowBreaks count="4" manualBreakCount="4">
    <brk id="55" max="10" man="1"/>
    <brk id="89" max="10" man="1"/>
    <brk id="121" max="10" man="1"/>
    <brk id="153" max="10"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49"/>
  <sheetViews>
    <sheetView rightToLeft="1" view="pageBreakPreview" zoomScale="73" zoomScaleNormal="85" zoomScaleSheetLayoutView="73" workbookViewId="0">
      <selection sqref="A1:N49"/>
    </sheetView>
  </sheetViews>
  <sheetFormatPr defaultRowHeight="14.25" x14ac:dyDescent="0.2"/>
  <cols>
    <col min="1" max="1" width="24.75" style="76" customWidth="1"/>
    <col min="2" max="2" width="9" style="76" customWidth="1"/>
    <col min="3" max="3" width="9.125" style="76" customWidth="1"/>
    <col min="4" max="4" width="8.5" style="76" customWidth="1"/>
    <col min="5" max="5" width="7.25" style="76" customWidth="1"/>
    <col min="6" max="6" width="9.125" style="76" customWidth="1"/>
    <col min="7" max="7" width="7.125" style="76" customWidth="1"/>
    <col min="8" max="8" width="7.625" style="76" customWidth="1"/>
    <col min="9" max="9" width="9" style="76" customWidth="1"/>
    <col min="10" max="11" width="8.625" style="76" customWidth="1"/>
    <col min="12" max="12" width="9.5" style="76" customWidth="1"/>
    <col min="13" max="13" width="8.625" style="76" customWidth="1"/>
    <col min="14" max="14" width="30.625" style="76" customWidth="1"/>
    <col min="15" max="16384" width="9" style="76"/>
  </cols>
  <sheetData>
    <row r="1" spans="1:14" ht="24.75" customHeight="1" x14ac:dyDescent="0.2">
      <c r="A1" s="423" t="s">
        <v>1172</v>
      </c>
      <c r="B1" s="423"/>
      <c r="C1" s="423"/>
      <c r="D1" s="423"/>
      <c r="E1" s="423"/>
      <c r="F1" s="423"/>
      <c r="G1" s="423"/>
      <c r="H1" s="423"/>
      <c r="I1" s="423"/>
      <c r="J1" s="423"/>
      <c r="K1" s="423"/>
      <c r="L1" s="423"/>
      <c r="M1" s="423"/>
      <c r="N1" s="423"/>
    </row>
    <row r="2" spans="1:14" ht="42.75" customHeight="1" x14ac:dyDescent="0.25">
      <c r="A2" s="416" t="s">
        <v>1173</v>
      </c>
      <c r="B2" s="416"/>
      <c r="C2" s="416"/>
      <c r="D2" s="416"/>
      <c r="E2" s="416"/>
      <c r="F2" s="416"/>
      <c r="G2" s="416"/>
      <c r="H2" s="416"/>
      <c r="I2" s="416"/>
      <c r="J2" s="416"/>
      <c r="K2" s="416"/>
      <c r="L2" s="416"/>
      <c r="M2" s="416"/>
      <c r="N2" s="416"/>
    </row>
    <row r="3" spans="1:14" ht="21.75" customHeight="1" thickBot="1" x14ac:dyDescent="0.3">
      <c r="A3" s="404" t="s">
        <v>2323</v>
      </c>
      <c r="B3" s="106"/>
      <c r="C3" s="106"/>
      <c r="D3" s="106"/>
      <c r="E3" s="106"/>
      <c r="F3" s="106"/>
      <c r="G3" s="106"/>
      <c r="H3" s="106"/>
      <c r="I3" s="106"/>
      <c r="J3" s="106"/>
      <c r="K3" s="106"/>
      <c r="L3" s="106"/>
      <c r="M3" s="106"/>
      <c r="N3" s="167" t="s">
        <v>1071</v>
      </c>
    </row>
    <row r="4" spans="1:14" ht="24.9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18" customHeight="1" x14ac:dyDescent="0.25">
      <c r="A5" s="410"/>
      <c r="B5" s="413" t="s">
        <v>59</v>
      </c>
      <c r="C5" s="413"/>
      <c r="D5" s="413"/>
      <c r="E5" s="413" t="s">
        <v>60</v>
      </c>
      <c r="F5" s="413"/>
      <c r="G5" s="413"/>
      <c r="H5" s="413" t="s">
        <v>61</v>
      </c>
      <c r="I5" s="413"/>
      <c r="J5" s="413"/>
      <c r="K5" s="413" t="s">
        <v>8</v>
      </c>
      <c r="L5" s="413"/>
      <c r="M5" s="413"/>
      <c r="N5" s="410"/>
    </row>
    <row r="6" spans="1:14" ht="18.7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20.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8" customHeight="1" x14ac:dyDescent="0.25">
      <c r="A8" s="172" t="s">
        <v>14</v>
      </c>
      <c r="B8" s="75"/>
      <c r="C8" s="75"/>
      <c r="D8" s="75"/>
      <c r="E8" s="75"/>
      <c r="F8" s="75"/>
      <c r="G8" s="75"/>
      <c r="H8" s="75"/>
      <c r="I8" s="75"/>
      <c r="J8" s="75"/>
      <c r="K8" s="75"/>
      <c r="L8" s="75"/>
      <c r="M8" s="75"/>
      <c r="N8" s="13" t="s">
        <v>69</v>
      </c>
    </row>
    <row r="9" spans="1:14" ht="18" customHeight="1" x14ac:dyDescent="0.2">
      <c r="A9" s="119" t="s">
        <v>280</v>
      </c>
      <c r="B9" s="6">
        <v>34</v>
      </c>
      <c r="C9" s="6">
        <v>54</v>
      </c>
      <c r="D9" s="6">
        <v>88</v>
      </c>
      <c r="E9" s="6">
        <v>1</v>
      </c>
      <c r="F9" s="6">
        <v>0</v>
      </c>
      <c r="G9" s="6">
        <v>1</v>
      </c>
      <c r="H9" s="6">
        <v>0</v>
      </c>
      <c r="I9" s="6">
        <v>0</v>
      </c>
      <c r="J9" s="6">
        <v>0</v>
      </c>
      <c r="K9" s="6">
        <f>SUM(B9,E9,H9)</f>
        <v>35</v>
      </c>
      <c r="L9" s="6">
        <f>SUM(C9,F9,I9)</f>
        <v>54</v>
      </c>
      <c r="M9" s="6">
        <f>SUM(K9:L9)</f>
        <v>89</v>
      </c>
      <c r="N9" s="7" t="s">
        <v>281</v>
      </c>
    </row>
    <row r="10" spans="1:14" ht="18" customHeight="1" x14ac:dyDescent="0.2">
      <c r="A10" s="119" t="s">
        <v>124</v>
      </c>
      <c r="B10" s="6">
        <v>17</v>
      </c>
      <c r="C10" s="6">
        <v>19</v>
      </c>
      <c r="D10" s="6">
        <v>36</v>
      </c>
      <c r="E10" s="6">
        <v>2</v>
      </c>
      <c r="F10" s="6">
        <v>1</v>
      </c>
      <c r="G10" s="6">
        <v>3</v>
      </c>
      <c r="H10" s="6">
        <v>0</v>
      </c>
      <c r="I10" s="6">
        <v>0</v>
      </c>
      <c r="J10" s="6">
        <v>0</v>
      </c>
      <c r="K10" s="6">
        <f t="shared" ref="K10:L31" si="0">SUM(B10,E10,H10)</f>
        <v>19</v>
      </c>
      <c r="L10" s="6">
        <f t="shared" si="0"/>
        <v>20</v>
      </c>
      <c r="M10" s="6">
        <f t="shared" ref="M10:M31" si="1">SUM(K10:L10)</f>
        <v>39</v>
      </c>
      <c r="N10" s="7" t="s">
        <v>282</v>
      </c>
    </row>
    <row r="11" spans="1:14" ht="18" customHeight="1" x14ac:dyDescent="0.2">
      <c r="A11" s="119" t="s">
        <v>283</v>
      </c>
      <c r="B11" s="6">
        <v>20</v>
      </c>
      <c r="C11" s="6">
        <v>36</v>
      </c>
      <c r="D11" s="6">
        <v>56</v>
      </c>
      <c r="E11" s="6">
        <v>1</v>
      </c>
      <c r="F11" s="6">
        <v>3</v>
      </c>
      <c r="G11" s="6">
        <v>4</v>
      </c>
      <c r="H11" s="6">
        <v>0</v>
      </c>
      <c r="I11" s="6">
        <v>0</v>
      </c>
      <c r="J11" s="6">
        <v>0</v>
      </c>
      <c r="K11" s="6">
        <f t="shared" si="0"/>
        <v>21</v>
      </c>
      <c r="L11" s="6">
        <f t="shared" si="0"/>
        <v>39</v>
      </c>
      <c r="M11" s="6">
        <f t="shared" si="1"/>
        <v>60</v>
      </c>
      <c r="N11" s="7" t="s">
        <v>284</v>
      </c>
    </row>
    <row r="12" spans="1:14" ht="18" customHeight="1" x14ac:dyDescent="0.2">
      <c r="A12" s="119" t="s">
        <v>348</v>
      </c>
      <c r="B12" s="6">
        <v>2</v>
      </c>
      <c r="C12" s="6">
        <v>6</v>
      </c>
      <c r="D12" s="6">
        <v>8</v>
      </c>
      <c r="E12" s="6">
        <v>5</v>
      </c>
      <c r="F12" s="6">
        <v>11</v>
      </c>
      <c r="G12" s="6">
        <v>16</v>
      </c>
      <c r="H12" s="6">
        <v>9</v>
      </c>
      <c r="I12" s="6">
        <v>55</v>
      </c>
      <c r="J12" s="6">
        <v>64</v>
      </c>
      <c r="K12" s="6">
        <f t="shared" si="0"/>
        <v>16</v>
      </c>
      <c r="L12" s="6">
        <f t="shared" si="0"/>
        <v>72</v>
      </c>
      <c r="M12" s="6">
        <f t="shared" si="1"/>
        <v>88</v>
      </c>
      <c r="N12" s="7" t="s">
        <v>349</v>
      </c>
    </row>
    <row r="13" spans="1:14" ht="18" customHeight="1" x14ac:dyDescent="0.2">
      <c r="A13" s="119" t="s">
        <v>285</v>
      </c>
      <c r="B13" s="6">
        <v>146</v>
      </c>
      <c r="C13" s="6">
        <v>114</v>
      </c>
      <c r="D13" s="6">
        <v>260</v>
      </c>
      <c r="E13" s="6">
        <v>92</v>
      </c>
      <c r="F13" s="6">
        <v>82</v>
      </c>
      <c r="G13" s="6">
        <v>174</v>
      </c>
      <c r="H13" s="6">
        <v>14</v>
      </c>
      <c r="I13" s="6">
        <v>12</v>
      </c>
      <c r="J13" s="6">
        <v>26</v>
      </c>
      <c r="K13" s="6">
        <f t="shared" si="0"/>
        <v>252</v>
      </c>
      <c r="L13" s="6">
        <f t="shared" si="0"/>
        <v>208</v>
      </c>
      <c r="M13" s="6">
        <f t="shared" si="1"/>
        <v>460</v>
      </c>
      <c r="N13" s="7" t="s">
        <v>286</v>
      </c>
    </row>
    <row r="14" spans="1:14" ht="30" customHeight="1" x14ac:dyDescent="0.2">
      <c r="A14" s="119" t="s">
        <v>1129</v>
      </c>
      <c r="B14" s="6">
        <v>39</v>
      </c>
      <c r="C14" s="6">
        <v>20</v>
      </c>
      <c r="D14" s="6">
        <v>59</v>
      </c>
      <c r="E14" s="6">
        <v>4</v>
      </c>
      <c r="F14" s="6">
        <v>2</v>
      </c>
      <c r="G14" s="6">
        <v>6</v>
      </c>
      <c r="H14" s="6">
        <v>20</v>
      </c>
      <c r="I14" s="6">
        <v>10</v>
      </c>
      <c r="J14" s="6">
        <v>30</v>
      </c>
      <c r="K14" s="6">
        <f t="shared" si="0"/>
        <v>63</v>
      </c>
      <c r="L14" s="6">
        <f t="shared" si="0"/>
        <v>32</v>
      </c>
      <c r="M14" s="6">
        <f t="shared" si="1"/>
        <v>95</v>
      </c>
      <c r="N14" s="18" t="s">
        <v>1130</v>
      </c>
    </row>
    <row r="15" spans="1:14" ht="18" customHeight="1" x14ac:dyDescent="0.2">
      <c r="A15" s="119" t="s">
        <v>1131</v>
      </c>
      <c r="B15" s="6">
        <v>49</v>
      </c>
      <c r="C15" s="6">
        <v>16</v>
      </c>
      <c r="D15" s="6">
        <v>65</v>
      </c>
      <c r="E15" s="6">
        <v>4</v>
      </c>
      <c r="F15" s="6">
        <v>4</v>
      </c>
      <c r="G15" s="6">
        <v>8</v>
      </c>
      <c r="H15" s="6">
        <v>0</v>
      </c>
      <c r="I15" s="6">
        <v>0</v>
      </c>
      <c r="J15" s="6">
        <v>0</v>
      </c>
      <c r="K15" s="6">
        <f t="shared" si="0"/>
        <v>53</v>
      </c>
      <c r="L15" s="6">
        <f t="shared" si="0"/>
        <v>20</v>
      </c>
      <c r="M15" s="6">
        <f t="shared" si="1"/>
        <v>73</v>
      </c>
      <c r="N15" s="7" t="s">
        <v>351</v>
      </c>
    </row>
    <row r="16" spans="1:14" ht="18" customHeight="1" x14ac:dyDescent="0.2">
      <c r="A16" s="119" t="s">
        <v>352</v>
      </c>
      <c r="B16" s="6">
        <v>61</v>
      </c>
      <c r="C16" s="6">
        <v>23</v>
      </c>
      <c r="D16" s="6">
        <v>84</v>
      </c>
      <c r="E16" s="6">
        <v>20</v>
      </c>
      <c r="F16" s="6">
        <v>5</v>
      </c>
      <c r="G16" s="6">
        <v>25</v>
      </c>
      <c r="H16" s="6">
        <v>12</v>
      </c>
      <c r="I16" s="6">
        <v>6</v>
      </c>
      <c r="J16" s="6">
        <v>18</v>
      </c>
      <c r="K16" s="6">
        <f t="shared" si="0"/>
        <v>93</v>
      </c>
      <c r="L16" s="6">
        <f t="shared" si="0"/>
        <v>34</v>
      </c>
      <c r="M16" s="6">
        <f t="shared" si="1"/>
        <v>127</v>
      </c>
      <c r="N16" s="7" t="s">
        <v>353</v>
      </c>
    </row>
    <row r="17" spans="1:14" ht="18" customHeight="1" x14ac:dyDescent="0.2">
      <c r="A17" s="119" t="s">
        <v>287</v>
      </c>
      <c r="B17" s="6">
        <v>108</v>
      </c>
      <c r="C17" s="6">
        <v>36</v>
      </c>
      <c r="D17" s="6">
        <v>144</v>
      </c>
      <c r="E17" s="6">
        <v>20</v>
      </c>
      <c r="F17" s="6">
        <v>25</v>
      </c>
      <c r="G17" s="6">
        <v>45</v>
      </c>
      <c r="H17" s="6">
        <v>0</v>
      </c>
      <c r="I17" s="6">
        <v>0</v>
      </c>
      <c r="J17" s="6">
        <v>0</v>
      </c>
      <c r="K17" s="6">
        <f t="shared" si="0"/>
        <v>128</v>
      </c>
      <c r="L17" s="6">
        <f t="shared" si="0"/>
        <v>61</v>
      </c>
      <c r="M17" s="6">
        <f t="shared" si="1"/>
        <v>189</v>
      </c>
      <c r="N17" s="7" t="s">
        <v>1132</v>
      </c>
    </row>
    <row r="18" spans="1:14" ht="18" customHeight="1" x14ac:dyDescent="0.2">
      <c r="A18" s="119" t="s">
        <v>1133</v>
      </c>
      <c r="B18" s="6">
        <v>15</v>
      </c>
      <c r="C18" s="6">
        <v>4</v>
      </c>
      <c r="D18" s="6">
        <v>19</v>
      </c>
      <c r="E18" s="6">
        <v>0</v>
      </c>
      <c r="F18" s="6">
        <v>0</v>
      </c>
      <c r="G18" s="6">
        <v>0</v>
      </c>
      <c r="H18" s="6">
        <v>0</v>
      </c>
      <c r="I18" s="6">
        <v>0</v>
      </c>
      <c r="J18" s="6">
        <v>0</v>
      </c>
      <c r="K18" s="6">
        <f t="shared" si="0"/>
        <v>15</v>
      </c>
      <c r="L18" s="6">
        <f t="shared" si="0"/>
        <v>4</v>
      </c>
      <c r="M18" s="6">
        <f t="shared" si="1"/>
        <v>19</v>
      </c>
      <c r="N18" s="18" t="s">
        <v>1134</v>
      </c>
    </row>
    <row r="19" spans="1:14" ht="18" customHeight="1" x14ac:dyDescent="0.2">
      <c r="A19" s="119" t="s">
        <v>873</v>
      </c>
      <c r="B19" s="6">
        <v>82</v>
      </c>
      <c r="C19" s="6">
        <v>28</v>
      </c>
      <c r="D19" s="6">
        <v>110</v>
      </c>
      <c r="E19" s="6">
        <v>14</v>
      </c>
      <c r="F19" s="6">
        <v>3</v>
      </c>
      <c r="G19" s="6">
        <v>17</v>
      </c>
      <c r="H19" s="6">
        <v>0</v>
      </c>
      <c r="I19" s="6">
        <v>0</v>
      </c>
      <c r="J19" s="6">
        <v>0</v>
      </c>
      <c r="K19" s="6">
        <f t="shared" si="0"/>
        <v>96</v>
      </c>
      <c r="L19" s="6">
        <f t="shared" si="0"/>
        <v>31</v>
      </c>
      <c r="M19" s="6">
        <f t="shared" si="1"/>
        <v>127</v>
      </c>
      <c r="N19" s="18" t="s">
        <v>1135</v>
      </c>
    </row>
    <row r="20" spans="1:14" ht="18" customHeight="1" x14ac:dyDescent="0.2">
      <c r="A20" s="119" t="s">
        <v>289</v>
      </c>
      <c r="B20" s="6">
        <v>139</v>
      </c>
      <c r="C20" s="6">
        <v>20</v>
      </c>
      <c r="D20" s="6">
        <v>159</v>
      </c>
      <c r="E20" s="6">
        <v>98</v>
      </c>
      <c r="F20" s="6">
        <v>38</v>
      </c>
      <c r="G20" s="6">
        <v>136</v>
      </c>
      <c r="H20" s="6">
        <v>0</v>
      </c>
      <c r="I20" s="6">
        <v>0</v>
      </c>
      <c r="J20" s="6">
        <v>0</v>
      </c>
      <c r="K20" s="6">
        <f t="shared" si="0"/>
        <v>237</v>
      </c>
      <c r="L20" s="6">
        <f t="shared" si="0"/>
        <v>58</v>
      </c>
      <c r="M20" s="6">
        <f t="shared" si="1"/>
        <v>295</v>
      </c>
      <c r="N20" s="7" t="s">
        <v>290</v>
      </c>
    </row>
    <row r="21" spans="1:14" ht="18" customHeight="1" x14ac:dyDescent="0.2">
      <c r="A21" s="119" t="s">
        <v>390</v>
      </c>
      <c r="B21" s="6">
        <v>23</v>
      </c>
      <c r="C21" s="6">
        <v>15</v>
      </c>
      <c r="D21" s="6">
        <v>38</v>
      </c>
      <c r="E21" s="6">
        <v>76</v>
      </c>
      <c r="F21" s="6">
        <v>35</v>
      </c>
      <c r="G21" s="6">
        <v>111</v>
      </c>
      <c r="H21" s="6">
        <v>0</v>
      </c>
      <c r="I21" s="6">
        <v>0</v>
      </c>
      <c r="J21" s="6">
        <v>0</v>
      </c>
      <c r="K21" s="6">
        <f t="shared" si="0"/>
        <v>99</v>
      </c>
      <c r="L21" s="6">
        <f t="shared" si="0"/>
        <v>50</v>
      </c>
      <c r="M21" s="6">
        <f t="shared" si="1"/>
        <v>149</v>
      </c>
      <c r="N21" s="7" t="s">
        <v>1136</v>
      </c>
    </row>
    <row r="22" spans="1:14" ht="18" customHeight="1" x14ac:dyDescent="0.2">
      <c r="A22" s="119" t="s">
        <v>361</v>
      </c>
      <c r="B22" s="6">
        <v>113</v>
      </c>
      <c r="C22" s="6">
        <v>53</v>
      </c>
      <c r="D22" s="6">
        <v>166</v>
      </c>
      <c r="E22" s="6">
        <v>25</v>
      </c>
      <c r="F22" s="6">
        <v>11</v>
      </c>
      <c r="G22" s="6">
        <v>36</v>
      </c>
      <c r="H22" s="6">
        <v>0</v>
      </c>
      <c r="I22" s="6">
        <v>0</v>
      </c>
      <c r="J22" s="6">
        <v>0</v>
      </c>
      <c r="K22" s="6">
        <f t="shared" si="0"/>
        <v>138</v>
      </c>
      <c r="L22" s="6">
        <f t="shared" si="0"/>
        <v>64</v>
      </c>
      <c r="M22" s="6">
        <f t="shared" si="1"/>
        <v>202</v>
      </c>
      <c r="N22" s="7" t="s">
        <v>1137</v>
      </c>
    </row>
    <row r="23" spans="1:14" ht="18" customHeight="1" x14ac:dyDescent="0.2">
      <c r="A23" s="119" t="s">
        <v>771</v>
      </c>
      <c r="B23" s="6">
        <v>0</v>
      </c>
      <c r="C23" s="6">
        <v>148</v>
      </c>
      <c r="D23" s="6">
        <v>148</v>
      </c>
      <c r="E23" s="6">
        <v>0</v>
      </c>
      <c r="F23" s="6">
        <v>40</v>
      </c>
      <c r="G23" s="6">
        <v>40</v>
      </c>
      <c r="H23" s="6">
        <v>0</v>
      </c>
      <c r="I23" s="6">
        <v>0</v>
      </c>
      <c r="J23" s="6">
        <v>0</v>
      </c>
      <c r="K23" s="6">
        <f t="shared" si="0"/>
        <v>0</v>
      </c>
      <c r="L23" s="6">
        <f t="shared" si="0"/>
        <v>188</v>
      </c>
      <c r="M23" s="6">
        <f t="shared" si="1"/>
        <v>188</v>
      </c>
      <c r="N23" s="7" t="s">
        <v>910</v>
      </c>
    </row>
    <row r="24" spans="1:14" ht="18" customHeight="1" x14ac:dyDescent="0.2">
      <c r="A24" s="119" t="s">
        <v>295</v>
      </c>
      <c r="B24" s="6">
        <v>69</v>
      </c>
      <c r="C24" s="6">
        <v>22</v>
      </c>
      <c r="D24" s="6">
        <v>91</v>
      </c>
      <c r="E24" s="6">
        <v>15</v>
      </c>
      <c r="F24" s="6">
        <v>3</v>
      </c>
      <c r="G24" s="6">
        <v>18</v>
      </c>
      <c r="H24" s="6">
        <v>0</v>
      </c>
      <c r="I24" s="6">
        <v>0</v>
      </c>
      <c r="J24" s="6">
        <v>0</v>
      </c>
      <c r="K24" s="6">
        <f t="shared" si="0"/>
        <v>84</v>
      </c>
      <c r="L24" s="6">
        <f t="shared" si="0"/>
        <v>25</v>
      </c>
      <c r="M24" s="6">
        <f t="shared" si="1"/>
        <v>109</v>
      </c>
      <c r="N24" s="7" t="s">
        <v>296</v>
      </c>
    </row>
    <row r="25" spans="1:14" ht="18" customHeight="1" x14ac:dyDescent="0.2">
      <c r="A25" s="119" t="s">
        <v>297</v>
      </c>
      <c r="B25" s="6">
        <v>14</v>
      </c>
      <c r="C25" s="6">
        <v>0</v>
      </c>
      <c r="D25" s="6">
        <v>14</v>
      </c>
      <c r="E25" s="6">
        <v>22</v>
      </c>
      <c r="F25" s="6">
        <v>0</v>
      </c>
      <c r="G25" s="6">
        <v>22</v>
      </c>
      <c r="H25" s="6">
        <v>1</v>
      </c>
      <c r="I25" s="6">
        <v>0</v>
      </c>
      <c r="J25" s="6">
        <v>1</v>
      </c>
      <c r="K25" s="6">
        <f t="shared" si="0"/>
        <v>37</v>
      </c>
      <c r="L25" s="6">
        <f t="shared" si="0"/>
        <v>0</v>
      </c>
      <c r="M25" s="6">
        <f t="shared" si="1"/>
        <v>37</v>
      </c>
      <c r="N25" s="7" t="s">
        <v>419</v>
      </c>
    </row>
    <row r="26" spans="1:14" ht="18" customHeight="1" x14ac:dyDescent="0.2">
      <c r="A26" s="119" t="s">
        <v>299</v>
      </c>
      <c r="B26" s="6">
        <v>107</v>
      </c>
      <c r="C26" s="6">
        <v>52</v>
      </c>
      <c r="D26" s="6">
        <v>159</v>
      </c>
      <c r="E26" s="6">
        <v>78</v>
      </c>
      <c r="F26" s="6">
        <v>11</v>
      </c>
      <c r="G26" s="6">
        <v>89</v>
      </c>
      <c r="H26" s="6">
        <v>0</v>
      </c>
      <c r="I26" s="6">
        <v>0</v>
      </c>
      <c r="J26" s="6">
        <v>0</v>
      </c>
      <c r="K26" s="6">
        <f t="shared" si="0"/>
        <v>185</v>
      </c>
      <c r="L26" s="6">
        <f t="shared" si="0"/>
        <v>63</v>
      </c>
      <c r="M26" s="6">
        <f t="shared" si="1"/>
        <v>248</v>
      </c>
      <c r="N26" s="7" t="s">
        <v>300</v>
      </c>
    </row>
    <row r="27" spans="1:14" ht="18" customHeight="1" x14ac:dyDescent="0.2">
      <c r="A27" s="119" t="s">
        <v>368</v>
      </c>
      <c r="B27" s="6">
        <v>17</v>
      </c>
      <c r="C27" s="6">
        <v>4</v>
      </c>
      <c r="D27" s="6">
        <v>21</v>
      </c>
      <c r="E27" s="6">
        <v>10</v>
      </c>
      <c r="F27" s="6">
        <v>6</v>
      </c>
      <c r="G27" s="6">
        <v>16</v>
      </c>
      <c r="H27" s="6">
        <v>2</v>
      </c>
      <c r="I27" s="6">
        <v>1</v>
      </c>
      <c r="J27" s="6">
        <v>3</v>
      </c>
      <c r="K27" s="6">
        <f t="shared" si="0"/>
        <v>29</v>
      </c>
      <c r="L27" s="6">
        <f t="shared" si="0"/>
        <v>11</v>
      </c>
      <c r="M27" s="6">
        <f t="shared" si="1"/>
        <v>40</v>
      </c>
      <c r="N27" s="7" t="s">
        <v>369</v>
      </c>
    </row>
    <row r="28" spans="1:14" ht="18" customHeight="1" x14ac:dyDescent="0.2">
      <c r="A28" s="119" t="s">
        <v>1138</v>
      </c>
      <c r="B28" s="6">
        <v>36</v>
      </c>
      <c r="C28" s="6">
        <v>5</v>
      </c>
      <c r="D28" s="6">
        <v>41</v>
      </c>
      <c r="E28" s="6">
        <v>0</v>
      </c>
      <c r="F28" s="6">
        <v>0</v>
      </c>
      <c r="G28" s="6">
        <v>0</v>
      </c>
      <c r="H28" s="6">
        <v>0</v>
      </c>
      <c r="I28" s="6">
        <v>0</v>
      </c>
      <c r="J28" s="6">
        <v>0</v>
      </c>
      <c r="K28" s="6">
        <f t="shared" si="0"/>
        <v>36</v>
      </c>
      <c r="L28" s="6">
        <f t="shared" si="0"/>
        <v>5</v>
      </c>
      <c r="M28" s="6">
        <f t="shared" si="1"/>
        <v>41</v>
      </c>
      <c r="N28" s="7" t="s">
        <v>302</v>
      </c>
    </row>
    <row r="29" spans="1:14" ht="18" customHeight="1" x14ac:dyDescent="0.2">
      <c r="A29" s="119" t="s">
        <v>303</v>
      </c>
      <c r="B29" s="6">
        <v>19</v>
      </c>
      <c r="C29" s="6">
        <v>7</v>
      </c>
      <c r="D29" s="6">
        <v>26</v>
      </c>
      <c r="E29" s="6">
        <v>14</v>
      </c>
      <c r="F29" s="6">
        <v>7</v>
      </c>
      <c r="G29" s="6">
        <v>21</v>
      </c>
      <c r="H29" s="6">
        <v>0</v>
      </c>
      <c r="I29" s="6">
        <v>0</v>
      </c>
      <c r="J29" s="6">
        <v>0</v>
      </c>
      <c r="K29" s="6">
        <f t="shared" si="0"/>
        <v>33</v>
      </c>
      <c r="L29" s="6">
        <f t="shared" si="0"/>
        <v>14</v>
      </c>
      <c r="M29" s="6">
        <f t="shared" si="1"/>
        <v>47</v>
      </c>
      <c r="N29" s="7" t="s">
        <v>1140</v>
      </c>
    </row>
    <row r="30" spans="1:14" ht="18" customHeight="1" x14ac:dyDescent="0.2">
      <c r="A30" s="119" t="s">
        <v>777</v>
      </c>
      <c r="B30" s="6">
        <v>0</v>
      </c>
      <c r="C30" s="6">
        <v>1</v>
      </c>
      <c r="D30" s="6">
        <v>1</v>
      </c>
      <c r="E30" s="6">
        <v>7</v>
      </c>
      <c r="F30" s="6">
        <v>9</v>
      </c>
      <c r="G30" s="6">
        <v>16</v>
      </c>
      <c r="H30" s="6">
        <v>0</v>
      </c>
      <c r="I30" s="6">
        <v>0</v>
      </c>
      <c r="J30" s="6">
        <v>0</v>
      </c>
      <c r="K30" s="6">
        <f t="shared" si="0"/>
        <v>7</v>
      </c>
      <c r="L30" s="6">
        <f t="shared" si="0"/>
        <v>10</v>
      </c>
      <c r="M30" s="6">
        <f t="shared" si="1"/>
        <v>17</v>
      </c>
      <c r="N30" s="7" t="s">
        <v>778</v>
      </c>
    </row>
    <row r="31" spans="1:14" ht="18" customHeight="1" thickBot="1" x14ac:dyDescent="0.25">
      <c r="A31" s="171" t="s">
        <v>372</v>
      </c>
      <c r="B31" s="74">
        <v>26</v>
      </c>
      <c r="C31" s="74">
        <v>22</v>
      </c>
      <c r="D31" s="74">
        <v>48</v>
      </c>
      <c r="E31" s="74">
        <v>5</v>
      </c>
      <c r="F31" s="74">
        <v>5</v>
      </c>
      <c r="G31" s="74">
        <v>10</v>
      </c>
      <c r="H31" s="74">
        <v>0</v>
      </c>
      <c r="I31" s="74">
        <v>0</v>
      </c>
      <c r="J31" s="74">
        <v>0</v>
      </c>
      <c r="K31" s="80">
        <f t="shared" si="0"/>
        <v>31</v>
      </c>
      <c r="L31" s="80">
        <f t="shared" si="0"/>
        <v>27</v>
      </c>
      <c r="M31" s="80">
        <f t="shared" si="1"/>
        <v>58</v>
      </c>
      <c r="N31" s="26" t="s">
        <v>779</v>
      </c>
    </row>
    <row r="32" spans="1:14" ht="18" customHeight="1" thickBot="1" x14ac:dyDescent="0.25">
      <c r="A32" s="8" t="s">
        <v>38</v>
      </c>
      <c r="B32" s="9">
        <f>SUM(B9:B31)</f>
        <v>1136</v>
      </c>
      <c r="C32" s="9">
        <f t="shared" ref="C32:M32" si="2">SUM(C9:C31)</f>
        <v>705</v>
      </c>
      <c r="D32" s="9">
        <f t="shared" si="2"/>
        <v>1841</v>
      </c>
      <c r="E32" s="9">
        <f t="shared" si="2"/>
        <v>513</v>
      </c>
      <c r="F32" s="9">
        <f t="shared" si="2"/>
        <v>301</v>
      </c>
      <c r="G32" s="9">
        <f t="shared" si="2"/>
        <v>814</v>
      </c>
      <c r="H32" s="9">
        <f t="shared" si="2"/>
        <v>58</v>
      </c>
      <c r="I32" s="9">
        <f t="shared" si="2"/>
        <v>84</v>
      </c>
      <c r="J32" s="9">
        <f t="shared" si="2"/>
        <v>142</v>
      </c>
      <c r="K32" s="9">
        <f t="shared" si="2"/>
        <v>1707</v>
      </c>
      <c r="L32" s="9">
        <f t="shared" si="2"/>
        <v>1090</v>
      </c>
      <c r="M32" s="9">
        <f t="shared" si="2"/>
        <v>2797</v>
      </c>
      <c r="N32" s="10" t="s">
        <v>39</v>
      </c>
    </row>
    <row r="33" spans="1:14" s="399" customFormat="1" ht="18" customHeight="1" thickTop="1" x14ac:dyDescent="0.2">
      <c r="A33" s="25"/>
      <c r="B33" s="398"/>
      <c r="C33" s="398"/>
      <c r="D33" s="398"/>
      <c r="E33" s="398"/>
      <c r="F33" s="398"/>
      <c r="G33" s="398"/>
      <c r="H33" s="398"/>
      <c r="I33" s="398"/>
      <c r="J33" s="398"/>
      <c r="K33" s="398"/>
      <c r="L33" s="398"/>
      <c r="M33" s="398"/>
      <c r="N33" s="400"/>
    </row>
    <row r="34" spans="1:14" s="399" customFormat="1" ht="18" customHeight="1" x14ac:dyDescent="0.2">
      <c r="A34" s="25"/>
      <c r="B34" s="398"/>
      <c r="C34" s="398"/>
      <c r="D34" s="398"/>
      <c r="E34" s="398"/>
      <c r="F34" s="398"/>
      <c r="G34" s="398"/>
      <c r="H34" s="398"/>
      <c r="I34" s="398"/>
      <c r="J34" s="398"/>
      <c r="K34" s="398"/>
      <c r="L34" s="398"/>
      <c r="M34" s="398"/>
      <c r="N34" s="400"/>
    </row>
    <row r="35" spans="1:14" ht="25.5" customHeight="1" thickBot="1" x14ac:dyDescent="0.3">
      <c r="A35" s="29" t="s">
        <v>1174</v>
      </c>
      <c r="B35" s="107"/>
      <c r="C35" s="107"/>
      <c r="D35" s="107"/>
      <c r="E35" s="107"/>
      <c r="F35" s="107"/>
      <c r="G35" s="107"/>
      <c r="H35" s="107"/>
      <c r="I35" s="107"/>
      <c r="J35" s="107"/>
      <c r="K35" s="107"/>
      <c r="L35" s="107"/>
      <c r="M35" s="107"/>
      <c r="N35" s="39" t="s">
        <v>1175</v>
      </c>
    </row>
    <row r="36" spans="1:14" ht="25.5" customHeight="1" thickTop="1" x14ac:dyDescent="0.25">
      <c r="A36" s="409" t="s">
        <v>118</v>
      </c>
      <c r="B36" s="412" t="s">
        <v>56</v>
      </c>
      <c r="C36" s="412"/>
      <c r="D36" s="412"/>
      <c r="E36" s="412" t="s">
        <v>57</v>
      </c>
      <c r="F36" s="412"/>
      <c r="G36" s="412"/>
      <c r="H36" s="412" t="s">
        <v>58</v>
      </c>
      <c r="I36" s="412"/>
      <c r="J36" s="412"/>
      <c r="K36" s="412" t="s">
        <v>4</v>
      </c>
      <c r="L36" s="412"/>
      <c r="M36" s="412"/>
      <c r="N36" s="409" t="s">
        <v>278</v>
      </c>
    </row>
    <row r="37" spans="1:14" ht="25.5" customHeight="1" x14ac:dyDescent="0.25">
      <c r="A37" s="410"/>
      <c r="B37" s="413" t="s">
        <v>59</v>
      </c>
      <c r="C37" s="413"/>
      <c r="D37" s="413"/>
      <c r="E37" s="413" t="s">
        <v>60</v>
      </c>
      <c r="F37" s="413"/>
      <c r="G37" s="413"/>
      <c r="H37" s="413" t="s">
        <v>61</v>
      </c>
      <c r="I37" s="413"/>
      <c r="J37" s="413"/>
      <c r="K37" s="413" t="s">
        <v>8</v>
      </c>
      <c r="L37" s="413"/>
      <c r="M37" s="413"/>
      <c r="N37" s="410"/>
    </row>
    <row r="38" spans="1:14" ht="25.5" customHeight="1" x14ac:dyDescent="0.25">
      <c r="A38" s="410"/>
      <c r="B38" s="75" t="s">
        <v>52</v>
      </c>
      <c r="C38" s="75" t="s">
        <v>10</v>
      </c>
      <c r="D38" s="75" t="s">
        <v>11</v>
      </c>
      <c r="E38" s="75" t="s">
        <v>52</v>
      </c>
      <c r="F38" s="75" t="s">
        <v>10</v>
      </c>
      <c r="G38" s="75" t="s">
        <v>11</v>
      </c>
      <c r="H38" s="75" t="s">
        <v>52</v>
      </c>
      <c r="I38" s="75" t="s">
        <v>10</v>
      </c>
      <c r="J38" s="75" t="s">
        <v>11</v>
      </c>
      <c r="K38" s="75" t="s">
        <v>52</v>
      </c>
      <c r="L38" s="75" t="s">
        <v>10</v>
      </c>
      <c r="M38" s="75" t="s">
        <v>11</v>
      </c>
      <c r="N38" s="410"/>
    </row>
    <row r="39" spans="1:14" ht="25.5" customHeight="1" thickBot="1" x14ac:dyDescent="0.3">
      <c r="A39" s="411"/>
      <c r="B39" s="4" t="s">
        <v>12</v>
      </c>
      <c r="C39" s="4" t="s">
        <v>13</v>
      </c>
      <c r="D39" s="4" t="s">
        <v>8</v>
      </c>
      <c r="E39" s="4" t="s">
        <v>12</v>
      </c>
      <c r="F39" s="4" t="s">
        <v>13</v>
      </c>
      <c r="G39" s="4" t="s">
        <v>8</v>
      </c>
      <c r="H39" s="4" t="s">
        <v>12</v>
      </c>
      <c r="I39" s="4" t="s">
        <v>13</v>
      </c>
      <c r="J39" s="4" t="s">
        <v>8</v>
      </c>
      <c r="K39" s="4" t="s">
        <v>12</v>
      </c>
      <c r="L39" s="4" t="s">
        <v>13</v>
      </c>
      <c r="M39" s="4" t="s">
        <v>8</v>
      </c>
      <c r="N39" s="411"/>
    </row>
    <row r="40" spans="1:14" ht="25.5" customHeight="1" x14ac:dyDescent="0.25">
      <c r="A40" s="172" t="s">
        <v>62</v>
      </c>
      <c r="B40" s="75"/>
      <c r="C40" s="75"/>
      <c r="D40" s="75"/>
      <c r="E40" s="75"/>
      <c r="F40" s="75"/>
      <c r="G40" s="75"/>
      <c r="H40" s="75"/>
      <c r="I40" s="75"/>
      <c r="J40" s="75"/>
      <c r="K40" s="75"/>
      <c r="L40" s="75"/>
      <c r="M40" s="75"/>
      <c r="N40" s="13" t="s">
        <v>41</v>
      </c>
    </row>
    <row r="41" spans="1:14" ht="25.5" customHeight="1" x14ac:dyDescent="0.2">
      <c r="A41" s="119" t="s">
        <v>348</v>
      </c>
      <c r="B41" s="6">
        <v>10</v>
      </c>
      <c r="C41" s="6">
        <v>0</v>
      </c>
      <c r="D41" s="6">
        <v>10</v>
      </c>
      <c r="E41" s="6">
        <v>7</v>
      </c>
      <c r="F41" s="6">
        <v>0</v>
      </c>
      <c r="G41" s="6">
        <v>7</v>
      </c>
      <c r="H41" s="6">
        <v>0</v>
      </c>
      <c r="I41" s="6">
        <v>0</v>
      </c>
      <c r="J41" s="6">
        <v>0</v>
      </c>
      <c r="K41" s="6">
        <f t="shared" ref="K41:L46" si="3">SUM(B41,E41,H41)</f>
        <v>17</v>
      </c>
      <c r="L41" s="6">
        <f t="shared" si="3"/>
        <v>0</v>
      </c>
      <c r="M41" s="6">
        <f t="shared" ref="M41:M46" si="4">SUM(K41:L41)</f>
        <v>17</v>
      </c>
      <c r="N41" s="7" t="s">
        <v>349</v>
      </c>
    </row>
    <row r="42" spans="1:14" ht="25.5" customHeight="1" x14ac:dyDescent="0.2">
      <c r="A42" s="119" t="s">
        <v>873</v>
      </c>
      <c r="B42" s="6">
        <v>41</v>
      </c>
      <c r="C42" s="6">
        <v>12</v>
      </c>
      <c r="D42" s="6">
        <v>53</v>
      </c>
      <c r="E42" s="6">
        <v>4</v>
      </c>
      <c r="F42" s="6">
        <v>0</v>
      </c>
      <c r="G42" s="6">
        <v>4</v>
      </c>
      <c r="H42" s="6">
        <v>0</v>
      </c>
      <c r="I42" s="6">
        <v>0</v>
      </c>
      <c r="J42" s="6">
        <v>0</v>
      </c>
      <c r="K42" s="6">
        <f t="shared" si="3"/>
        <v>45</v>
      </c>
      <c r="L42" s="6">
        <f t="shared" si="3"/>
        <v>12</v>
      </c>
      <c r="M42" s="6">
        <f t="shared" si="4"/>
        <v>57</v>
      </c>
      <c r="N42" s="18" t="s">
        <v>1135</v>
      </c>
    </row>
    <row r="43" spans="1:14" ht="25.5" customHeight="1" x14ac:dyDescent="0.2">
      <c r="A43" s="119" t="s">
        <v>289</v>
      </c>
      <c r="B43" s="6">
        <v>89</v>
      </c>
      <c r="C43" s="6">
        <v>20</v>
      </c>
      <c r="D43" s="6">
        <v>109</v>
      </c>
      <c r="E43" s="6">
        <v>74</v>
      </c>
      <c r="F43" s="6">
        <v>7</v>
      </c>
      <c r="G43" s="6">
        <v>81</v>
      </c>
      <c r="H43" s="6">
        <v>0</v>
      </c>
      <c r="I43" s="6">
        <v>0</v>
      </c>
      <c r="J43" s="6">
        <v>0</v>
      </c>
      <c r="K43" s="6">
        <f t="shared" si="3"/>
        <v>163</v>
      </c>
      <c r="L43" s="6">
        <f t="shared" si="3"/>
        <v>27</v>
      </c>
      <c r="M43" s="6">
        <f t="shared" si="4"/>
        <v>190</v>
      </c>
      <c r="N43" s="7" t="s">
        <v>290</v>
      </c>
    </row>
    <row r="44" spans="1:14" ht="25.5" customHeight="1" x14ac:dyDescent="0.2">
      <c r="A44" s="119" t="s">
        <v>390</v>
      </c>
      <c r="B44" s="6">
        <v>3</v>
      </c>
      <c r="C44" s="6">
        <v>2</v>
      </c>
      <c r="D44" s="6">
        <v>5</v>
      </c>
      <c r="E44" s="6">
        <v>0</v>
      </c>
      <c r="F44" s="6">
        <v>0</v>
      </c>
      <c r="G44" s="6">
        <v>0</v>
      </c>
      <c r="H44" s="6">
        <v>0</v>
      </c>
      <c r="I44" s="6">
        <v>0</v>
      </c>
      <c r="J44" s="6">
        <v>0</v>
      </c>
      <c r="K44" s="6">
        <f t="shared" si="3"/>
        <v>3</v>
      </c>
      <c r="L44" s="6">
        <f t="shared" si="3"/>
        <v>2</v>
      </c>
      <c r="M44" s="6">
        <f t="shared" si="4"/>
        <v>5</v>
      </c>
      <c r="N44" s="7" t="s">
        <v>1136</v>
      </c>
    </row>
    <row r="45" spans="1:14" ht="25.5" customHeight="1" x14ac:dyDescent="0.2">
      <c r="A45" s="119" t="s">
        <v>299</v>
      </c>
      <c r="B45" s="6">
        <v>77</v>
      </c>
      <c r="C45" s="6">
        <v>14</v>
      </c>
      <c r="D45" s="6">
        <v>91</v>
      </c>
      <c r="E45" s="6">
        <v>23</v>
      </c>
      <c r="F45" s="6">
        <v>9</v>
      </c>
      <c r="G45" s="6">
        <v>32</v>
      </c>
      <c r="H45" s="6">
        <v>0</v>
      </c>
      <c r="I45" s="6">
        <v>0</v>
      </c>
      <c r="J45" s="6">
        <v>0</v>
      </c>
      <c r="K45" s="6">
        <f t="shared" si="3"/>
        <v>100</v>
      </c>
      <c r="L45" s="6">
        <f t="shared" si="3"/>
        <v>23</v>
      </c>
      <c r="M45" s="6">
        <f t="shared" si="4"/>
        <v>123</v>
      </c>
      <c r="N45" s="7" t="s">
        <v>300</v>
      </c>
    </row>
    <row r="46" spans="1:14" ht="25.5" customHeight="1" x14ac:dyDescent="0.2">
      <c r="A46" s="119" t="s">
        <v>372</v>
      </c>
      <c r="B46" s="6">
        <v>3</v>
      </c>
      <c r="C46" s="6">
        <v>2</v>
      </c>
      <c r="D46" s="6">
        <v>5</v>
      </c>
      <c r="E46" s="6">
        <v>0</v>
      </c>
      <c r="F46" s="6">
        <v>0</v>
      </c>
      <c r="G46" s="6">
        <v>0</v>
      </c>
      <c r="H46" s="6">
        <v>0</v>
      </c>
      <c r="I46" s="6">
        <v>0</v>
      </c>
      <c r="J46" s="6">
        <v>0</v>
      </c>
      <c r="K46" s="6">
        <f t="shared" si="3"/>
        <v>3</v>
      </c>
      <c r="L46" s="6">
        <f t="shared" si="3"/>
        <v>2</v>
      </c>
      <c r="M46" s="6">
        <f t="shared" si="4"/>
        <v>5</v>
      </c>
      <c r="N46" s="7" t="s">
        <v>779</v>
      </c>
    </row>
    <row r="47" spans="1:14" ht="25.5" customHeight="1" thickBot="1" x14ac:dyDescent="0.25">
      <c r="A47" s="173" t="s">
        <v>45</v>
      </c>
      <c r="B47" s="74">
        <f>SUM(B41:B46)</f>
        <v>223</v>
      </c>
      <c r="C47" s="74">
        <f t="shared" ref="C47:M47" si="5">SUM(C41:C46)</f>
        <v>50</v>
      </c>
      <c r="D47" s="74">
        <f t="shared" si="5"/>
        <v>273</v>
      </c>
      <c r="E47" s="74">
        <f t="shared" si="5"/>
        <v>108</v>
      </c>
      <c r="F47" s="74">
        <f t="shared" si="5"/>
        <v>16</v>
      </c>
      <c r="G47" s="74">
        <f t="shared" si="5"/>
        <v>124</v>
      </c>
      <c r="H47" s="74">
        <f t="shared" si="5"/>
        <v>0</v>
      </c>
      <c r="I47" s="74">
        <f t="shared" si="5"/>
        <v>0</v>
      </c>
      <c r="J47" s="74">
        <f t="shared" si="5"/>
        <v>0</v>
      </c>
      <c r="K47" s="74">
        <f t="shared" si="5"/>
        <v>331</v>
      </c>
      <c r="L47" s="74">
        <f t="shared" si="5"/>
        <v>66</v>
      </c>
      <c r="M47" s="74">
        <f t="shared" si="5"/>
        <v>397</v>
      </c>
      <c r="N47" s="26" t="s">
        <v>336</v>
      </c>
    </row>
    <row r="48" spans="1:14" ht="25.5" customHeight="1" thickBot="1" x14ac:dyDescent="0.25">
      <c r="A48" s="8" t="s">
        <v>47</v>
      </c>
      <c r="B48" s="9">
        <f t="shared" ref="B48:M48" si="6">SUM(B47,B32)</f>
        <v>1359</v>
      </c>
      <c r="C48" s="9">
        <f t="shared" si="6"/>
        <v>755</v>
      </c>
      <c r="D48" s="9">
        <f t="shared" si="6"/>
        <v>2114</v>
      </c>
      <c r="E48" s="9">
        <f t="shared" si="6"/>
        <v>621</v>
      </c>
      <c r="F48" s="9">
        <f t="shared" si="6"/>
        <v>317</v>
      </c>
      <c r="G48" s="9">
        <f t="shared" si="6"/>
        <v>938</v>
      </c>
      <c r="H48" s="9">
        <f t="shared" si="6"/>
        <v>58</v>
      </c>
      <c r="I48" s="9">
        <f t="shared" si="6"/>
        <v>84</v>
      </c>
      <c r="J48" s="9">
        <f t="shared" si="6"/>
        <v>142</v>
      </c>
      <c r="K48" s="9">
        <f t="shared" si="6"/>
        <v>2038</v>
      </c>
      <c r="L48" s="9">
        <f t="shared" si="6"/>
        <v>1156</v>
      </c>
      <c r="M48" s="9">
        <f t="shared" si="6"/>
        <v>3194</v>
      </c>
      <c r="N48" s="10" t="s">
        <v>48</v>
      </c>
    </row>
    <row r="49" ht="15" thickTop="1" x14ac:dyDescent="0.2"/>
  </sheetData>
  <mergeCells count="22">
    <mergeCell ref="N36:N39"/>
    <mergeCell ref="B37:D37"/>
    <mergeCell ref="E37:G37"/>
    <mergeCell ref="H37:J37"/>
    <mergeCell ref="K37:M37"/>
    <mergeCell ref="A36:A39"/>
    <mergeCell ref="B36:D36"/>
    <mergeCell ref="E36:G36"/>
    <mergeCell ref="H36:J36"/>
    <mergeCell ref="K36:M36"/>
    <mergeCell ref="A1:N1"/>
    <mergeCell ref="A2:N2"/>
    <mergeCell ref="A4:A7"/>
    <mergeCell ref="B4:D4"/>
    <mergeCell ref="E4:G4"/>
    <mergeCell ref="H4:J4"/>
    <mergeCell ref="K4:M4"/>
    <mergeCell ref="N4:N7"/>
    <mergeCell ref="B5:D5"/>
    <mergeCell ref="E5:G5"/>
    <mergeCell ref="H5:J5"/>
    <mergeCell ref="K5:M5"/>
  </mergeCells>
  <printOptions horizontalCentered="1"/>
  <pageMargins left="0.62992125984251968" right="0.62992125984251968" top="0.78740157480314965" bottom="0.39370078740157483" header="0.78740157480314965" footer="0.39370078740157483"/>
  <pageSetup paperSize="9" scale="77" firstPageNumber="161" orientation="landscape" r:id="rId1"/>
  <rowBreaks count="1" manualBreakCount="1">
    <brk id="34"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6"/>
  <sheetViews>
    <sheetView rightToLeft="1" view="pageBreakPreview" topLeftCell="A64" zoomScale="80" zoomScaleNormal="80" zoomScaleSheetLayoutView="80" workbookViewId="0">
      <selection sqref="A1:K76"/>
    </sheetView>
  </sheetViews>
  <sheetFormatPr defaultRowHeight="14.25" x14ac:dyDescent="0.2"/>
  <cols>
    <col min="1" max="1" width="26.625" style="76" customWidth="1"/>
    <col min="2" max="10" width="9.5" style="76" customWidth="1"/>
    <col min="11" max="11" width="30.5" style="76" customWidth="1"/>
    <col min="12" max="16384" width="9" style="76"/>
  </cols>
  <sheetData>
    <row r="1" spans="1:11" ht="21.75" customHeight="1" x14ac:dyDescent="0.2">
      <c r="A1" s="425"/>
      <c r="B1" s="425"/>
      <c r="C1" s="425"/>
      <c r="D1" s="425"/>
      <c r="E1" s="425"/>
      <c r="F1" s="425"/>
      <c r="G1" s="425"/>
      <c r="H1" s="425"/>
      <c r="I1" s="425"/>
      <c r="J1" s="425"/>
      <c r="K1" s="425"/>
    </row>
    <row r="2" spans="1:11" ht="24.95" customHeight="1" x14ac:dyDescent="0.2">
      <c r="A2" s="423" t="s">
        <v>1176</v>
      </c>
      <c r="B2" s="423"/>
      <c r="C2" s="423"/>
      <c r="D2" s="423"/>
      <c r="E2" s="423"/>
      <c r="F2" s="423"/>
      <c r="G2" s="423"/>
      <c r="H2" s="423"/>
      <c r="I2" s="423"/>
      <c r="J2" s="423"/>
      <c r="K2" s="423"/>
    </row>
    <row r="3" spans="1:11" ht="49.5" customHeight="1" x14ac:dyDescent="0.2">
      <c r="A3" s="406" t="s">
        <v>1177</v>
      </c>
      <c r="B3" s="406"/>
      <c r="C3" s="406"/>
      <c r="D3" s="406"/>
      <c r="E3" s="406"/>
      <c r="F3" s="406"/>
      <c r="G3" s="406"/>
      <c r="H3" s="406"/>
      <c r="I3" s="406"/>
      <c r="J3" s="406"/>
      <c r="K3" s="406"/>
    </row>
    <row r="4" spans="1:11" ht="19.5" customHeight="1" thickBot="1" x14ac:dyDescent="0.3">
      <c r="A4" s="29" t="s">
        <v>1074</v>
      </c>
      <c r="K4" s="39" t="s">
        <v>1178</v>
      </c>
    </row>
    <row r="5" spans="1:11" s="121" customFormat="1" ht="19.5" customHeight="1" thickTop="1" x14ac:dyDescent="0.2">
      <c r="A5" s="409" t="s">
        <v>118</v>
      </c>
      <c r="B5" s="409" t="s">
        <v>2</v>
      </c>
      <c r="C5" s="409"/>
      <c r="D5" s="409"/>
      <c r="E5" s="409" t="s">
        <v>3</v>
      </c>
      <c r="F5" s="409"/>
      <c r="G5" s="409"/>
      <c r="H5" s="409" t="s">
        <v>4</v>
      </c>
      <c r="I5" s="409"/>
      <c r="J5" s="409"/>
      <c r="K5" s="409" t="s">
        <v>278</v>
      </c>
    </row>
    <row r="6" spans="1:11" s="121" customFormat="1" ht="19.5" customHeight="1" x14ac:dyDescent="0.2">
      <c r="A6" s="410"/>
      <c r="B6" s="410" t="s">
        <v>6</v>
      </c>
      <c r="C6" s="410"/>
      <c r="D6" s="410"/>
      <c r="E6" s="410" t="s">
        <v>7</v>
      </c>
      <c r="F6" s="410"/>
      <c r="G6" s="410"/>
      <c r="H6" s="410" t="s">
        <v>8</v>
      </c>
      <c r="I6" s="410"/>
      <c r="J6" s="410"/>
      <c r="K6" s="410"/>
    </row>
    <row r="7" spans="1:11" s="121" customFormat="1" ht="19.5" customHeight="1" x14ac:dyDescent="0.2">
      <c r="A7" s="410"/>
      <c r="B7" s="73" t="s">
        <v>52</v>
      </c>
      <c r="C7" s="73" t="s">
        <v>10</v>
      </c>
      <c r="D7" s="73" t="s">
        <v>11</v>
      </c>
      <c r="E7" s="73" t="s">
        <v>52</v>
      </c>
      <c r="F7" s="73" t="s">
        <v>10</v>
      </c>
      <c r="G7" s="73" t="s">
        <v>11</v>
      </c>
      <c r="H7" s="73" t="s">
        <v>52</v>
      </c>
      <c r="I7" s="73" t="s">
        <v>10</v>
      </c>
      <c r="J7" s="73" t="s">
        <v>11</v>
      </c>
      <c r="K7" s="410"/>
    </row>
    <row r="8" spans="1:11" s="121" customFormat="1" ht="19.5" customHeight="1" thickBot="1" x14ac:dyDescent="0.25">
      <c r="A8" s="411"/>
      <c r="B8" s="74" t="s">
        <v>12</v>
      </c>
      <c r="C8" s="74" t="s">
        <v>13</v>
      </c>
      <c r="D8" s="74" t="s">
        <v>8</v>
      </c>
      <c r="E8" s="74" t="s">
        <v>12</v>
      </c>
      <c r="F8" s="74" t="s">
        <v>13</v>
      </c>
      <c r="G8" s="74" t="s">
        <v>8</v>
      </c>
      <c r="H8" s="74" t="s">
        <v>12</v>
      </c>
      <c r="I8" s="74" t="s">
        <v>13</v>
      </c>
      <c r="J8" s="74" t="s">
        <v>8</v>
      </c>
      <c r="K8" s="411"/>
    </row>
    <row r="9" spans="1:11" ht="18" customHeight="1" x14ac:dyDescent="0.2">
      <c r="A9" s="11" t="s">
        <v>14</v>
      </c>
      <c r="K9" s="13" t="s">
        <v>69</v>
      </c>
    </row>
    <row r="10" spans="1:11" ht="19.5" customHeight="1" x14ac:dyDescent="0.2">
      <c r="A10" s="119" t="s">
        <v>280</v>
      </c>
      <c r="B10" s="6">
        <v>480</v>
      </c>
      <c r="C10" s="6">
        <v>604</v>
      </c>
      <c r="D10" s="6">
        <v>1084</v>
      </c>
      <c r="E10" s="6">
        <v>0</v>
      </c>
      <c r="F10" s="6">
        <v>0</v>
      </c>
      <c r="G10" s="6">
        <v>0</v>
      </c>
      <c r="H10" s="6">
        <f>SUM(B10,E10)</f>
        <v>480</v>
      </c>
      <c r="I10" s="6">
        <f>SUM(C10,F10)</f>
        <v>604</v>
      </c>
      <c r="J10" s="6">
        <f>SUM(H10:I10)</f>
        <v>1084</v>
      </c>
      <c r="K10" s="7" t="s">
        <v>281</v>
      </c>
    </row>
    <row r="11" spans="1:11" ht="19.5" customHeight="1" x14ac:dyDescent="0.2">
      <c r="A11" s="119" t="s">
        <v>124</v>
      </c>
      <c r="B11" s="6">
        <v>255</v>
      </c>
      <c r="C11" s="6">
        <v>349</v>
      </c>
      <c r="D11" s="6">
        <v>604</v>
      </c>
      <c r="E11" s="6">
        <v>0</v>
      </c>
      <c r="F11" s="6">
        <v>0</v>
      </c>
      <c r="G11" s="6">
        <v>0</v>
      </c>
      <c r="H11" s="6">
        <f t="shared" ref="H11:I32" si="0">SUM(B11,E11)</f>
        <v>255</v>
      </c>
      <c r="I11" s="6">
        <f t="shared" si="0"/>
        <v>349</v>
      </c>
      <c r="J11" s="6">
        <f t="shared" ref="J11:J32" si="1">SUM(H11:I11)</f>
        <v>604</v>
      </c>
      <c r="K11" s="7" t="s">
        <v>282</v>
      </c>
    </row>
    <row r="12" spans="1:11" ht="19.5" customHeight="1" x14ac:dyDescent="0.2">
      <c r="A12" s="119" t="s">
        <v>283</v>
      </c>
      <c r="B12" s="6">
        <v>223</v>
      </c>
      <c r="C12" s="6">
        <v>386</v>
      </c>
      <c r="D12" s="6">
        <v>609</v>
      </c>
      <c r="E12" s="6">
        <v>0</v>
      </c>
      <c r="F12" s="6">
        <v>0</v>
      </c>
      <c r="G12" s="6">
        <v>0</v>
      </c>
      <c r="H12" s="6">
        <f t="shared" si="0"/>
        <v>223</v>
      </c>
      <c r="I12" s="6">
        <f t="shared" si="0"/>
        <v>386</v>
      </c>
      <c r="J12" s="6">
        <f t="shared" si="1"/>
        <v>609</v>
      </c>
      <c r="K12" s="7" t="s">
        <v>284</v>
      </c>
    </row>
    <row r="13" spans="1:11" ht="19.5" customHeight="1" x14ac:dyDescent="0.2">
      <c r="A13" s="119" t="s">
        <v>348</v>
      </c>
      <c r="B13" s="6">
        <v>161</v>
      </c>
      <c r="C13" s="6">
        <v>320</v>
      </c>
      <c r="D13" s="6">
        <v>481</v>
      </c>
      <c r="E13" s="6">
        <v>0</v>
      </c>
      <c r="F13" s="6">
        <v>0</v>
      </c>
      <c r="G13" s="6">
        <v>0</v>
      </c>
      <c r="H13" s="6">
        <f t="shared" si="0"/>
        <v>161</v>
      </c>
      <c r="I13" s="6">
        <f t="shared" si="0"/>
        <v>320</v>
      </c>
      <c r="J13" s="6">
        <f t="shared" si="1"/>
        <v>481</v>
      </c>
      <c r="K13" s="7" t="s">
        <v>349</v>
      </c>
    </row>
    <row r="14" spans="1:11" ht="19.5" customHeight="1" x14ac:dyDescent="0.2">
      <c r="A14" s="119" t="s">
        <v>285</v>
      </c>
      <c r="B14" s="6">
        <v>714</v>
      </c>
      <c r="C14" s="6">
        <v>625</v>
      </c>
      <c r="D14" s="6">
        <v>1339</v>
      </c>
      <c r="E14" s="6">
        <v>0</v>
      </c>
      <c r="F14" s="6">
        <v>0</v>
      </c>
      <c r="G14" s="6">
        <v>0</v>
      </c>
      <c r="H14" s="6">
        <f t="shared" si="0"/>
        <v>714</v>
      </c>
      <c r="I14" s="6">
        <f t="shared" si="0"/>
        <v>625</v>
      </c>
      <c r="J14" s="6">
        <f t="shared" si="1"/>
        <v>1339</v>
      </c>
      <c r="K14" s="7" t="s">
        <v>286</v>
      </c>
    </row>
    <row r="15" spans="1:11" ht="19.5" customHeight="1" x14ac:dyDescent="0.2">
      <c r="A15" s="119" t="s">
        <v>1129</v>
      </c>
      <c r="B15" s="6">
        <v>214</v>
      </c>
      <c r="C15" s="6">
        <v>108</v>
      </c>
      <c r="D15" s="6">
        <v>322</v>
      </c>
      <c r="E15" s="6">
        <v>0</v>
      </c>
      <c r="F15" s="6">
        <v>0</v>
      </c>
      <c r="G15" s="6">
        <v>0</v>
      </c>
      <c r="H15" s="6">
        <f t="shared" si="0"/>
        <v>214</v>
      </c>
      <c r="I15" s="6">
        <f t="shared" si="0"/>
        <v>108</v>
      </c>
      <c r="J15" s="6">
        <f t="shared" si="1"/>
        <v>322</v>
      </c>
      <c r="K15" s="18" t="s">
        <v>1130</v>
      </c>
    </row>
    <row r="16" spans="1:11" ht="19.5" customHeight="1" x14ac:dyDescent="0.2">
      <c r="A16" s="119" t="s">
        <v>1131</v>
      </c>
      <c r="B16" s="6">
        <v>299</v>
      </c>
      <c r="C16" s="6">
        <v>197</v>
      </c>
      <c r="D16" s="6">
        <v>496</v>
      </c>
      <c r="E16" s="6">
        <v>0</v>
      </c>
      <c r="F16" s="6">
        <v>0</v>
      </c>
      <c r="G16" s="6">
        <v>0</v>
      </c>
      <c r="H16" s="6">
        <f t="shared" si="0"/>
        <v>299</v>
      </c>
      <c r="I16" s="6">
        <f t="shared" si="0"/>
        <v>197</v>
      </c>
      <c r="J16" s="6">
        <f t="shared" si="1"/>
        <v>496</v>
      </c>
      <c r="K16" s="7" t="s">
        <v>351</v>
      </c>
    </row>
    <row r="17" spans="1:11" ht="19.5" customHeight="1" x14ac:dyDescent="0.2">
      <c r="A17" s="119" t="s">
        <v>352</v>
      </c>
      <c r="B17" s="6">
        <v>213</v>
      </c>
      <c r="C17" s="6">
        <v>107</v>
      </c>
      <c r="D17" s="6">
        <v>320</v>
      </c>
      <c r="E17" s="6">
        <v>0</v>
      </c>
      <c r="F17" s="6">
        <v>0</v>
      </c>
      <c r="G17" s="6">
        <v>0</v>
      </c>
      <c r="H17" s="6">
        <f t="shared" si="0"/>
        <v>213</v>
      </c>
      <c r="I17" s="6">
        <f t="shared" si="0"/>
        <v>107</v>
      </c>
      <c r="J17" s="6">
        <f t="shared" si="1"/>
        <v>320</v>
      </c>
      <c r="K17" s="7" t="s">
        <v>353</v>
      </c>
    </row>
    <row r="18" spans="1:11" ht="19.5" customHeight="1" x14ac:dyDescent="0.2">
      <c r="A18" s="119" t="s">
        <v>287</v>
      </c>
      <c r="B18" s="6">
        <v>540</v>
      </c>
      <c r="C18" s="6">
        <v>374</v>
      </c>
      <c r="D18" s="6">
        <v>914</v>
      </c>
      <c r="E18" s="6">
        <v>0</v>
      </c>
      <c r="F18" s="6">
        <v>0</v>
      </c>
      <c r="G18" s="6">
        <v>0</v>
      </c>
      <c r="H18" s="6">
        <f t="shared" si="0"/>
        <v>540</v>
      </c>
      <c r="I18" s="6">
        <f t="shared" si="0"/>
        <v>374</v>
      </c>
      <c r="J18" s="6">
        <f t="shared" si="1"/>
        <v>914</v>
      </c>
      <c r="K18" s="7" t="s">
        <v>1132</v>
      </c>
    </row>
    <row r="19" spans="1:11" ht="19.5" customHeight="1" x14ac:dyDescent="0.2">
      <c r="A19" s="119" t="s">
        <v>1133</v>
      </c>
      <c r="B19" s="6">
        <v>151</v>
      </c>
      <c r="C19" s="6">
        <v>107</v>
      </c>
      <c r="D19" s="6">
        <v>258</v>
      </c>
      <c r="E19" s="6">
        <v>0</v>
      </c>
      <c r="F19" s="6">
        <v>0</v>
      </c>
      <c r="G19" s="6">
        <v>0</v>
      </c>
      <c r="H19" s="6">
        <f t="shared" si="0"/>
        <v>151</v>
      </c>
      <c r="I19" s="6">
        <f t="shared" si="0"/>
        <v>107</v>
      </c>
      <c r="J19" s="6">
        <f t="shared" si="1"/>
        <v>258</v>
      </c>
      <c r="K19" s="18" t="s">
        <v>1134</v>
      </c>
    </row>
    <row r="20" spans="1:11" ht="19.5" customHeight="1" x14ac:dyDescent="0.2">
      <c r="A20" s="119" t="s">
        <v>873</v>
      </c>
      <c r="B20" s="6">
        <v>528</v>
      </c>
      <c r="C20" s="6">
        <v>377</v>
      </c>
      <c r="D20" s="6">
        <v>905</v>
      </c>
      <c r="E20" s="6">
        <v>0</v>
      </c>
      <c r="F20" s="6">
        <v>0</v>
      </c>
      <c r="G20" s="6">
        <v>0</v>
      </c>
      <c r="H20" s="6">
        <f t="shared" si="0"/>
        <v>528</v>
      </c>
      <c r="I20" s="6">
        <f t="shared" si="0"/>
        <v>377</v>
      </c>
      <c r="J20" s="6">
        <f t="shared" si="1"/>
        <v>905</v>
      </c>
      <c r="K20" s="18" t="s">
        <v>1135</v>
      </c>
    </row>
    <row r="21" spans="1:11" ht="19.5" customHeight="1" x14ac:dyDescent="0.2">
      <c r="A21" s="119" t="s">
        <v>289</v>
      </c>
      <c r="B21" s="6">
        <v>1719</v>
      </c>
      <c r="C21" s="6">
        <v>502</v>
      </c>
      <c r="D21" s="6">
        <v>2221</v>
      </c>
      <c r="E21" s="6">
        <v>0</v>
      </c>
      <c r="F21" s="6">
        <v>0</v>
      </c>
      <c r="G21" s="6">
        <v>0</v>
      </c>
      <c r="H21" s="6">
        <f t="shared" si="0"/>
        <v>1719</v>
      </c>
      <c r="I21" s="6">
        <f t="shared" si="0"/>
        <v>502</v>
      </c>
      <c r="J21" s="6">
        <f t="shared" si="1"/>
        <v>2221</v>
      </c>
      <c r="K21" s="7" t="s">
        <v>290</v>
      </c>
    </row>
    <row r="22" spans="1:11" ht="19.5" customHeight="1" x14ac:dyDescent="0.2">
      <c r="A22" s="119" t="s">
        <v>390</v>
      </c>
      <c r="B22" s="6">
        <v>2542</v>
      </c>
      <c r="C22" s="6">
        <v>1471</v>
      </c>
      <c r="D22" s="6">
        <v>4013</v>
      </c>
      <c r="E22" s="6">
        <v>0</v>
      </c>
      <c r="F22" s="6">
        <v>0</v>
      </c>
      <c r="G22" s="6">
        <v>0</v>
      </c>
      <c r="H22" s="6">
        <f t="shared" si="0"/>
        <v>2542</v>
      </c>
      <c r="I22" s="6">
        <f t="shared" si="0"/>
        <v>1471</v>
      </c>
      <c r="J22" s="6">
        <f t="shared" si="1"/>
        <v>4013</v>
      </c>
      <c r="K22" s="7" t="s">
        <v>1136</v>
      </c>
    </row>
    <row r="23" spans="1:11" ht="19.5" customHeight="1" x14ac:dyDescent="0.2">
      <c r="A23" s="119" t="s">
        <v>361</v>
      </c>
      <c r="B23" s="6">
        <v>950</v>
      </c>
      <c r="C23" s="6">
        <v>537</v>
      </c>
      <c r="D23" s="6">
        <v>1487</v>
      </c>
      <c r="E23" s="6">
        <v>0</v>
      </c>
      <c r="F23" s="6">
        <v>0</v>
      </c>
      <c r="G23" s="6">
        <v>0</v>
      </c>
      <c r="H23" s="6">
        <f t="shared" si="0"/>
        <v>950</v>
      </c>
      <c r="I23" s="6">
        <f t="shared" si="0"/>
        <v>537</v>
      </c>
      <c r="J23" s="6">
        <f t="shared" si="1"/>
        <v>1487</v>
      </c>
      <c r="K23" s="7" t="s">
        <v>1137</v>
      </c>
    </row>
    <row r="24" spans="1:11" ht="19.5" customHeight="1" x14ac:dyDescent="0.2">
      <c r="A24" s="119" t="s">
        <v>771</v>
      </c>
      <c r="B24" s="6">
        <v>0</v>
      </c>
      <c r="C24" s="6">
        <v>800</v>
      </c>
      <c r="D24" s="6">
        <v>800</v>
      </c>
      <c r="E24" s="6">
        <v>0</v>
      </c>
      <c r="F24" s="6">
        <v>0</v>
      </c>
      <c r="G24" s="6">
        <v>0</v>
      </c>
      <c r="H24" s="6">
        <f t="shared" si="0"/>
        <v>0</v>
      </c>
      <c r="I24" s="6">
        <f t="shared" si="0"/>
        <v>800</v>
      </c>
      <c r="J24" s="6">
        <f t="shared" si="1"/>
        <v>800</v>
      </c>
      <c r="K24" s="7" t="s">
        <v>910</v>
      </c>
    </row>
    <row r="25" spans="1:11" ht="19.5" customHeight="1" x14ac:dyDescent="0.2">
      <c r="A25" s="119" t="s">
        <v>295</v>
      </c>
      <c r="B25" s="6">
        <v>1504</v>
      </c>
      <c r="C25" s="6">
        <v>686</v>
      </c>
      <c r="D25" s="6">
        <v>2190</v>
      </c>
      <c r="E25" s="6">
        <v>1</v>
      </c>
      <c r="F25" s="6">
        <v>0</v>
      </c>
      <c r="G25" s="6">
        <v>1</v>
      </c>
      <c r="H25" s="6">
        <f t="shared" si="0"/>
        <v>1505</v>
      </c>
      <c r="I25" s="6">
        <f t="shared" si="0"/>
        <v>686</v>
      </c>
      <c r="J25" s="6">
        <f t="shared" si="1"/>
        <v>2191</v>
      </c>
      <c r="K25" s="7" t="s">
        <v>296</v>
      </c>
    </row>
    <row r="26" spans="1:11" ht="19.5" customHeight="1" x14ac:dyDescent="0.2">
      <c r="A26" s="119" t="s">
        <v>297</v>
      </c>
      <c r="B26" s="6">
        <v>401</v>
      </c>
      <c r="C26" s="6">
        <v>39</v>
      </c>
      <c r="D26" s="6">
        <v>440</v>
      </c>
      <c r="E26" s="6">
        <v>0</v>
      </c>
      <c r="F26" s="6">
        <v>0</v>
      </c>
      <c r="G26" s="6">
        <v>0</v>
      </c>
      <c r="H26" s="6">
        <f t="shared" si="0"/>
        <v>401</v>
      </c>
      <c r="I26" s="6">
        <f t="shared" si="0"/>
        <v>39</v>
      </c>
      <c r="J26" s="6">
        <f t="shared" si="1"/>
        <v>440</v>
      </c>
      <c r="K26" s="7" t="s">
        <v>419</v>
      </c>
    </row>
    <row r="27" spans="1:11" ht="19.5" customHeight="1" x14ac:dyDescent="0.2">
      <c r="A27" s="119" t="s">
        <v>299</v>
      </c>
      <c r="B27" s="6">
        <v>679</v>
      </c>
      <c r="C27" s="6">
        <v>271</v>
      </c>
      <c r="D27" s="6">
        <v>950</v>
      </c>
      <c r="E27" s="6">
        <v>0</v>
      </c>
      <c r="F27" s="6">
        <v>0</v>
      </c>
      <c r="G27" s="6">
        <v>0</v>
      </c>
      <c r="H27" s="6">
        <f t="shared" si="0"/>
        <v>679</v>
      </c>
      <c r="I27" s="6">
        <f t="shared" si="0"/>
        <v>271</v>
      </c>
      <c r="J27" s="6">
        <f t="shared" si="1"/>
        <v>950</v>
      </c>
      <c r="K27" s="7" t="s">
        <v>300</v>
      </c>
    </row>
    <row r="28" spans="1:11" ht="19.5" customHeight="1" x14ac:dyDescent="0.2">
      <c r="A28" s="119" t="s">
        <v>368</v>
      </c>
      <c r="B28" s="6">
        <v>249</v>
      </c>
      <c r="C28" s="6">
        <v>155</v>
      </c>
      <c r="D28" s="6">
        <v>404</v>
      </c>
      <c r="E28" s="6">
        <v>0</v>
      </c>
      <c r="F28" s="6">
        <v>0</v>
      </c>
      <c r="G28" s="6">
        <v>0</v>
      </c>
      <c r="H28" s="6">
        <f t="shared" si="0"/>
        <v>249</v>
      </c>
      <c r="I28" s="6">
        <f t="shared" si="0"/>
        <v>155</v>
      </c>
      <c r="J28" s="6">
        <f t="shared" si="1"/>
        <v>404</v>
      </c>
      <c r="K28" s="7" t="s">
        <v>369</v>
      </c>
    </row>
    <row r="29" spans="1:11" ht="19.5" customHeight="1" x14ac:dyDescent="0.2">
      <c r="A29" s="119" t="s">
        <v>1138</v>
      </c>
      <c r="B29" s="6">
        <v>299</v>
      </c>
      <c r="C29" s="6">
        <v>97</v>
      </c>
      <c r="D29" s="6">
        <v>396</v>
      </c>
      <c r="E29" s="6">
        <v>0</v>
      </c>
      <c r="F29" s="6">
        <v>0</v>
      </c>
      <c r="G29" s="6">
        <v>0</v>
      </c>
      <c r="H29" s="6">
        <f t="shared" si="0"/>
        <v>299</v>
      </c>
      <c r="I29" s="6">
        <f t="shared" si="0"/>
        <v>97</v>
      </c>
      <c r="J29" s="6">
        <f t="shared" si="1"/>
        <v>396</v>
      </c>
      <c r="K29" s="7" t="s">
        <v>302</v>
      </c>
    </row>
    <row r="30" spans="1:11" ht="19.5" customHeight="1" x14ac:dyDescent="0.2">
      <c r="A30" s="119" t="s">
        <v>303</v>
      </c>
      <c r="B30" s="6">
        <v>114</v>
      </c>
      <c r="C30" s="6">
        <v>54</v>
      </c>
      <c r="D30" s="6">
        <v>168</v>
      </c>
      <c r="E30" s="6">
        <v>0</v>
      </c>
      <c r="F30" s="6">
        <v>0</v>
      </c>
      <c r="G30" s="6">
        <v>0</v>
      </c>
      <c r="H30" s="6">
        <f t="shared" si="0"/>
        <v>114</v>
      </c>
      <c r="I30" s="6">
        <f t="shared" si="0"/>
        <v>54</v>
      </c>
      <c r="J30" s="6">
        <f t="shared" si="1"/>
        <v>168</v>
      </c>
      <c r="K30" s="7" t="s">
        <v>1140</v>
      </c>
    </row>
    <row r="31" spans="1:11" ht="19.5" customHeight="1" x14ac:dyDescent="0.2">
      <c r="A31" s="119" t="s">
        <v>777</v>
      </c>
      <c r="B31" s="6">
        <v>141</v>
      </c>
      <c r="C31" s="6">
        <v>106</v>
      </c>
      <c r="D31" s="6">
        <v>247</v>
      </c>
      <c r="E31" s="6">
        <v>0</v>
      </c>
      <c r="F31" s="6">
        <v>0</v>
      </c>
      <c r="G31" s="6">
        <v>0</v>
      </c>
      <c r="H31" s="6">
        <f t="shared" si="0"/>
        <v>141</v>
      </c>
      <c r="I31" s="6">
        <f t="shared" si="0"/>
        <v>106</v>
      </c>
      <c r="J31" s="6">
        <f t="shared" si="1"/>
        <v>247</v>
      </c>
      <c r="K31" s="7" t="s">
        <v>778</v>
      </c>
    </row>
    <row r="32" spans="1:11" ht="19.5" customHeight="1" thickBot="1" x14ac:dyDescent="0.25">
      <c r="A32" s="171" t="s">
        <v>372</v>
      </c>
      <c r="B32" s="32">
        <v>428</v>
      </c>
      <c r="C32" s="32">
        <v>285</v>
      </c>
      <c r="D32" s="32">
        <v>713</v>
      </c>
      <c r="E32" s="32">
        <v>0</v>
      </c>
      <c r="F32" s="32">
        <v>0</v>
      </c>
      <c r="G32" s="32">
        <v>0</v>
      </c>
      <c r="H32" s="32">
        <f t="shared" si="0"/>
        <v>428</v>
      </c>
      <c r="I32" s="32">
        <f t="shared" si="0"/>
        <v>285</v>
      </c>
      <c r="J32" s="32">
        <f t="shared" si="1"/>
        <v>713</v>
      </c>
      <c r="K32" s="341" t="s">
        <v>779</v>
      </c>
    </row>
    <row r="33" spans="1:11" ht="19.5" customHeight="1" thickBot="1" x14ac:dyDescent="0.25">
      <c r="A33" s="8" t="s">
        <v>38</v>
      </c>
      <c r="B33" s="9">
        <f>SUM(B10:B32)</f>
        <v>12804</v>
      </c>
      <c r="C33" s="9">
        <f t="shared" ref="C33:J33" si="2">SUM(C10:C32)</f>
        <v>8557</v>
      </c>
      <c r="D33" s="9">
        <f t="shared" si="2"/>
        <v>21361</v>
      </c>
      <c r="E33" s="9">
        <f t="shared" si="2"/>
        <v>1</v>
      </c>
      <c r="F33" s="9">
        <f t="shared" si="2"/>
        <v>0</v>
      </c>
      <c r="G33" s="9">
        <f t="shared" si="2"/>
        <v>1</v>
      </c>
      <c r="H33" s="9">
        <f t="shared" si="2"/>
        <v>12805</v>
      </c>
      <c r="I33" s="9">
        <f t="shared" si="2"/>
        <v>8557</v>
      </c>
      <c r="J33" s="9">
        <f t="shared" si="2"/>
        <v>21362</v>
      </c>
      <c r="K33" s="10" t="s">
        <v>39</v>
      </c>
    </row>
    <row r="34" spans="1:11" ht="12.75" customHeight="1" thickTop="1" x14ac:dyDescent="0.2"/>
    <row r="35" spans="1:11" ht="12.75" customHeight="1" x14ac:dyDescent="0.2"/>
    <row r="36" spans="1:11" ht="12.75" customHeight="1" x14ac:dyDescent="0.2"/>
    <row r="37" spans="1:11" ht="12.75" customHeight="1" x14ac:dyDescent="0.2"/>
    <row r="38" spans="1:11" ht="12.75" customHeight="1" x14ac:dyDescent="0.2"/>
    <row r="39" spans="1:11" ht="12.75" customHeight="1" x14ac:dyDescent="0.2"/>
    <row r="40" spans="1:11" ht="12.75" customHeight="1" x14ac:dyDescent="0.2"/>
    <row r="41" spans="1:11" ht="12.75" customHeight="1" x14ac:dyDescent="0.2"/>
    <row r="42" spans="1:11" ht="29.25" customHeight="1" thickBot="1" x14ac:dyDescent="0.3">
      <c r="A42" s="29" t="s">
        <v>1179</v>
      </c>
      <c r="K42" s="39" t="s">
        <v>1180</v>
      </c>
    </row>
    <row r="43" spans="1:11" ht="29.25" customHeight="1" thickTop="1" x14ac:dyDescent="0.2">
      <c r="A43" s="409" t="s">
        <v>118</v>
      </c>
      <c r="B43" s="409" t="s">
        <v>2</v>
      </c>
      <c r="C43" s="409"/>
      <c r="D43" s="409"/>
      <c r="E43" s="409" t="s">
        <v>3</v>
      </c>
      <c r="F43" s="409"/>
      <c r="G43" s="409"/>
      <c r="H43" s="409" t="s">
        <v>4</v>
      </c>
      <c r="I43" s="409"/>
      <c r="J43" s="409"/>
      <c r="K43" s="409" t="s">
        <v>278</v>
      </c>
    </row>
    <row r="44" spans="1:11" ht="29.25" customHeight="1" x14ac:dyDescent="0.2">
      <c r="A44" s="410"/>
      <c r="B44" s="410" t="s">
        <v>6</v>
      </c>
      <c r="C44" s="410"/>
      <c r="D44" s="410"/>
      <c r="E44" s="410" t="s">
        <v>7</v>
      </c>
      <c r="F44" s="410"/>
      <c r="G44" s="410"/>
      <c r="H44" s="410" t="s">
        <v>8</v>
      </c>
      <c r="I44" s="410"/>
      <c r="J44" s="410"/>
      <c r="K44" s="410"/>
    </row>
    <row r="45" spans="1:11" ht="29.25" customHeight="1" x14ac:dyDescent="0.2">
      <c r="A45" s="410"/>
      <c r="B45" s="73" t="s">
        <v>52</v>
      </c>
      <c r="C45" s="73" t="s">
        <v>10</v>
      </c>
      <c r="D45" s="73" t="s">
        <v>11</v>
      </c>
      <c r="E45" s="73" t="s">
        <v>52</v>
      </c>
      <c r="F45" s="73" t="s">
        <v>10</v>
      </c>
      <c r="G45" s="73" t="s">
        <v>11</v>
      </c>
      <c r="H45" s="73" t="s">
        <v>52</v>
      </c>
      <c r="I45" s="73" t="s">
        <v>10</v>
      </c>
      <c r="J45" s="73" t="s">
        <v>11</v>
      </c>
      <c r="K45" s="410"/>
    </row>
    <row r="46" spans="1:11" ht="29.25" customHeight="1" thickBot="1" x14ac:dyDescent="0.25">
      <c r="A46" s="411"/>
      <c r="B46" s="74" t="s">
        <v>12</v>
      </c>
      <c r="C46" s="74" t="s">
        <v>13</v>
      </c>
      <c r="D46" s="74" t="s">
        <v>8</v>
      </c>
      <c r="E46" s="74" t="s">
        <v>12</v>
      </c>
      <c r="F46" s="74" t="s">
        <v>13</v>
      </c>
      <c r="G46" s="74" t="s">
        <v>8</v>
      </c>
      <c r="H46" s="74" t="s">
        <v>12</v>
      </c>
      <c r="I46" s="74" t="s">
        <v>13</v>
      </c>
      <c r="J46" s="74" t="s">
        <v>8</v>
      </c>
      <c r="K46" s="411"/>
    </row>
    <row r="47" spans="1:11" ht="22.5" customHeight="1" x14ac:dyDescent="0.2">
      <c r="A47" s="11" t="s">
        <v>62</v>
      </c>
      <c r="K47" s="13" t="s">
        <v>41</v>
      </c>
    </row>
    <row r="48" spans="1:11" ht="29.25" customHeight="1" x14ac:dyDescent="0.2">
      <c r="A48" s="119" t="s">
        <v>348</v>
      </c>
      <c r="B48" s="6">
        <v>223</v>
      </c>
      <c r="C48" s="6">
        <v>2</v>
      </c>
      <c r="D48" s="6">
        <v>225</v>
      </c>
      <c r="E48" s="6">
        <v>0</v>
      </c>
      <c r="F48" s="6">
        <v>0</v>
      </c>
      <c r="G48" s="6">
        <v>0</v>
      </c>
      <c r="H48" s="6">
        <f t="shared" ref="H48:I55" si="3">SUM(B48,E48)</f>
        <v>223</v>
      </c>
      <c r="I48" s="6">
        <f t="shared" si="3"/>
        <v>2</v>
      </c>
      <c r="J48" s="6">
        <f t="shared" ref="J48:J55" si="4">SUM(H48:I48)</f>
        <v>225</v>
      </c>
      <c r="K48" s="7" t="s">
        <v>349</v>
      </c>
    </row>
    <row r="49" spans="1:11" ht="29.25" customHeight="1" x14ac:dyDescent="0.2">
      <c r="A49" s="119" t="s">
        <v>873</v>
      </c>
      <c r="B49" s="6">
        <v>108</v>
      </c>
      <c r="C49" s="6">
        <v>44</v>
      </c>
      <c r="D49" s="6">
        <v>152</v>
      </c>
      <c r="E49" s="6">
        <v>0</v>
      </c>
      <c r="F49" s="6">
        <v>0</v>
      </c>
      <c r="G49" s="6">
        <v>0</v>
      </c>
      <c r="H49" s="6">
        <f t="shared" si="3"/>
        <v>108</v>
      </c>
      <c r="I49" s="6">
        <f t="shared" si="3"/>
        <v>44</v>
      </c>
      <c r="J49" s="6">
        <f t="shared" si="4"/>
        <v>152</v>
      </c>
      <c r="K49" s="18" t="s">
        <v>1135</v>
      </c>
    </row>
    <row r="50" spans="1:11" ht="29.25" customHeight="1" x14ac:dyDescent="0.2">
      <c r="A50" s="119" t="s">
        <v>289</v>
      </c>
      <c r="B50" s="6">
        <v>1069</v>
      </c>
      <c r="C50" s="6">
        <v>254</v>
      </c>
      <c r="D50" s="6">
        <v>1323</v>
      </c>
      <c r="E50" s="6">
        <v>0</v>
      </c>
      <c r="F50" s="6">
        <v>0</v>
      </c>
      <c r="G50" s="6">
        <v>0</v>
      </c>
      <c r="H50" s="6">
        <f t="shared" si="3"/>
        <v>1069</v>
      </c>
      <c r="I50" s="6">
        <f t="shared" si="3"/>
        <v>254</v>
      </c>
      <c r="J50" s="6">
        <f t="shared" si="4"/>
        <v>1323</v>
      </c>
      <c r="K50" s="7" t="s">
        <v>290</v>
      </c>
    </row>
    <row r="51" spans="1:11" ht="29.25" customHeight="1" x14ac:dyDescent="0.2">
      <c r="A51" s="119" t="s">
        <v>390</v>
      </c>
      <c r="B51" s="6">
        <v>378</v>
      </c>
      <c r="C51" s="6">
        <v>259</v>
      </c>
      <c r="D51" s="6">
        <v>637</v>
      </c>
      <c r="E51" s="6">
        <v>0</v>
      </c>
      <c r="F51" s="6">
        <v>0</v>
      </c>
      <c r="G51" s="6">
        <v>0</v>
      </c>
      <c r="H51" s="6">
        <f t="shared" si="3"/>
        <v>378</v>
      </c>
      <c r="I51" s="6">
        <f t="shared" si="3"/>
        <v>259</v>
      </c>
      <c r="J51" s="6">
        <f t="shared" si="4"/>
        <v>637</v>
      </c>
      <c r="K51" s="7" t="s">
        <v>1136</v>
      </c>
    </row>
    <row r="52" spans="1:11" ht="29.25" customHeight="1" x14ac:dyDescent="0.2">
      <c r="A52" s="119" t="s">
        <v>361</v>
      </c>
      <c r="B52" s="6">
        <v>3</v>
      </c>
      <c r="C52" s="6">
        <v>0</v>
      </c>
      <c r="D52" s="6">
        <v>3</v>
      </c>
      <c r="E52" s="6">
        <v>0</v>
      </c>
      <c r="F52" s="6">
        <v>0</v>
      </c>
      <c r="G52" s="6">
        <v>0</v>
      </c>
      <c r="H52" s="6">
        <f t="shared" si="3"/>
        <v>3</v>
      </c>
      <c r="I52" s="6">
        <f t="shared" si="3"/>
        <v>0</v>
      </c>
      <c r="J52" s="6">
        <f t="shared" si="4"/>
        <v>3</v>
      </c>
      <c r="K52" s="7" t="s">
        <v>1137</v>
      </c>
    </row>
    <row r="53" spans="1:11" ht="29.25" customHeight="1" x14ac:dyDescent="0.2">
      <c r="A53" s="119" t="s">
        <v>299</v>
      </c>
      <c r="B53" s="6">
        <v>352</v>
      </c>
      <c r="C53" s="6">
        <v>115</v>
      </c>
      <c r="D53" s="6">
        <v>467</v>
      </c>
      <c r="E53" s="6">
        <v>0</v>
      </c>
      <c r="F53" s="6">
        <v>0</v>
      </c>
      <c r="G53" s="6">
        <v>0</v>
      </c>
      <c r="H53" s="6">
        <f t="shared" si="3"/>
        <v>352</v>
      </c>
      <c r="I53" s="6">
        <f t="shared" si="3"/>
        <v>115</v>
      </c>
      <c r="J53" s="6">
        <f t="shared" si="4"/>
        <v>467</v>
      </c>
      <c r="K53" s="7" t="s">
        <v>300</v>
      </c>
    </row>
    <row r="54" spans="1:11" ht="29.25" customHeight="1" x14ac:dyDescent="0.2">
      <c r="A54" s="119" t="s">
        <v>1138</v>
      </c>
      <c r="B54" s="6">
        <v>72</v>
      </c>
      <c r="C54" s="6">
        <v>10</v>
      </c>
      <c r="D54" s="6">
        <v>82</v>
      </c>
      <c r="E54" s="6">
        <v>0</v>
      </c>
      <c r="F54" s="6">
        <v>0</v>
      </c>
      <c r="G54" s="6">
        <v>0</v>
      </c>
      <c r="H54" s="6">
        <f t="shared" si="3"/>
        <v>72</v>
      </c>
      <c r="I54" s="6">
        <f t="shared" si="3"/>
        <v>10</v>
      </c>
      <c r="J54" s="6">
        <f t="shared" si="4"/>
        <v>82</v>
      </c>
      <c r="K54" s="7" t="s">
        <v>302</v>
      </c>
    </row>
    <row r="55" spans="1:11" ht="29.25" customHeight="1" x14ac:dyDescent="0.2">
      <c r="A55" s="119" t="s">
        <v>372</v>
      </c>
      <c r="B55" s="6">
        <v>119</v>
      </c>
      <c r="C55" s="6">
        <v>51</v>
      </c>
      <c r="D55" s="6">
        <v>170</v>
      </c>
      <c r="E55" s="6">
        <v>0</v>
      </c>
      <c r="F55" s="6">
        <v>0</v>
      </c>
      <c r="G55" s="6">
        <v>0</v>
      </c>
      <c r="H55" s="6">
        <f t="shared" si="3"/>
        <v>119</v>
      </c>
      <c r="I55" s="6">
        <f t="shared" si="3"/>
        <v>51</v>
      </c>
      <c r="J55" s="6">
        <f t="shared" si="4"/>
        <v>170</v>
      </c>
      <c r="K55" s="7" t="s">
        <v>779</v>
      </c>
    </row>
    <row r="56" spans="1:11" ht="29.25" customHeight="1" thickBot="1" x14ac:dyDescent="0.25">
      <c r="A56" s="173" t="s">
        <v>45</v>
      </c>
      <c r="B56" s="335">
        <f t="shared" ref="B56:J56" si="5">SUM(B48:B55)</f>
        <v>2324</v>
      </c>
      <c r="C56" s="335">
        <f t="shared" si="5"/>
        <v>735</v>
      </c>
      <c r="D56" s="335">
        <f t="shared" si="5"/>
        <v>3059</v>
      </c>
      <c r="E56" s="335">
        <f t="shared" si="5"/>
        <v>0</v>
      </c>
      <c r="F56" s="335">
        <f t="shared" si="5"/>
        <v>0</v>
      </c>
      <c r="G56" s="335">
        <f t="shared" si="5"/>
        <v>0</v>
      </c>
      <c r="H56" s="335">
        <f t="shared" si="5"/>
        <v>2324</v>
      </c>
      <c r="I56" s="335">
        <f t="shared" si="5"/>
        <v>735</v>
      </c>
      <c r="J56" s="335">
        <f t="shared" si="5"/>
        <v>3059</v>
      </c>
      <c r="K56" s="341" t="s">
        <v>336</v>
      </c>
    </row>
    <row r="57" spans="1:11" ht="29.25" customHeight="1" thickBot="1" x14ac:dyDescent="0.25">
      <c r="A57" s="8" t="s">
        <v>47</v>
      </c>
      <c r="B57" s="9">
        <f>SUM(B56,B33)</f>
        <v>15128</v>
      </c>
      <c r="C57" s="9">
        <f t="shared" ref="C57:J57" si="6">SUM(C56,C33)</f>
        <v>9292</v>
      </c>
      <c r="D57" s="9">
        <f t="shared" si="6"/>
        <v>24420</v>
      </c>
      <c r="E57" s="9">
        <f t="shared" si="6"/>
        <v>1</v>
      </c>
      <c r="F57" s="9">
        <f t="shared" si="6"/>
        <v>0</v>
      </c>
      <c r="G57" s="9">
        <f t="shared" si="6"/>
        <v>1</v>
      </c>
      <c r="H57" s="9">
        <f t="shared" si="6"/>
        <v>15129</v>
      </c>
      <c r="I57" s="9">
        <f t="shared" si="6"/>
        <v>9292</v>
      </c>
      <c r="J57" s="9">
        <f t="shared" si="6"/>
        <v>24421</v>
      </c>
      <c r="K57" s="10" t="s">
        <v>48</v>
      </c>
    </row>
    <row r="58" spans="1:11" ht="12.75" customHeight="1" thickTop="1" x14ac:dyDescent="0.2"/>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spans="1:11" ht="12.75" customHeight="1" x14ac:dyDescent="0.2"/>
    <row r="66" spans="1:11" ht="12.75" customHeight="1" x14ac:dyDescent="0.2"/>
    <row r="67" spans="1:11" ht="12.75" customHeight="1" x14ac:dyDescent="0.2"/>
    <row r="68" spans="1:11" ht="12.75" customHeight="1" x14ac:dyDescent="0.2"/>
    <row r="69" spans="1:11" ht="12.75" customHeight="1" x14ac:dyDescent="0.2"/>
    <row r="70" spans="1:11" ht="12.75" customHeight="1" x14ac:dyDescent="0.2"/>
    <row r="71" spans="1:11" ht="12.75" customHeight="1" x14ac:dyDescent="0.2"/>
    <row r="72" spans="1:11" ht="12.75" customHeight="1" x14ac:dyDescent="0.2"/>
    <row r="73" spans="1:11" ht="12.75" customHeight="1" x14ac:dyDescent="0.2"/>
    <row r="74" spans="1:11" ht="12.75" customHeight="1" x14ac:dyDescent="0.2"/>
    <row r="75" spans="1:11" ht="12.75" customHeight="1" x14ac:dyDescent="0.2"/>
    <row r="76" spans="1:11" ht="12.75" customHeight="1" x14ac:dyDescent="0.2"/>
    <row r="77" spans="1:11" ht="12.75" customHeight="1" x14ac:dyDescent="0.2"/>
    <row r="78" spans="1:11" ht="12.75" customHeight="1" x14ac:dyDescent="0.2"/>
    <row r="79" spans="1:11" ht="28.5" customHeight="1" x14ac:dyDescent="0.2">
      <c r="A79" s="423" t="s">
        <v>1181</v>
      </c>
      <c r="B79" s="423"/>
      <c r="C79" s="423"/>
      <c r="D79" s="423"/>
      <c r="E79" s="423"/>
      <c r="F79" s="423"/>
      <c r="G79" s="423"/>
      <c r="H79" s="423"/>
      <c r="I79" s="423"/>
      <c r="J79" s="423"/>
      <c r="K79" s="423"/>
    </row>
    <row r="80" spans="1:11" ht="46.5" customHeight="1" x14ac:dyDescent="0.2">
      <c r="A80" s="406" t="s">
        <v>1182</v>
      </c>
      <c r="B80" s="406"/>
      <c r="C80" s="406"/>
      <c r="D80" s="406"/>
      <c r="E80" s="406"/>
      <c r="F80" s="406"/>
      <c r="G80" s="406"/>
      <c r="H80" s="406"/>
      <c r="I80" s="406"/>
      <c r="J80" s="406"/>
      <c r="K80" s="406"/>
    </row>
    <row r="81" spans="1:11" ht="18" customHeight="1" thickBot="1" x14ac:dyDescent="0.3">
      <c r="A81" s="29" t="s">
        <v>1077</v>
      </c>
      <c r="K81" s="39" t="s">
        <v>1183</v>
      </c>
    </row>
    <row r="82" spans="1:11" ht="24.95" customHeight="1" thickTop="1" x14ac:dyDescent="0.25">
      <c r="A82" s="409" t="s">
        <v>118</v>
      </c>
      <c r="B82" s="412" t="s">
        <v>2</v>
      </c>
      <c r="C82" s="412"/>
      <c r="D82" s="412"/>
      <c r="E82" s="412" t="s">
        <v>3</v>
      </c>
      <c r="F82" s="412"/>
      <c r="G82" s="412"/>
      <c r="H82" s="412" t="s">
        <v>4</v>
      </c>
      <c r="I82" s="412"/>
      <c r="J82" s="412"/>
      <c r="K82" s="409" t="s">
        <v>278</v>
      </c>
    </row>
    <row r="83" spans="1:11" ht="17.25" customHeight="1" x14ac:dyDescent="0.25">
      <c r="A83" s="410"/>
      <c r="B83" s="413" t="s">
        <v>6</v>
      </c>
      <c r="C83" s="413"/>
      <c r="D83" s="413"/>
      <c r="E83" s="413" t="s">
        <v>7</v>
      </c>
      <c r="F83" s="413"/>
      <c r="G83" s="413"/>
      <c r="H83" s="413" t="s">
        <v>8</v>
      </c>
      <c r="I83" s="413"/>
      <c r="J83" s="413"/>
      <c r="K83" s="410"/>
    </row>
    <row r="84" spans="1:11" ht="24.95" customHeight="1" x14ac:dyDescent="0.25">
      <c r="A84" s="410"/>
      <c r="B84" s="75" t="s">
        <v>52</v>
      </c>
      <c r="C84" s="75" t="s">
        <v>10</v>
      </c>
      <c r="D84" s="75" t="s">
        <v>11</v>
      </c>
      <c r="E84" s="75" t="s">
        <v>52</v>
      </c>
      <c r="F84" s="75" t="s">
        <v>10</v>
      </c>
      <c r="G84" s="75" t="s">
        <v>11</v>
      </c>
      <c r="H84" s="75" t="s">
        <v>52</v>
      </c>
      <c r="I84" s="75" t="s">
        <v>10</v>
      </c>
      <c r="J84" s="75" t="s">
        <v>11</v>
      </c>
      <c r="K84" s="410"/>
    </row>
    <row r="85" spans="1:11" ht="17.25" customHeight="1" thickBot="1" x14ac:dyDescent="0.3">
      <c r="A85" s="411"/>
      <c r="B85" s="4" t="s">
        <v>12</v>
      </c>
      <c r="C85" s="4" t="s">
        <v>13</v>
      </c>
      <c r="D85" s="4" t="s">
        <v>8</v>
      </c>
      <c r="E85" s="4" t="s">
        <v>12</v>
      </c>
      <c r="F85" s="4" t="s">
        <v>13</v>
      </c>
      <c r="G85" s="4" t="s">
        <v>8</v>
      </c>
      <c r="H85" s="4" t="s">
        <v>12</v>
      </c>
      <c r="I85" s="4" t="s">
        <v>13</v>
      </c>
      <c r="J85" s="4" t="s">
        <v>8</v>
      </c>
      <c r="K85" s="411"/>
    </row>
    <row r="86" spans="1:11" ht="17.25" customHeight="1" x14ac:dyDescent="0.25">
      <c r="A86" s="11" t="s">
        <v>14</v>
      </c>
      <c r="B86" s="75"/>
      <c r="C86" s="75"/>
      <c r="D86" s="75"/>
      <c r="E86" s="75"/>
      <c r="F86" s="75"/>
      <c r="G86" s="75"/>
      <c r="H86" s="75"/>
      <c r="I86" s="75"/>
      <c r="J86" s="75"/>
      <c r="K86" s="13" t="s">
        <v>69</v>
      </c>
    </row>
    <row r="87" spans="1:11" ht="17.25" customHeight="1" x14ac:dyDescent="0.2">
      <c r="A87" s="119" t="s">
        <v>280</v>
      </c>
      <c r="B87" s="6">
        <v>446</v>
      </c>
      <c r="C87" s="6">
        <v>550</v>
      </c>
      <c r="D87" s="6">
        <v>996</v>
      </c>
      <c r="E87" s="6">
        <v>0</v>
      </c>
      <c r="F87" s="6">
        <v>0</v>
      </c>
      <c r="G87" s="6">
        <v>0</v>
      </c>
      <c r="H87" s="6">
        <f>SUM(B87,E87)</f>
        <v>446</v>
      </c>
      <c r="I87" s="6">
        <f>SUM(C87,F87)</f>
        <v>550</v>
      </c>
      <c r="J87" s="6">
        <f>SUM(H87:I87)</f>
        <v>996</v>
      </c>
      <c r="K87" s="7" t="s">
        <v>281</v>
      </c>
    </row>
    <row r="88" spans="1:11" ht="17.25" customHeight="1" x14ac:dyDescent="0.2">
      <c r="A88" s="119" t="s">
        <v>124</v>
      </c>
      <c r="B88" s="6">
        <v>242</v>
      </c>
      <c r="C88" s="6">
        <v>334</v>
      </c>
      <c r="D88" s="6">
        <v>576</v>
      </c>
      <c r="E88" s="6">
        <v>0</v>
      </c>
      <c r="F88" s="6">
        <v>0</v>
      </c>
      <c r="G88" s="6">
        <v>0</v>
      </c>
      <c r="H88" s="6">
        <f t="shared" ref="H88:I109" si="7">SUM(B88,E88)</f>
        <v>242</v>
      </c>
      <c r="I88" s="6">
        <f t="shared" si="7"/>
        <v>334</v>
      </c>
      <c r="J88" s="6">
        <f t="shared" ref="J88:J109" si="8">SUM(H88:I88)</f>
        <v>576</v>
      </c>
      <c r="K88" s="7" t="s">
        <v>282</v>
      </c>
    </row>
    <row r="89" spans="1:11" ht="17.25" customHeight="1" x14ac:dyDescent="0.2">
      <c r="A89" s="119" t="s">
        <v>283</v>
      </c>
      <c r="B89" s="6">
        <v>203</v>
      </c>
      <c r="C89" s="6">
        <v>350</v>
      </c>
      <c r="D89" s="6">
        <v>553</v>
      </c>
      <c r="E89" s="6">
        <v>0</v>
      </c>
      <c r="F89" s="6">
        <v>0</v>
      </c>
      <c r="G89" s="6">
        <v>0</v>
      </c>
      <c r="H89" s="6">
        <f t="shared" si="7"/>
        <v>203</v>
      </c>
      <c r="I89" s="6">
        <f t="shared" si="7"/>
        <v>350</v>
      </c>
      <c r="J89" s="6">
        <f t="shared" si="8"/>
        <v>553</v>
      </c>
      <c r="K89" s="7" t="s">
        <v>284</v>
      </c>
    </row>
    <row r="90" spans="1:11" ht="17.25" customHeight="1" x14ac:dyDescent="0.2">
      <c r="A90" s="119" t="s">
        <v>348</v>
      </c>
      <c r="B90" s="6">
        <v>159</v>
      </c>
      <c r="C90" s="6">
        <v>314</v>
      </c>
      <c r="D90" s="6">
        <v>473</v>
      </c>
      <c r="E90" s="6">
        <v>0</v>
      </c>
      <c r="F90" s="6">
        <v>0</v>
      </c>
      <c r="G90" s="6">
        <v>0</v>
      </c>
      <c r="H90" s="6">
        <f t="shared" si="7"/>
        <v>159</v>
      </c>
      <c r="I90" s="6">
        <f t="shared" si="7"/>
        <v>314</v>
      </c>
      <c r="J90" s="6">
        <f t="shared" si="8"/>
        <v>473</v>
      </c>
      <c r="K90" s="7" t="s">
        <v>349</v>
      </c>
    </row>
    <row r="91" spans="1:11" ht="17.25" customHeight="1" x14ac:dyDescent="0.2">
      <c r="A91" s="119" t="s">
        <v>285</v>
      </c>
      <c r="B91" s="6">
        <v>568</v>
      </c>
      <c r="C91" s="6">
        <v>511</v>
      </c>
      <c r="D91" s="6">
        <v>1079</v>
      </c>
      <c r="E91" s="6">
        <v>0</v>
      </c>
      <c r="F91" s="6">
        <v>0</v>
      </c>
      <c r="G91" s="6">
        <v>0</v>
      </c>
      <c r="H91" s="6">
        <f t="shared" si="7"/>
        <v>568</v>
      </c>
      <c r="I91" s="6">
        <f t="shared" si="7"/>
        <v>511</v>
      </c>
      <c r="J91" s="6">
        <f t="shared" si="8"/>
        <v>1079</v>
      </c>
      <c r="K91" s="7" t="s">
        <v>286</v>
      </c>
    </row>
    <row r="92" spans="1:11" ht="33" customHeight="1" x14ac:dyDescent="0.2">
      <c r="A92" s="119" t="s">
        <v>1129</v>
      </c>
      <c r="B92" s="6">
        <v>175</v>
      </c>
      <c r="C92" s="6">
        <v>88</v>
      </c>
      <c r="D92" s="6">
        <v>263</v>
      </c>
      <c r="E92" s="6">
        <v>0</v>
      </c>
      <c r="F92" s="6">
        <v>0</v>
      </c>
      <c r="G92" s="6">
        <v>0</v>
      </c>
      <c r="H92" s="6">
        <f t="shared" si="7"/>
        <v>175</v>
      </c>
      <c r="I92" s="6">
        <f t="shared" si="7"/>
        <v>88</v>
      </c>
      <c r="J92" s="6">
        <f t="shared" si="8"/>
        <v>263</v>
      </c>
      <c r="K92" s="18" t="s">
        <v>1130</v>
      </c>
    </row>
    <row r="93" spans="1:11" ht="17.25" customHeight="1" x14ac:dyDescent="0.2">
      <c r="A93" s="119" t="s">
        <v>1131</v>
      </c>
      <c r="B93" s="6">
        <v>250</v>
      </c>
      <c r="C93" s="6">
        <v>181</v>
      </c>
      <c r="D93" s="6">
        <v>431</v>
      </c>
      <c r="E93" s="6">
        <v>0</v>
      </c>
      <c r="F93" s="6">
        <v>0</v>
      </c>
      <c r="G93" s="6">
        <v>0</v>
      </c>
      <c r="H93" s="6">
        <f t="shared" si="7"/>
        <v>250</v>
      </c>
      <c r="I93" s="6">
        <f t="shared" si="7"/>
        <v>181</v>
      </c>
      <c r="J93" s="6">
        <f t="shared" si="8"/>
        <v>431</v>
      </c>
      <c r="K93" s="7" t="s">
        <v>351</v>
      </c>
    </row>
    <row r="94" spans="1:11" ht="17.25" customHeight="1" x14ac:dyDescent="0.2">
      <c r="A94" s="119" t="s">
        <v>352</v>
      </c>
      <c r="B94" s="6">
        <v>152</v>
      </c>
      <c r="C94" s="6">
        <v>84</v>
      </c>
      <c r="D94" s="6">
        <v>236</v>
      </c>
      <c r="E94" s="6">
        <v>0</v>
      </c>
      <c r="F94" s="6">
        <v>0</v>
      </c>
      <c r="G94" s="6">
        <v>0</v>
      </c>
      <c r="H94" s="6">
        <f t="shared" si="7"/>
        <v>152</v>
      </c>
      <c r="I94" s="6">
        <f t="shared" si="7"/>
        <v>84</v>
      </c>
      <c r="J94" s="6">
        <f t="shared" si="8"/>
        <v>236</v>
      </c>
      <c r="K94" s="7" t="s">
        <v>353</v>
      </c>
    </row>
    <row r="95" spans="1:11" ht="17.25" customHeight="1" x14ac:dyDescent="0.2">
      <c r="A95" s="119" t="s">
        <v>287</v>
      </c>
      <c r="B95" s="6">
        <v>439</v>
      </c>
      <c r="C95" s="6">
        <v>340</v>
      </c>
      <c r="D95" s="6">
        <v>779</v>
      </c>
      <c r="E95" s="6">
        <v>0</v>
      </c>
      <c r="F95" s="6">
        <v>0</v>
      </c>
      <c r="G95" s="6">
        <v>0</v>
      </c>
      <c r="H95" s="6">
        <f t="shared" si="7"/>
        <v>439</v>
      </c>
      <c r="I95" s="6">
        <f t="shared" si="7"/>
        <v>340</v>
      </c>
      <c r="J95" s="6">
        <f t="shared" si="8"/>
        <v>779</v>
      </c>
      <c r="K95" s="7" t="s">
        <v>1132</v>
      </c>
    </row>
    <row r="96" spans="1:11" ht="17.25" customHeight="1" x14ac:dyDescent="0.2">
      <c r="A96" s="119" t="s">
        <v>1133</v>
      </c>
      <c r="B96" s="6">
        <v>136</v>
      </c>
      <c r="C96" s="6">
        <v>103</v>
      </c>
      <c r="D96" s="6">
        <v>239</v>
      </c>
      <c r="E96" s="6">
        <v>0</v>
      </c>
      <c r="F96" s="6">
        <v>0</v>
      </c>
      <c r="G96" s="6">
        <v>0</v>
      </c>
      <c r="H96" s="6">
        <f t="shared" si="7"/>
        <v>136</v>
      </c>
      <c r="I96" s="6">
        <f t="shared" si="7"/>
        <v>103</v>
      </c>
      <c r="J96" s="6">
        <f t="shared" si="8"/>
        <v>239</v>
      </c>
      <c r="K96" s="18" t="s">
        <v>1134</v>
      </c>
    </row>
    <row r="97" spans="1:11" ht="17.25" customHeight="1" x14ac:dyDescent="0.2">
      <c r="A97" s="119" t="s">
        <v>873</v>
      </c>
      <c r="B97" s="6">
        <v>460</v>
      </c>
      <c r="C97" s="6">
        <v>356</v>
      </c>
      <c r="D97" s="6">
        <v>816</v>
      </c>
      <c r="E97" s="6">
        <v>0</v>
      </c>
      <c r="F97" s="6">
        <v>0</v>
      </c>
      <c r="G97" s="6">
        <v>0</v>
      </c>
      <c r="H97" s="6">
        <f t="shared" si="7"/>
        <v>460</v>
      </c>
      <c r="I97" s="6">
        <f t="shared" si="7"/>
        <v>356</v>
      </c>
      <c r="J97" s="6">
        <f t="shared" si="8"/>
        <v>816</v>
      </c>
      <c r="K97" s="18" t="s">
        <v>1135</v>
      </c>
    </row>
    <row r="98" spans="1:11" ht="17.25" customHeight="1" x14ac:dyDescent="0.2">
      <c r="A98" s="119" t="s">
        <v>289</v>
      </c>
      <c r="B98" s="6">
        <v>1580</v>
      </c>
      <c r="C98" s="6">
        <v>482</v>
      </c>
      <c r="D98" s="6">
        <v>2062</v>
      </c>
      <c r="E98" s="6">
        <v>0</v>
      </c>
      <c r="F98" s="6">
        <v>0</v>
      </c>
      <c r="G98" s="6">
        <v>0</v>
      </c>
      <c r="H98" s="6">
        <f t="shared" si="7"/>
        <v>1580</v>
      </c>
      <c r="I98" s="6">
        <f t="shared" si="7"/>
        <v>482</v>
      </c>
      <c r="J98" s="6">
        <f t="shared" si="8"/>
        <v>2062</v>
      </c>
      <c r="K98" s="7" t="s">
        <v>290</v>
      </c>
    </row>
    <row r="99" spans="1:11" ht="17.25" customHeight="1" x14ac:dyDescent="0.2">
      <c r="A99" s="119" t="s">
        <v>390</v>
      </c>
      <c r="B99" s="6">
        <v>2519</v>
      </c>
      <c r="C99" s="6">
        <v>1456</v>
      </c>
      <c r="D99" s="6">
        <v>3975</v>
      </c>
      <c r="E99" s="6">
        <v>0</v>
      </c>
      <c r="F99" s="6">
        <v>0</v>
      </c>
      <c r="G99" s="6">
        <v>0</v>
      </c>
      <c r="H99" s="6">
        <f t="shared" si="7"/>
        <v>2519</v>
      </c>
      <c r="I99" s="6">
        <f t="shared" si="7"/>
        <v>1456</v>
      </c>
      <c r="J99" s="6">
        <f t="shared" si="8"/>
        <v>3975</v>
      </c>
      <c r="K99" s="7" t="s">
        <v>1136</v>
      </c>
    </row>
    <row r="100" spans="1:11" ht="17.25" customHeight="1" x14ac:dyDescent="0.2">
      <c r="A100" s="119" t="s">
        <v>361</v>
      </c>
      <c r="B100" s="6">
        <v>855</v>
      </c>
      <c r="C100" s="6">
        <v>486</v>
      </c>
      <c r="D100" s="6">
        <v>1341</v>
      </c>
      <c r="E100" s="6">
        <v>0</v>
      </c>
      <c r="F100" s="6">
        <v>0</v>
      </c>
      <c r="G100" s="6">
        <v>0</v>
      </c>
      <c r="H100" s="6">
        <f t="shared" si="7"/>
        <v>855</v>
      </c>
      <c r="I100" s="6">
        <f t="shared" si="7"/>
        <v>486</v>
      </c>
      <c r="J100" s="6">
        <f t="shared" si="8"/>
        <v>1341</v>
      </c>
      <c r="K100" s="7" t="s">
        <v>1137</v>
      </c>
    </row>
    <row r="101" spans="1:11" ht="17.25" customHeight="1" x14ac:dyDescent="0.2">
      <c r="A101" s="119" t="s">
        <v>771</v>
      </c>
      <c r="B101" s="6">
        <v>0</v>
      </c>
      <c r="C101" s="6">
        <v>652</v>
      </c>
      <c r="D101" s="6">
        <v>652</v>
      </c>
      <c r="E101" s="6">
        <v>0</v>
      </c>
      <c r="F101" s="6">
        <v>0</v>
      </c>
      <c r="G101" s="6">
        <v>0</v>
      </c>
      <c r="H101" s="6">
        <f t="shared" si="7"/>
        <v>0</v>
      </c>
      <c r="I101" s="6">
        <f t="shared" si="7"/>
        <v>652</v>
      </c>
      <c r="J101" s="6">
        <f t="shared" si="8"/>
        <v>652</v>
      </c>
      <c r="K101" s="7" t="s">
        <v>910</v>
      </c>
    </row>
    <row r="102" spans="1:11" ht="17.25" customHeight="1" x14ac:dyDescent="0.2">
      <c r="A102" s="119" t="s">
        <v>295</v>
      </c>
      <c r="B102" s="6">
        <v>1450</v>
      </c>
      <c r="C102" s="6">
        <v>669</v>
      </c>
      <c r="D102" s="6">
        <v>2119</v>
      </c>
      <c r="E102" s="6">
        <v>1</v>
      </c>
      <c r="F102" s="6">
        <v>0</v>
      </c>
      <c r="G102" s="6">
        <v>1</v>
      </c>
      <c r="H102" s="6">
        <f t="shared" si="7"/>
        <v>1451</v>
      </c>
      <c r="I102" s="6">
        <f t="shared" si="7"/>
        <v>669</v>
      </c>
      <c r="J102" s="6">
        <f t="shared" si="8"/>
        <v>2120</v>
      </c>
      <c r="K102" s="7" t="s">
        <v>296</v>
      </c>
    </row>
    <row r="103" spans="1:11" ht="17.25" customHeight="1" x14ac:dyDescent="0.2">
      <c r="A103" s="119" t="s">
        <v>297</v>
      </c>
      <c r="B103" s="6">
        <v>389</v>
      </c>
      <c r="C103" s="6">
        <v>39</v>
      </c>
      <c r="D103" s="6">
        <v>428</v>
      </c>
      <c r="E103" s="6">
        <v>0</v>
      </c>
      <c r="F103" s="6">
        <v>0</v>
      </c>
      <c r="G103" s="6">
        <v>0</v>
      </c>
      <c r="H103" s="6">
        <f t="shared" si="7"/>
        <v>389</v>
      </c>
      <c r="I103" s="6">
        <f t="shared" si="7"/>
        <v>39</v>
      </c>
      <c r="J103" s="6">
        <f t="shared" si="8"/>
        <v>428</v>
      </c>
      <c r="K103" s="7" t="s">
        <v>419</v>
      </c>
    </row>
    <row r="104" spans="1:11" ht="17.25" customHeight="1" x14ac:dyDescent="0.2">
      <c r="A104" s="119" t="s">
        <v>299</v>
      </c>
      <c r="B104" s="6">
        <v>668</v>
      </c>
      <c r="C104" s="6">
        <v>265</v>
      </c>
      <c r="D104" s="6">
        <v>933</v>
      </c>
      <c r="E104" s="6">
        <v>0</v>
      </c>
      <c r="F104" s="6">
        <v>0</v>
      </c>
      <c r="G104" s="6">
        <v>0</v>
      </c>
      <c r="H104" s="6">
        <f t="shared" si="7"/>
        <v>668</v>
      </c>
      <c r="I104" s="6">
        <f t="shared" si="7"/>
        <v>265</v>
      </c>
      <c r="J104" s="6">
        <f t="shared" si="8"/>
        <v>933</v>
      </c>
      <c r="K104" s="7" t="s">
        <v>300</v>
      </c>
    </row>
    <row r="105" spans="1:11" ht="17.25" customHeight="1" x14ac:dyDescent="0.2">
      <c r="A105" s="119" t="s">
        <v>368</v>
      </c>
      <c r="B105" s="6">
        <v>246</v>
      </c>
      <c r="C105" s="6">
        <v>155</v>
      </c>
      <c r="D105" s="6">
        <v>401</v>
      </c>
      <c r="E105" s="6">
        <v>0</v>
      </c>
      <c r="F105" s="6">
        <v>0</v>
      </c>
      <c r="G105" s="6">
        <v>0</v>
      </c>
      <c r="H105" s="6">
        <f t="shared" si="7"/>
        <v>246</v>
      </c>
      <c r="I105" s="6">
        <f t="shared" si="7"/>
        <v>155</v>
      </c>
      <c r="J105" s="6">
        <f t="shared" si="8"/>
        <v>401</v>
      </c>
      <c r="K105" s="7" t="s">
        <v>369</v>
      </c>
    </row>
    <row r="106" spans="1:11" ht="17.25" customHeight="1" x14ac:dyDescent="0.2">
      <c r="A106" s="119" t="s">
        <v>1138</v>
      </c>
      <c r="B106" s="6">
        <v>263</v>
      </c>
      <c r="C106" s="6">
        <v>92</v>
      </c>
      <c r="D106" s="6">
        <v>355</v>
      </c>
      <c r="E106" s="6">
        <v>0</v>
      </c>
      <c r="F106" s="6">
        <v>0</v>
      </c>
      <c r="G106" s="6">
        <v>0</v>
      </c>
      <c r="H106" s="6">
        <f t="shared" si="7"/>
        <v>263</v>
      </c>
      <c r="I106" s="6">
        <f t="shared" si="7"/>
        <v>92</v>
      </c>
      <c r="J106" s="6">
        <f t="shared" si="8"/>
        <v>355</v>
      </c>
      <c r="K106" s="7" t="s">
        <v>302</v>
      </c>
    </row>
    <row r="107" spans="1:11" ht="17.25" customHeight="1" x14ac:dyDescent="0.2">
      <c r="A107" s="119" t="s">
        <v>303</v>
      </c>
      <c r="B107" s="6">
        <v>96</v>
      </c>
      <c r="C107" s="6">
        <v>49</v>
      </c>
      <c r="D107" s="6">
        <v>145</v>
      </c>
      <c r="E107" s="6">
        <v>0</v>
      </c>
      <c r="F107" s="6">
        <v>0</v>
      </c>
      <c r="G107" s="6">
        <v>0</v>
      </c>
      <c r="H107" s="6">
        <f t="shared" si="7"/>
        <v>96</v>
      </c>
      <c r="I107" s="6">
        <f t="shared" si="7"/>
        <v>49</v>
      </c>
      <c r="J107" s="6">
        <f t="shared" si="8"/>
        <v>145</v>
      </c>
      <c r="K107" s="7" t="s">
        <v>1140</v>
      </c>
    </row>
    <row r="108" spans="1:11" ht="17.25" customHeight="1" x14ac:dyDescent="0.2">
      <c r="A108" s="119" t="s">
        <v>777</v>
      </c>
      <c r="B108" s="6">
        <v>141</v>
      </c>
      <c r="C108" s="6">
        <v>106</v>
      </c>
      <c r="D108" s="6">
        <v>247</v>
      </c>
      <c r="E108" s="6">
        <v>0</v>
      </c>
      <c r="F108" s="6">
        <v>0</v>
      </c>
      <c r="G108" s="6">
        <v>0</v>
      </c>
      <c r="H108" s="6">
        <f t="shared" si="7"/>
        <v>141</v>
      </c>
      <c r="I108" s="6">
        <f t="shared" si="7"/>
        <v>106</v>
      </c>
      <c r="J108" s="6">
        <f t="shared" si="8"/>
        <v>247</v>
      </c>
      <c r="K108" s="7" t="s">
        <v>778</v>
      </c>
    </row>
    <row r="109" spans="1:11" ht="17.25" customHeight="1" thickBot="1" x14ac:dyDescent="0.25">
      <c r="A109" s="175" t="s">
        <v>372</v>
      </c>
      <c r="B109" s="74">
        <v>408</v>
      </c>
      <c r="C109" s="74">
        <v>277</v>
      </c>
      <c r="D109" s="74">
        <v>685</v>
      </c>
      <c r="E109" s="180">
        <v>0</v>
      </c>
      <c r="F109" s="180">
        <v>0</v>
      </c>
      <c r="G109" s="180">
        <v>0</v>
      </c>
      <c r="H109" s="180">
        <f t="shared" si="7"/>
        <v>408</v>
      </c>
      <c r="I109" s="180">
        <f t="shared" si="7"/>
        <v>277</v>
      </c>
      <c r="J109" s="180">
        <f t="shared" si="8"/>
        <v>685</v>
      </c>
      <c r="K109" s="26" t="s">
        <v>779</v>
      </c>
    </row>
    <row r="110" spans="1:11" ht="18" customHeight="1" thickBot="1" x14ac:dyDescent="0.25">
      <c r="A110" s="8" t="s">
        <v>38</v>
      </c>
      <c r="B110" s="9">
        <f>SUM(B87:B109)</f>
        <v>11845</v>
      </c>
      <c r="C110" s="9">
        <f t="shared" ref="C110:J110" si="9">SUM(C87:C109)</f>
        <v>7939</v>
      </c>
      <c r="D110" s="9">
        <f t="shared" si="9"/>
        <v>19784</v>
      </c>
      <c r="E110" s="9">
        <f t="shared" si="9"/>
        <v>1</v>
      </c>
      <c r="F110" s="9">
        <f t="shared" si="9"/>
        <v>0</v>
      </c>
      <c r="G110" s="9">
        <f t="shared" si="9"/>
        <v>1</v>
      </c>
      <c r="H110" s="9">
        <f t="shared" si="9"/>
        <v>11846</v>
      </c>
      <c r="I110" s="9">
        <f t="shared" si="9"/>
        <v>7939</v>
      </c>
      <c r="J110" s="9">
        <f t="shared" si="9"/>
        <v>19785</v>
      </c>
      <c r="K110" s="10" t="s">
        <v>39</v>
      </c>
    </row>
    <row r="111" spans="1:11" ht="15" thickTop="1" x14ac:dyDescent="0.2"/>
    <row r="120" spans="1:11" ht="19.5" customHeight="1" thickBot="1" x14ac:dyDescent="0.3">
      <c r="A120" s="29" t="s">
        <v>1184</v>
      </c>
      <c r="K120" s="39" t="s">
        <v>1078</v>
      </c>
    </row>
    <row r="121" spans="1:11" ht="19.5" customHeight="1" thickTop="1" x14ac:dyDescent="0.2">
      <c r="A121" s="409" t="s">
        <v>118</v>
      </c>
      <c r="B121" s="409" t="s">
        <v>2</v>
      </c>
      <c r="C121" s="409"/>
      <c r="D121" s="409"/>
      <c r="E121" s="409" t="s">
        <v>3</v>
      </c>
      <c r="F121" s="409"/>
      <c r="G121" s="409"/>
      <c r="H121" s="409" t="s">
        <v>4</v>
      </c>
      <c r="I121" s="409"/>
      <c r="J121" s="409"/>
      <c r="K121" s="409" t="s">
        <v>278</v>
      </c>
    </row>
    <row r="122" spans="1:11" ht="19.5" customHeight="1" x14ac:dyDescent="0.2">
      <c r="A122" s="410"/>
      <c r="B122" s="410" t="s">
        <v>6</v>
      </c>
      <c r="C122" s="410"/>
      <c r="D122" s="410"/>
      <c r="E122" s="410" t="s">
        <v>7</v>
      </c>
      <c r="F122" s="410"/>
      <c r="G122" s="410"/>
      <c r="H122" s="410" t="s">
        <v>8</v>
      </c>
      <c r="I122" s="410"/>
      <c r="J122" s="410"/>
      <c r="K122" s="410"/>
    </row>
    <row r="123" spans="1:11" ht="19.5" customHeight="1" x14ac:dyDescent="0.2">
      <c r="A123" s="410"/>
      <c r="B123" s="73" t="s">
        <v>52</v>
      </c>
      <c r="C123" s="73" t="s">
        <v>10</v>
      </c>
      <c r="D123" s="73" t="s">
        <v>11</v>
      </c>
      <c r="E123" s="73" t="s">
        <v>52</v>
      </c>
      <c r="F123" s="73" t="s">
        <v>10</v>
      </c>
      <c r="G123" s="73" t="s">
        <v>11</v>
      </c>
      <c r="H123" s="73" t="s">
        <v>52</v>
      </c>
      <c r="I123" s="73" t="s">
        <v>10</v>
      </c>
      <c r="J123" s="73" t="s">
        <v>11</v>
      </c>
      <c r="K123" s="410"/>
    </row>
    <row r="124" spans="1:11" ht="19.5" customHeight="1" thickBot="1" x14ac:dyDescent="0.25">
      <c r="A124" s="411"/>
      <c r="B124" s="74" t="s">
        <v>12</v>
      </c>
      <c r="C124" s="74" t="s">
        <v>13</v>
      </c>
      <c r="D124" s="74" t="s">
        <v>8</v>
      </c>
      <c r="E124" s="74" t="s">
        <v>12</v>
      </c>
      <c r="F124" s="74" t="s">
        <v>13</v>
      </c>
      <c r="G124" s="74" t="s">
        <v>8</v>
      </c>
      <c r="H124" s="74" t="s">
        <v>12</v>
      </c>
      <c r="I124" s="74" t="s">
        <v>13</v>
      </c>
      <c r="J124" s="74" t="s">
        <v>8</v>
      </c>
      <c r="K124" s="411"/>
    </row>
    <row r="125" spans="1:11" ht="27.75" customHeight="1" x14ac:dyDescent="0.25">
      <c r="A125" s="11" t="s">
        <v>62</v>
      </c>
      <c r="B125" s="75"/>
      <c r="C125" s="75"/>
      <c r="D125" s="75"/>
      <c r="E125" s="75"/>
      <c r="F125" s="75"/>
      <c r="G125" s="75"/>
      <c r="H125" s="75"/>
      <c r="I125" s="75"/>
      <c r="J125" s="75"/>
      <c r="K125" s="13" t="s">
        <v>41</v>
      </c>
    </row>
    <row r="126" spans="1:11" ht="27.75" customHeight="1" x14ac:dyDescent="0.2">
      <c r="A126" s="119" t="s">
        <v>348</v>
      </c>
      <c r="B126" s="6">
        <v>213</v>
      </c>
      <c r="C126" s="6">
        <v>2</v>
      </c>
      <c r="D126" s="6">
        <v>215</v>
      </c>
      <c r="E126" s="6">
        <v>0</v>
      </c>
      <c r="F126" s="6">
        <v>0</v>
      </c>
      <c r="G126" s="6">
        <v>0</v>
      </c>
      <c r="H126" s="6">
        <f t="shared" ref="H126:I133" si="10">SUM(B126,E126)</f>
        <v>213</v>
      </c>
      <c r="I126" s="6">
        <f t="shared" si="10"/>
        <v>2</v>
      </c>
      <c r="J126" s="6">
        <f t="shared" ref="J126:J133" si="11">SUM(H126:I126)</f>
        <v>215</v>
      </c>
      <c r="K126" s="7" t="s">
        <v>349</v>
      </c>
    </row>
    <row r="127" spans="1:11" ht="27.75" customHeight="1" x14ac:dyDescent="0.2">
      <c r="A127" s="119" t="s">
        <v>873</v>
      </c>
      <c r="B127" s="6">
        <v>67</v>
      </c>
      <c r="C127" s="6">
        <v>32</v>
      </c>
      <c r="D127" s="6">
        <v>99</v>
      </c>
      <c r="E127" s="6">
        <v>0</v>
      </c>
      <c r="F127" s="6">
        <v>0</v>
      </c>
      <c r="G127" s="6">
        <v>0</v>
      </c>
      <c r="H127" s="6">
        <f t="shared" si="10"/>
        <v>67</v>
      </c>
      <c r="I127" s="6">
        <f t="shared" si="10"/>
        <v>32</v>
      </c>
      <c r="J127" s="6">
        <f t="shared" si="11"/>
        <v>99</v>
      </c>
      <c r="K127" s="18" t="s">
        <v>1135</v>
      </c>
    </row>
    <row r="128" spans="1:11" ht="27.75" customHeight="1" x14ac:dyDescent="0.2">
      <c r="A128" s="119" t="s">
        <v>289</v>
      </c>
      <c r="B128" s="6">
        <v>980</v>
      </c>
      <c r="C128" s="6">
        <v>234</v>
      </c>
      <c r="D128" s="6">
        <v>1214</v>
      </c>
      <c r="E128" s="6">
        <v>0</v>
      </c>
      <c r="F128" s="6">
        <v>0</v>
      </c>
      <c r="G128" s="6">
        <v>0</v>
      </c>
      <c r="H128" s="6">
        <f t="shared" si="10"/>
        <v>980</v>
      </c>
      <c r="I128" s="6">
        <f t="shared" si="10"/>
        <v>234</v>
      </c>
      <c r="J128" s="6">
        <f t="shared" si="11"/>
        <v>1214</v>
      </c>
      <c r="K128" s="7" t="s">
        <v>290</v>
      </c>
    </row>
    <row r="129" spans="1:11" ht="27.75" customHeight="1" x14ac:dyDescent="0.2">
      <c r="A129" s="119" t="s">
        <v>390</v>
      </c>
      <c r="B129" s="6">
        <v>375</v>
      </c>
      <c r="C129" s="6">
        <v>257</v>
      </c>
      <c r="D129" s="6">
        <v>632</v>
      </c>
      <c r="E129" s="6">
        <v>0</v>
      </c>
      <c r="F129" s="6">
        <v>0</v>
      </c>
      <c r="G129" s="6">
        <v>0</v>
      </c>
      <c r="H129" s="6">
        <f t="shared" si="10"/>
        <v>375</v>
      </c>
      <c r="I129" s="6">
        <f t="shared" si="10"/>
        <v>257</v>
      </c>
      <c r="J129" s="6">
        <f t="shared" si="11"/>
        <v>632</v>
      </c>
      <c r="K129" s="7" t="s">
        <v>1136</v>
      </c>
    </row>
    <row r="130" spans="1:11" ht="27.75" customHeight="1" x14ac:dyDescent="0.2">
      <c r="A130" s="119" t="s">
        <v>361</v>
      </c>
      <c r="B130" s="6">
        <v>3</v>
      </c>
      <c r="C130" s="6">
        <v>0</v>
      </c>
      <c r="D130" s="6">
        <v>3</v>
      </c>
      <c r="E130" s="6">
        <v>0</v>
      </c>
      <c r="F130" s="6">
        <v>0</v>
      </c>
      <c r="G130" s="6">
        <v>0</v>
      </c>
      <c r="H130" s="6">
        <f t="shared" si="10"/>
        <v>3</v>
      </c>
      <c r="I130" s="6">
        <f t="shared" si="10"/>
        <v>0</v>
      </c>
      <c r="J130" s="6">
        <f t="shared" si="11"/>
        <v>3</v>
      </c>
      <c r="K130" s="7" t="s">
        <v>1137</v>
      </c>
    </row>
    <row r="131" spans="1:11" ht="27.75" customHeight="1" x14ac:dyDescent="0.2">
      <c r="A131" s="119" t="s">
        <v>299</v>
      </c>
      <c r="B131" s="6">
        <v>333</v>
      </c>
      <c r="C131" s="6">
        <v>113</v>
      </c>
      <c r="D131" s="6">
        <v>446</v>
      </c>
      <c r="E131" s="6">
        <v>0</v>
      </c>
      <c r="F131" s="6">
        <v>0</v>
      </c>
      <c r="G131" s="6">
        <v>0</v>
      </c>
      <c r="H131" s="6">
        <f t="shared" si="10"/>
        <v>333</v>
      </c>
      <c r="I131" s="6">
        <f t="shared" si="10"/>
        <v>113</v>
      </c>
      <c r="J131" s="6">
        <f t="shared" si="11"/>
        <v>446</v>
      </c>
      <c r="K131" s="7" t="s">
        <v>300</v>
      </c>
    </row>
    <row r="132" spans="1:11" ht="27.75" customHeight="1" x14ac:dyDescent="0.2">
      <c r="A132" s="119" t="s">
        <v>1138</v>
      </c>
      <c r="B132" s="6">
        <v>72</v>
      </c>
      <c r="C132" s="6">
        <v>10</v>
      </c>
      <c r="D132" s="6">
        <v>82</v>
      </c>
      <c r="E132" s="6">
        <v>0</v>
      </c>
      <c r="F132" s="6">
        <v>0</v>
      </c>
      <c r="G132" s="6">
        <v>0</v>
      </c>
      <c r="H132" s="6">
        <f t="shared" si="10"/>
        <v>72</v>
      </c>
      <c r="I132" s="6">
        <f t="shared" si="10"/>
        <v>10</v>
      </c>
      <c r="J132" s="6">
        <f t="shared" si="11"/>
        <v>82</v>
      </c>
      <c r="K132" s="7" t="s">
        <v>302</v>
      </c>
    </row>
    <row r="133" spans="1:11" ht="27.75" customHeight="1" x14ac:dyDescent="0.2">
      <c r="A133" s="119" t="s">
        <v>372</v>
      </c>
      <c r="B133" s="6">
        <v>117</v>
      </c>
      <c r="C133" s="6">
        <v>49</v>
      </c>
      <c r="D133" s="6">
        <v>166</v>
      </c>
      <c r="E133" s="6">
        <v>0</v>
      </c>
      <c r="F133" s="6">
        <v>0</v>
      </c>
      <c r="G133" s="6">
        <v>0</v>
      </c>
      <c r="H133" s="6">
        <f t="shared" si="10"/>
        <v>117</v>
      </c>
      <c r="I133" s="6">
        <f t="shared" si="10"/>
        <v>49</v>
      </c>
      <c r="J133" s="6">
        <f t="shared" si="11"/>
        <v>166</v>
      </c>
      <c r="K133" s="7" t="s">
        <v>779</v>
      </c>
    </row>
    <row r="134" spans="1:11" ht="27.75" customHeight="1" thickBot="1" x14ac:dyDescent="0.25">
      <c r="A134" s="173" t="s">
        <v>45</v>
      </c>
      <c r="B134" s="335">
        <f>SUM(B126:B133)</f>
        <v>2160</v>
      </c>
      <c r="C134" s="335">
        <f t="shared" ref="C134:J134" si="12">SUM(C126:C133)</f>
        <v>697</v>
      </c>
      <c r="D134" s="335">
        <f t="shared" si="12"/>
        <v>2857</v>
      </c>
      <c r="E134" s="335">
        <f t="shared" si="12"/>
        <v>0</v>
      </c>
      <c r="F134" s="335">
        <f t="shared" si="12"/>
        <v>0</v>
      </c>
      <c r="G134" s="335">
        <f t="shared" si="12"/>
        <v>0</v>
      </c>
      <c r="H134" s="335">
        <f t="shared" si="12"/>
        <v>2160</v>
      </c>
      <c r="I134" s="335">
        <f t="shared" si="12"/>
        <v>697</v>
      </c>
      <c r="J134" s="335">
        <f t="shared" si="12"/>
        <v>2857</v>
      </c>
      <c r="K134" s="363" t="s">
        <v>305</v>
      </c>
    </row>
    <row r="135" spans="1:11" ht="27.75" customHeight="1" thickBot="1" x14ac:dyDescent="0.25">
      <c r="A135" s="157" t="s">
        <v>108</v>
      </c>
      <c r="B135" s="9">
        <f>SUM(B134,B110)</f>
        <v>14005</v>
      </c>
      <c r="C135" s="9">
        <f t="shared" ref="C135:J135" si="13">SUM(C134,C110)</f>
        <v>8636</v>
      </c>
      <c r="D135" s="9">
        <f t="shared" si="13"/>
        <v>22641</v>
      </c>
      <c r="E135" s="9">
        <f t="shared" si="13"/>
        <v>1</v>
      </c>
      <c r="F135" s="9">
        <f t="shared" si="13"/>
        <v>0</v>
      </c>
      <c r="G135" s="9">
        <f t="shared" si="13"/>
        <v>1</v>
      </c>
      <c r="H135" s="9">
        <f t="shared" si="13"/>
        <v>14006</v>
      </c>
      <c r="I135" s="9">
        <f t="shared" si="13"/>
        <v>8636</v>
      </c>
      <c r="J135" s="9">
        <f t="shared" si="13"/>
        <v>22642</v>
      </c>
      <c r="K135" s="10" t="s">
        <v>48</v>
      </c>
    </row>
    <row r="136" spans="1:11" ht="15" thickTop="1" x14ac:dyDescent="0.2"/>
  </sheetData>
  <mergeCells count="37">
    <mergeCell ref="A121:A124"/>
    <mergeCell ref="B121:D121"/>
    <mergeCell ref="E121:G121"/>
    <mergeCell ref="H121:J121"/>
    <mergeCell ref="K121:K124"/>
    <mergeCell ref="B122:D122"/>
    <mergeCell ref="E122:G122"/>
    <mergeCell ref="H122:J122"/>
    <mergeCell ref="A82:A85"/>
    <mergeCell ref="B82:D82"/>
    <mergeCell ref="E82:G82"/>
    <mergeCell ref="H82:J82"/>
    <mergeCell ref="K82:K85"/>
    <mergeCell ref="B83:D83"/>
    <mergeCell ref="E83:G83"/>
    <mergeCell ref="H83:J83"/>
    <mergeCell ref="B43:D43"/>
    <mergeCell ref="E43:G43"/>
    <mergeCell ref="H43:J43"/>
    <mergeCell ref="A79:K79"/>
    <mergeCell ref="A80:K80"/>
    <mergeCell ref="K43:K46"/>
    <mergeCell ref="B44:D44"/>
    <mergeCell ref="E44:G44"/>
    <mergeCell ref="H44:J44"/>
    <mergeCell ref="A43:A46"/>
    <mergeCell ref="A1:K1"/>
    <mergeCell ref="A2:K2"/>
    <mergeCell ref="A3:K3"/>
    <mergeCell ref="A5:A8"/>
    <mergeCell ref="B5:D5"/>
    <mergeCell ref="E5:G5"/>
    <mergeCell ref="H5:J5"/>
    <mergeCell ref="K5:K8"/>
    <mergeCell ref="B6:D6"/>
    <mergeCell ref="E6:G6"/>
    <mergeCell ref="H6:J6"/>
  </mergeCells>
  <printOptions horizontalCentered="1"/>
  <pageMargins left="0.39370078740157483" right="0.39370078740157483" top="0.39370078740157483" bottom="0.39370078740157483" header="0.39370078740157483" footer="0.39370078740157483"/>
  <pageSetup paperSize="9" scale="75" firstPageNumber="16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3"/>
  <sheetViews>
    <sheetView rightToLeft="1" view="pageBreakPreview" topLeftCell="A10" zoomScale="80" zoomScaleSheetLayoutView="80" workbookViewId="0">
      <selection activeCell="O40" sqref="O40"/>
    </sheetView>
  </sheetViews>
  <sheetFormatPr defaultRowHeight="14.25" x14ac:dyDescent="0.2"/>
  <cols>
    <col min="1" max="1" width="22.625" style="76" customWidth="1"/>
    <col min="2" max="10" width="9" style="76" customWidth="1"/>
    <col min="11" max="11" width="36" style="76" customWidth="1"/>
    <col min="12" max="16384" width="9" style="76"/>
  </cols>
  <sheetData>
    <row r="1" spans="1:11" ht="36" customHeight="1" x14ac:dyDescent="0.2">
      <c r="A1" s="423" t="s">
        <v>1092</v>
      </c>
      <c r="B1" s="423"/>
      <c r="C1" s="423"/>
      <c r="D1" s="423"/>
      <c r="E1" s="423"/>
      <c r="F1" s="423"/>
      <c r="G1" s="423"/>
      <c r="H1" s="423"/>
      <c r="I1" s="423"/>
      <c r="J1" s="423"/>
      <c r="K1" s="423"/>
    </row>
    <row r="2" spans="1:11" ht="35.25" customHeight="1" x14ac:dyDescent="0.25">
      <c r="A2" s="416" t="s">
        <v>1093</v>
      </c>
      <c r="B2" s="416"/>
      <c r="C2" s="416"/>
      <c r="D2" s="416"/>
      <c r="E2" s="416"/>
      <c r="F2" s="416"/>
      <c r="G2" s="416"/>
      <c r="H2" s="416"/>
      <c r="I2" s="416"/>
      <c r="J2" s="416"/>
      <c r="K2" s="416"/>
    </row>
    <row r="3" spans="1:11" ht="28.5" customHeight="1" thickBot="1" x14ac:dyDescent="0.3">
      <c r="A3" s="29" t="s">
        <v>1784</v>
      </c>
      <c r="K3" s="148" t="s">
        <v>1785</v>
      </c>
    </row>
    <row r="4" spans="1:11" ht="21" customHeight="1" thickTop="1" x14ac:dyDescent="0.25">
      <c r="A4" s="409" t="s">
        <v>118</v>
      </c>
      <c r="B4" s="412" t="s">
        <v>2</v>
      </c>
      <c r="C4" s="412"/>
      <c r="D4" s="412"/>
      <c r="E4" s="412" t="s">
        <v>3</v>
      </c>
      <c r="F4" s="412"/>
      <c r="G4" s="412"/>
      <c r="H4" s="412" t="s">
        <v>4</v>
      </c>
      <c r="I4" s="412"/>
      <c r="J4" s="412"/>
      <c r="K4" s="409" t="s">
        <v>278</v>
      </c>
    </row>
    <row r="5" spans="1:11" ht="21" customHeight="1" x14ac:dyDescent="0.25">
      <c r="A5" s="410"/>
      <c r="B5" s="413" t="s">
        <v>177</v>
      </c>
      <c r="C5" s="413"/>
      <c r="D5" s="413"/>
      <c r="E5" s="413" t="s">
        <v>7</v>
      </c>
      <c r="F5" s="413"/>
      <c r="G5" s="413"/>
      <c r="H5" s="413" t="s">
        <v>8</v>
      </c>
      <c r="I5" s="413"/>
      <c r="J5" s="413"/>
      <c r="K5" s="410"/>
    </row>
    <row r="6" spans="1:11" ht="21" customHeight="1" x14ac:dyDescent="0.25">
      <c r="A6" s="410"/>
      <c r="B6" s="75" t="s">
        <v>52</v>
      </c>
      <c r="C6" s="75" t="s">
        <v>10</v>
      </c>
      <c r="D6" s="75" t="s">
        <v>11</v>
      </c>
      <c r="E6" s="75" t="s">
        <v>52</v>
      </c>
      <c r="F6" s="75" t="s">
        <v>10</v>
      </c>
      <c r="G6" s="75" t="s">
        <v>11</v>
      </c>
      <c r="H6" s="75" t="s">
        <v>52</v>
      </c>
      <c r="I6" s="75" t="s">
        <v>10</v>
      </c>
      <c r="J6" s="75" t="s">
        <v>11</v>
      </c>
      <c r="K6" s="410"/>
    </row>
    <row r="7" spans="1:11" ht="21" customHeight="1" thickBot="1" x14ac:dyDescent="0.3">
      <c r="A7" s="411"/>
      <c r="B7" s="4" t="s">
        <v>12</v>
      </c>
      <c r="C7" s="4" t="s">
        <v>13</v>
      </c>
      <c r="D7" s="4" t="s">
        <v>8</v>
      </c>
      <c r="E7" s="4" t="s">
        <v>12</v>
      </c>
      <c r="F7" s="4" t="s">
        <v>13</v>
      </c>
      <c r="G7" s="4" t="s">
        <v>8</v>
      </c>
      <c r="H7" s="4" t="s">
        <v>12</v>
      </c>
      <c r="I7" s="4" t="s">
        <v>13</v>
      </c>
      <c r="J7" s="4" t="s">
        <v>8</v>
      </c>
      <c r="K7" s="411"/>
    </row>
    <row r="8" spans="1:11" ht="29.25" customHeight="1" x14ac:dyDescent="0.2">
      <c r="A8" s="5" t="s">
        <v>14</v>
      </c>
      <c r="B8" s="6"/>
      <c r="C8" s="6"/>
      <c r="D8" s="6"/>
      <c r="E8" s="6"/>
      <c r="F8" s="6"/>
      <c r="G8" s="6"/>
      <c r="H8" s="6"/>
      <c r="I8" s="6"/>
      <c r="J8" s="6"/>
      <c r="K8" s="7" t="s">
        <v>69</v>
      </c>
    </row>
    <row r="9" spans="1:11" ht="21.75" customHeight="1" x14ac:dyDescent="0.2">
      <c r="A9" s="5" t="s">
        <v>1094</v>
      </c>
      <c r="B9" s="6">
        <v>81</v>
      </c>
      <c r="C9" s="6">
        <v>125</v>
      </c>
      <c r="D9" s="6">
        <v>206</v>
      </c>
      <c r="E9" s="6">
        <v>0</v>
      </c>
      <c r="F9" s="6">
        <v>0</v>
      </c>
      <c r="G9" s="6">
        <v>0</v>
      </c>
      <c r="H9" s="6">
        <v>81</v>
      </c>
      <c r="I9" s="6">
        <v>125</v>
      </c>
      <c r="J9" s="6">
        <v>206</v>
      </c>
      <c r="K9" s="7" t="s">
        <v>1095</v>
      </c>
    </row>
    <row r="10" spans="1:11" ht="21.75" customHeight="1" thickBot="1" x14ac:dyDescent="0.25">
      <c r="A10" s="25" t="s">
        <v>1096</v>
      </c>
      <c r="B10" s="73">
        <v>217</v>
      </c>
      <c r="C10" s="73">
        <v>173</v>
      </c>
      <c r="D10" s="73">
        <v>390</v>
      </c>
      <c r="E10" s="73">
        <v>0</v>
      </c>
      <c r="F10" s="73">
        <v>0</v>
      </c>
      <c r="G10" s="73">
        <v>0</v>
      </c>
      <c r="H10" s="73">
        <v>217</v>
      </c>
      <c r="I10" s="73">
        <v>173</v>
      </c>
      <c r="J10" s="73">
        <v>390</v>
      </c>
      <c r="K10" s="26" t="s">
        <v>1097</v>
      </c>
    </row>
    <row r="11" spans="1:11" ht="25.5" customHeight="1" thickBot="1" x14ac:dyDescent="0.25">
      <c r="A11" s="8" t="s">
        <v>108</v>
      </c>
      <c r="B11" s="9">
        <f>SUM(B9:B10)</f>
        <v>298</v>
      </c>
      <c r="C11" s="9">
        <f t="shared" ref="C11:J11" si="0">SUM(C9:C10)</f>
        <v>298</v>
      </c>
      <c r="D11" s="9">
        <f t="shared" si="0"/>
        <v>596</v>
      </c>
      <c r="E11" s="9">
        <f t="shared" si="0"/>
        <v>0</v>
      </c>
      <c r="F11" s="9">
        <f t="shared" si="0"/>
        <v>0</v>
      </c>
      <c r="G11" s="9">
        <f t="shared" si="0"/>
        <v>0</v>
      </c>
      <c r="H11" s="9">
        <f t="shared" si="0"/>
        <v>298</v>
      </c>
      <c r="I11" s="9">
        <f t="shared" si="0"/>
        <v>298</v>
      </c>
      <c r="J11" s="9">
        <f t="shared" si="0"/>
        <v>596</v>
      </c>
      <c r="K11" s="10" t="s">
        <v>48</v>
      </c>
    </row>
    <row r="12" spans="1:11" ht="15" thickTop="1" x14ac:dyDescent="0.2"/>
    <row r="15" spans="1:11" ht="33.75" customHeight="1" x14ac:dyDescent="0.2">
      <c r="A15" s="423" t="s">
        <v>1098</v>
      </c>
      <c r="B15" s="423"/>
      <c r="C15" s="423"/>
      <c r="D15" s="423"/>
      <c r="E15" s="423"/>
      <c r="F15" s="423"/>
      <c r="G15" s="423"/>
      <c r="H15" s="423"/>
      <c r="I15" s="423"/>
      <c r="J15" s="423"/>
      <c r="K15" s="423"/>
    </row>
    <row r="16" spans="1:11" ht="39.75" customHeight="1" x14ac:dyDescent="0.25">
      <c r="A16" s="416" t="s">
        <v>1093</v>
      </c>
      <c r="B16" s="416"/>
      <c r="C16" s="416"/>
      <c r="D16" s="416"/>
      <c r="E16" s="416"/>
      <c r="F16" s="416"/>
      <c r="G16" s="416"/>
      <c r="H16" s="416"/>
      <c r="I16" s="416"/>
      <c r="J16" s="416"/>
      <c r="K16" s="416"/>
    </row>
    <row r="17" spans="1:11" ht="39.75" customHeight="1" thickBot="1" x14ac:dyDescent="0.3">
      <c r="A17" s="29" t="s">
        <v>1786</v>
      </c>
      <c r="B17" s="71"/>
      <c r="C17" s="71"/>
      <c r="D17" s="71"/>
      <c r="E17" s="71"/>
      <c r="F17" s="71"/>
      <c r="G17" s="71"/>
      <c r="H17" s="71"/>
      <c r="I17" s="71"/>
      <c r="J17" s="71"/>
      <c r="K17" s="148" t="s">
        <v>1787</v>
      </c>
    </row>
    <row r="18" spans="1:11" ht="23.25" customHeight="1" thickTop="1" x14ac:dyDescent="0.2">
      <c r="A18" s="409" t="s">
        <v>118</v>
      </c>
      <c r="B18" s="409" t="s">
        <v>2</v>
      </c>
      <c r="C18" s="409"/>
      <c r="D18" s="409"/>
      <c r="E18" s="409" t="s">
        <v>3</v>
      </c>
      <c r="F18" s="409"/>
      <c r="G18" s="409"/>
      <c r="H18" s="409" t="s">
        <v>4</v>
      </c>
      <c r="I18" s="409"/>
      <c r="J18" s="409"/>
      <c r="K18" s="409" t="s">
        <v>278</v>
      </c>
    </row>
    <row r="19" spans="1:11" ht="16.5" hidden="1" customHeight="1" thickTop="1" x14ac:dyDescent="0.25">
      <c r="A19" s="410"/>
      <c r="B19" s="412" t="s">
        <v>2</v>
      </c>
      <c r="C19" s="412"/>
      <c r="D19" s="412"/>
      <c r="E19" s="412" t="s">
        <v>3</v>
      </c>
      <c r="F19" s="412"/>
      <c r="G19" s="412"/>
      <c r="H19" s="412" t="s">
        <v>4</v>
      </c>
      <c r="I19" s="412"/>
      <c r="J19" s="412"/>
      <c r="K19" s="410"/>
    </row>
    <row r="20" spans="1:11" ht="24" customHeight="1" x14ac:dyDescent="0.25">
      <c r="A20" s="410"/>
      <c r="B20" s="413" t="s">
        <v>177</v>
      </c>
      <c r="C20" s="413"/>
      <c r="D20" s="413"/>
      <c r="E20" s="413" t="s">
        <v>7</v>
      </c>
      <c r="F20" s="413"/>
      <c r="G20" s="413"/>
      <c r="H20" s="413" t="s">
        <v>8</v>
      </c>
      <c r="I20" s="413"/>
      <c r="J20" s="413"/>
      <c r="K20" s="410"/>
    </row>
    <row r="21" spans="1:11" ht="24" customHeight="1" x14ac:dyDescent="0.25">
      <c r="A21" s="410"/>
      <c r="B21" s="75" t="s">
        <v>52</v>
      </c>
      <c r="C21" s="75" t="s">
        <v>10</v>
      </c>
      <c r="D21" s="75" t="s">
        <v>11</v>
      </c>
      <c r="E21" s="75" t="s">
        <v>52</v>
      </c>
      <c r="F21" s="75" t="s">
        <v>10</v>
      </c>
      <c r="G21" s="75" t="s">
        <v>11</v>
      </c>
      <c r="H21" s="75" t="s">
        <v>52</v>
      </c>
      <c r="I21" s="75" t="s">
        <v>10</v>
      </c>
      <c r="J21" s="75" t="s">
        <v>11</v>
      </c>
      <c r="K21" s="410"/>
    </row>
    <row r="22" spans="1:11" ht="24" customHeight="1" thickBot="1" x14ac:dyDescent="0.3">
      <c r="A22" s="411"/>
      <c r="B22" s="4" t="s">
        <v>12</v>
      </c>
      <c r="C22" s="4" t="s">
        <v>13</v>
      </c>
      <c r="D22" s="4" t="s">
        <v>8</v>
      </c>
      <c r="E22" s="4" t="s">
        <v>12</v>
      </c>
      <c r="F22" s="4" t="s">
        <v>13</v>
      </c>
      <c r="G22" s="4" t="s">
        <v>8</v>
      </c>
      <c r="H22" s="4" t="s">
        <v>12</v>
      </c>
      <c r="I22" s="4" t="s">
        <v>13</v>
      </c>
      <c r="J22" s="4" t="s">
        <v>8</v>
      </c>
      <c r="K22" s="411"/>
    </row>
    <row r="23" spans="1:11" ht="30.75" customHeight="1" x14ac:dyDescent="0.2">
      <c r="A23" s="5" t="s">
        <v>14</v>
      </c>
      <c r="B23" s="6"/>
      <c r="C23" s="6"/>
      <c r="D23" s="6"/>
      <c r="E23" s="6"/>
      <c r="F23" s="6"/>
      <c r="G23" s="6"/>
      <c r="H23" s="6"/>
      <c r="I23" s="6"/>
      <c r="J23" s="6"/>
      <c r="K23" s="7" t="s">
        <v>69</v>
      </c>
    </row>
    <row r="24" spans="1:11" ht="22.5" customHeight="1" x14ac:dyDescent="0.2">
      <c r="A24" s="5" t="s">
        <v>1094</v>
      </c>
      <c r="B24" s="6">
        <v>301</v>
      </c>
      <c r="C24" s="6">
        <v>347</v>
      </c>
      <c r="D24" s="6">
        <v>648</v>
      </c>
      <c r="E24" s="6">
        <v>0</v>
      </c>
      <c r="F24" s="6">
        <v>0</v>
      </c>
      <c r="G24" s="6">
        <v>0</v>
      </c>
      <c r="H24" s="6">
        <v>301</v>
      </c>
      <c r="I24" s="6">
        <v>347</v>
      </c>
      <c r="J24" s="6">
        <v>648</v>
      </c>
      <c r="K24" s="7" t="s">
        <v>1095</v>
      </c>
    </row>
    <row r="25" spans="1:11" ht="22.5" customHeight="1" thickBot="1" x14ac:dyDescent="0.25">
      <c r="A25" s="25" t="s">
        <v>1096</v>
      </c>
      <c r="B25" s="73">
        <v>501</v>
      </c>
      <c r="C25" s="73">
        <v>488</v>
      </c>
      <c r="D25" s="73">
        <v>989</v>
      </c>
      <c r="E25" s="73">
        <v>0</v>
      </c>
      <c r="F25" s="73">
        <v>0</v>
      </c>
      <c r="G25" s="73">
        <v>0</v>
      </c>
      <c r="H25" s="73">
        <v>501</v>
      </c>
      <c r="I25" s="73">
        <v>488</v>
      </c>
      <c r="J25" s="73">
        <v>989</v>
      </c>
      <c r="K25" s="26" t="s">
        <v>1097</v>
      </c>
    </row>
    <row r="26" spans="1:11" ht="30" customHeight="1" thickBot="1" x14ac:dyDescent="0.25">
      <c r="A26" s="8" t="s">
        <v>108</v>
      </c>
      <c r="B26" s="9">
        <f>SUM(B24:B25)</f>
        <v>802</v>
      </c>
      <c r="C26" s="9">
        <f t="shared" ref="C26:J26" si="1">SUM(C24:C25)</f>
        <v>835</v>
      </c>
      <c r="D26" s="9">
        <f t="shared" si="1"/>
        <v>1637</v>
      </c>
      <c r="E26" s="9">
        <f t="shared" si="1"/>
        <v>0</v>
      </c>
      <c r="F26" s="9">
        <f t="shared" si="1"/>
        <v>0</v>
      </c>
      <c r="G26" s="9">
        <f t="shared" si="1"/>
        <v>0</v>
      </c>
      <c r="H26" s="9">
        <f t="shared" si="1"/>
        <v>802</v>
      </c>
      <c r="I26" s="9">
        <f t="shared" si="1"/>
        <v>835</v>
      </c>
      <c r="J26" s="9">
        <f t="shared" si="1"/>
        <v>1637</v>
      </c>
      <c r="K26" s="10" t="s">
        <v>1099</v>
      </c>
    </row>
    <row r="27" spans="1:11" ht="30" customHeight="1" thickTop="1" x14ac:dyDescent="0.2">
      <c r="A27" s="25"/>
      <c r="B27" s="73"/>
      <c r="C27" s="73"/>
      <c r="D27" s="73"/>
      <c r="E27" s="73"/>
      <c r="F27" s="73"/>
      <c r="G27" s="73"/>
      <c r="H27" s="73"/>
      <c r="I27" s="73"/>
      <c r="J27" s="73"/>
      <c r="K27" s="26"/>
    </row>
    <row r="28" spans="1:11" ht="30" customHeight="1" x14ac:dyDescent="0.2">
      <c r="A28" s="25"/>
      <c r="B28" s="73"/>
      <c r="C28" s="73"/>
      <c r="D28" s="73"/>
      <c r="E28" s="73"/>
      <c r="F28" s="73"/>
      <c r="G28" s="73"/>
      <c r="H28" s="73"/>
      <c r="I28" s="73"/>
      <c r="J28" s="73"/>
      <c r="K28" s="26"/>
    </row>
    <row r="29" spans="1:11" ht="30" customHeight="1" x14ac:dyDescent="0.2">
      <c r="A29" s="25"/>
      <c r="B29" s="73"/>
      <c r="C29" s="73"/>
      <c r="D29" s="73"/>
      <c r="E29" s="73"/>
      <c r="F29" s="73"/>
      <c r="G29" s="73"/>
      <c r="H29" s="73"/>
      <c r="I29" s="73"/>
      <c r="J29" s="73"/>
      <c r="K29" s="26"/>
    </row>
    <row r="30" spans="1:11" ht="24.75" customHeight="1" x14ac:dyDescent="0.2"/>
    <row r="31" spans="1:11" ht="24.75" customHeight="1" x14ac:dyDescent="0.2"/>
    <row r="32" spans="1:11" ht="31.5" customHeight="1" x14ac:dyDescent="0.2">
      <c r="A32" s="423" t="s">
        <v>1100</v>
      </c>
      <c r="B32" s="423"/>
      <c r="C32" s="423"/>
      <c r="D32" s="423"/>
      <c r="E32" s="423"/>
      <c r="F32" s="423"/>
      <c r="G32" s="423"/>
      <c r="H32" s="423"/>
      <c r="I32" s="423"/>
      <c r="J32" s="423"/>
      <c r="K32" s="423"/>
    </row>
    <row r="33" spans="1:11" ht="39" customHeight="1" x14ac:dyDescent="0.25">
      <c r="A33" s="416" t="s">
        <v>1796</v>
      </c>
      <c r="B33" s="416"/>
      <c r="C33" s="416"/>
      <c r="D33" s="416"/>
      <c r="E33" s="416"/>
      <c r="F33" s="416"/>
      <c r="G33" s="416"/>
      <c r="H33" s="416"/>
      <c r="I33" s="416"/>
      <c r="J33" s="416"/>
      <c r="K33" s="416"/>
    </row>
    <row r="34" spans="1:11" ht="33.75" customHeight="1" thickBot="1" x14ac:dyDescent="0.3">
      <c r="A34" s="29" t="s">
        <v>1788</v>
      </c>
      <c r="K34" s="148" t="s">
        <v>1789</v>
      </c>
    </row>
    <row r="35" spans="1:11" ht="27.75" customHeight="1" thickTop="1" x14ac:dyDescent="0.2">
      <c r="A35" s="409" t="s">
        <v>118</v>
      </c>
      <c r="B35" s="409" t="s">
        <v>2</v>
      </c>
      <c r="C35" s="409"/>
      <c r="D35" s="409"/>
      <c r="E35" s="409" t="s">
        <v>3</v>
      </c>
      <c r="F35" s="409"/>
      <c r="G35" s="409"/>
      <c r="H35" s="409" t="s">
        <v>4</v>
      </c>
      <c r="I35" s="409"/>
      <c r="J35" s="409"/>
      <c r="K35" s="409" t="s">
        <v>278</v>
      </c>
    </row>
    <row r="36" spans="1:11" ht="22.5" customHeight="1" x14ac:dyDescent="0.2">
      <c r="A36" s="410"/>
      <c r="B36" s="410" t="s">
        <v>177</v>
      </c>
      <c r="C36" s="410"/>
      <c r="D36" s="410"/>
      <c r="E36" s="410" t="s">
        <v>7</v>
      </c>
      <c r="F36" s="410"/>
      <c r="G36" s="410"/>
      <c r="H36" s="410" t="s">
        <v>8</v>
      </c>
      <c r="I36" s="410"/>
      <c r="J36" s="410"/>
      <c r="K36" s="410"/>
    </row>
    <row r="37" spans="1:11" ht="21.75" customHeight="1" x14ac:dyDescent="0.2">
      <c r="A37" s="410"/>
      <c r="B37" s="73" t="s">
        <v>52</v>
      </c>
      <c r="C37" s="73" t="s">
        <v>10</v>
      </c>
      <c r="D37" s="73" t="s">
        <v>11</v>
      </c>
      <c r="E37" s="73" t="s">
        <v>52</v>
      </c>
      <c r="F37" s="73" t="s">
        <v>10</v>
      </c>
      <c r="G37" s="73" t="s">
        <v>11</v>
      </c>
      <c r="H37" s="73" t="s">
        <v>52</v>
      </c>
      <c r="I37" s="73" t="s">
        <v>10</v>
      </c>
      <c r="J37" s="73" t="s">
        <v>11</v>
      </c>
      <c r="K37" s="410"/>
    </row>
    <row r="38" spans="1:11" ht="33.75" customHeight="1" thickBot="1" x14ac:dyDescent="0.25">
      <c r="A38" s="411"/>
      <c r="B38" s="74" t="s">
        <v>12</v>
      </c>
      <c r="C38" s="74" t="s">
        <v>13</v>
      </c>
      <c r="D38" s="74" t="s">
        <v>8</v>
      </c>
      <c r="E38" s="74" t="s">
        <v>12</v>
      </c>
      <c r="F38" s="74" t="s">
        <v>13</v>
      </c>
      <c r="G38" s="74" t="s">
        <v>8</v>
      </c>
      <c r="H38" s="74" t="s">
        <v>12</v>
      </c>
      <c r="I38" s="74" t="s">
        <v>13</v>
      </c>
      <c r="J38" s="74" t="s">
        <v>8</v>
      </c>
      <c r="K38" s="411"/>
    </row>
    <row r="39" spans="1:11" ht="33.75" customHeight="1" x14ac:dyDescent="0.2">
      <c r="A39" s="5" t="s">
        <v>14</v>
      </c>
      <c r="B39" s="6"/>
      <c r="C39" s="6"/>
      <c r="D39" s="6"/>
      <c r="E39" s="6"/>
      <c r="F39" s="6"/>
      <c r="G39" s="6"/>
      <c r="H39" s="6"/>
      <c r="I39" s="6"/>
      <c r="J39" s="6"/>
      <c r="K39" s="7" t="s">
        <v>69</v>
      </c>
    </row>
    <row r="40" spans="1:11" ht="33.75" customHeight="1" x14ac:dyDescent="0.2">
      <c r="A40" s="5" t="s">
        <v>1094</v>
      </c>
      <c r="B40" s="6">
        <v>59</v>
      </c>
      <c r="C40" s="6">
        <v>48</v>
      </c>
      <c r="D40" s="6">
        <v>107</v>
      </c>
      <c r="E40" s="6">
        <v>0</v>
      </c>
      <c r="F40" s="6">
        <v>0</v>
      </c>
      <c r="G40" s="6">
        <v>0</v>
      </c>
      <c r="H40" s="6">
        <f t="shared" ref="H40:J41" si="2">SUM(E40,B40)</f>
        <v>59</v>
      </c>
      <c r="I40" s="6">
        <f t="shared" si="2"/>
        <v>48</v>
      </c>
      <c r="J40" s="6">
        <f t="shared" si="2"/>
        <v>107</v>
      </c>
      <c r="K40" s="7" t="s">
        <v>1095</v>
      </c>
    </row>
    <row r="41" spans="1:11" ht="33.75" customHeight="1" thickBot="1" x14ac:dyDescent="0.25">
      <c r="A41" s="25" t="s">
        <v>1096</v>
      </c>
      <c r="B41" s="73">
        <v>78</v>
      </c>
      <c r="C41" s="73">
        <v>20</v>
      </c>
      <c r="D41" s="73">
        <v>98</v>
      </c>
      <c r="E41" s="73">
        <v>0</v>
      </c>
      <c r="F41" s="73">
        <v>0</v>
      </c>
      <c r="G41" s="73">
        <v>0</v>
      </c>
      <c r="H41" s="73">
        <f t="shared" si="2"/>
        <v>78</v>
      </c>
      <c r="I41" s="73">
        <f t="shared" si="2"/>
        <v>20</v>
      </c>
      <c r="J41" s="73">
        <f t="shared" si="2"/>
        <v>98</v>
      </c>
      <c r="K41" s="26" t="s">
        <v>1097</v>
      </c>
    </row>
    <row r="42" spans="1:11" ht="33.75" customHeight="1" thickBot="1" x14ac:dyDescent="0.25">
      <c r="A42" s="8" t="s">
        <v>108</v>
      </c>
      <c r="B42" s="9">
        <f>SUM(B40:B41)</f>
        <v>137</v>
      </c>
      <c r="C42" s="9">
        <f>SUM(C40:C41)</f>
        <v>68</v>
      </c>
      <c r="D42" s="9">
        <f>SUM(B42:C42)</f>
        <v>205</v>
      </c>
      <c r="E42" s="9">
        <f t="shared" ref="E42:J42" si="3">SUM(E40:E41)</f>
        <v>0</v>
      </c>
      <c r="F42" s="9">
        <f t="shared" si="3"/>
        <v>0</v>
      </c>
      <c r="G42" s="9">
        <f t="shared" si="3"/>
        <v>0</v>
      </c>
      <c r="H42" s="9">
        <f t="shared" si="3"/>
        <v>137</v>
      </c>
      <c r="I42" s="9">
        <f t="shared" si="3"/>
        <v>68</v>
      </c>
      <c r="J42" s="9">
        <f t="shared" si="3"/>
        <v>205</v>
      </c>
      <c r="K42" s="10" t="s">
        <v>631</v>
      </c>
    </row>
    <row r="43" spans="1:11" ht="15" thickTop="1" x14ac:dyDescent="0.2"/>
  </sheetData>
  <mergeCells count="33">
    <mergeCell ref="A32:K32"/>
    <mergeCell ref="A33:K33"/>
    <mergeCell ref="A35:A38"/>
    <mergeCell ref="B35:D35"/>
    <mergeCell ref="E35:G35"/>
    <mergeCell ref="H35:J35"/>
    <mergeCell ref="K35:K38"/>
    <mergeCell ref="B36:D36"/>
    <mergeCell ref="E36:G36"/>
    <mergeCell ref="H36:J36"/>
    <mergeCell ref="A15:K15"/>
    <mergeCell ref="A16:K16"/>
    <mergeCell ref="B19:D19"/>
    <mergeCell ref="E19:G19"/>
    <mergeCell ref="H19:J19"/>
    <mergeCell ref="B18:D18"/>
    <mergeCell ref="E18:G18"/>
    <mergeCell ref="H18:J18"/>
    <mergeCell ref="A18:A22"/>
    <mergeCell ref="K18:K22"/>
    <mergeCell ref="B20:D20"/>
    <mergeCell ref="E20:G20"/>
    <mergeCell ref="H20:J20"/>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N13"/>
  <sheetViews>
    <sheetView rightToLeft="1" view="pageBreakPreview" zoomScale="80" zoomScaleSheetLayoutView="80" workbookViewId="0">
      <selection activeCell="O40" sqref="O40"/>
    </sheetView>
  </sheetViews>
  <sheetFormatPr defaultRowHeight="14.25" x14ac:dyDescent="0.2"/>
  <cols>
    <col min="1" max="1" width="15.125" style="76" customWidth="1"/>
    <col min="2" max="12" width="8" style="76" customWidth="1"/>
    <col min="13" max="13" width="6.75" style="76" customWidth="1"/>
    <col min="14" max="14" width="24.375" style="76" customWidth="1"/>
    <col min="15" max="16384" width="9" style="76"/>
  </cols>
  <sheetData>
    <row r="2" spans="1:14" ht="35.25" customHeight="1" x14ac:dyDescent="0.2">
      <c r="A2" s="423" t="s">
        <v>1101</v>
      </c>
      <c r="B2" s="423"/>
      <c r="C2" s="423"/>
      <c r="D2" s="423"/>
      <c r="E2" s="423"/>
      <c r="F2" s="423"/>
      <c r="G2" s="423"/>
      <c r="H2" s="423"/>
      <c r="I2" s="423"/>
      <c r="J2" s="423"/>
      <c r="K2" s="423"/>
      <c r="L2" s="423"/>
      <c r="M2" s="423"/>
      <c r="N2" s="423"/>
    </row>
    <row r="3" spans="1:14" ht="45.75" customHeight="1" x14ac:dyDescent="0.25">
      <c r="A3" s="416" t="s">
        <v>1102</v>
      </c>
      <c r="B3" s="416"/>
      <c r="C3" s="416"/>
      <c r="D3" s="416"/>
      <c r="E3" s="416"/>
      <c r="F3" s="416"/>
      <c r="G3" s="416"/>
      <c r="H3" s="416"/>
      <c r="I3" s="416"/>
      <c r="J3" s="416"/>
      <c r="K3" s="416"/>
      <c r="L3" s="416"/>
      <c r="M3" s="416"/>
      <c r="N3" s="416"/>
    </row>
    <row r="4" spans="1:14" ht="26.25" customHeight="1" thickBot="1" x14ac:dyDescent="0.3">
      <c r="A4" s="29" t="s">
        <v>1790</v>
      </c>
      <c r="N4" s="39" t="s">
        <v>1791</v>
      </c>
    </row>
    <row r="5" spans="1:14" ht="21.75" customHeight="1" thickTop="1" x14ac:dyDescent="0.25">
      <c r="A5" s="409" t="s">
        <v>118</v>
      </c>
      <c r="B5" s="412" t="s">
        <v>56</v>
      </c>
      <c r="C5" s="412"/>
      <c r="D5" s="412"/>
      <c r="E5" s="412" t="s">
        <v>57</v>
      </c>
      <c r="F5" s="412"/>
      <c r="G5" s="412"/>
      <c r="H5" s="412" t="s">
        <v>58</v>
      </c>
      <c r="I5" s="412"/>
      <c r="J5" s="412"/>
      <c r="K5" s="412" t="s">
        <v>4</v>
      </c>
      <c r="L5" s="412"/>
      <c r="M5" s="412"/>
      <c r="N5" s="409" t="s">
        <v>278</v>
      </c>
    </row>
    <row r="6" spans="1:14" ht="21.75" customHeight="1" x14ac:dyDescent="0.25">
      <c r="A6" s="410"/>
      <c r="B6" s="413" t="s">
        <v>59</v>
      </c>
      <c r="C6" s="413"/>
      <c r="D6" s="413"/>
      <c r="E6" s="413" t="s">
        <v>60</v>
      </c>
      <c r="F6" s="413"/>
      <c r="G6" s="413"/>
      <c r="H6" s="413" t="s">
        <v>61</v>
      </c>
      <c r="I6" s="413"/>
      <c r="J6" s="413"/>
      <c r="K6" s="413" t="s">
        <v>8</v>
      </c>
      <c r="L6" s="413"/>
      <c r="M6" s="413"/>
      <c r="N6" s="410"/>
    </row>
    <row r="7" spans="1:14" ht="21.75" customHeight="1" x14ac:dyDescent="0.25">
      <c r="A7" s="410"/>
      <c r="B7" s="75" t="s">
        <v>52</v>
      </c>
      <c r="C7" s="75" t="s">
        <v>10</v>
      </c>
      <c r="D7" s="75" t="s">
        <v>11</v>
      </c>
      <c r="E7" s="75" t="s">
        <v>52</v>
      </c>
      <c r="F7" s="75" t="s">
        <v>10</v>
      </c>
      <c r="G7" s="75" t="s">
        <v>11</v>
      </c>
      <c r="H7" s="75" t="s">
        <v>52</v>
      </c>
      <c r="I7" s="75" t="s">
        <v>10</v>
      </c>
      <c r="J7" s="75" t="s">
        <v>11</v>
      </c>
      <c r="K7" s="75" t="s">
        <v>52</v>
      </c>
      <c r="L7" s="75" t="s">
        <v>10</v>
      </c>
      <c r="M7" s="75" t="s">
        <v>11</v>
      </c>
      <c r="N7" s="410"/>
    </row>
    <row r="8" spans="1:14" ht="21.75" customHeight="1" thickBot="1" x14ac:dyDescent="0.3">
      <c r="A8" s="411"/>
      <c r="B8" s="4" t="s">
        <v>12</v>
      </c>
      <c r="C8" s="4" t="s">
        <v>13</v>
      </c>
      <c r="D8" s="4" t="s">
        <v>8</v>
      </c>
      <c r="E8" s="4" t="s">
        <v>12</v>
      </c>
      <c r="F8" s="4" t="s">
        <v>13</v>
      </c>
      <c r="G8" s="4" t="s">
        <v>8</v>
      </c>
      <c r="H8" s="4" t="s">
        <v>12</v>
      </c>
      <c r="I8" s="4" t="s">
        <v>13</v>
      </c>
      <c r="J8" s="4" t="s">
        <v>8</v>
      </c>
      <c r="K8" s="4" t="s">
        <v>12</v>
      </c>
      <c r="L8" s="4" t="s">
        <v>13</v>
      </c>
      <c r="M8" s="4" t="s">
        <v>8</v>
      </c>
      <c r="N8" s="411"/>
    </row>
    <row r="9" spans="1:14" ht="33" customHeight="1" x14ac:dyDescent="0.2">
      <c r="A9" s="5" t="s">
        <v>14</v>
      </c>
      <c r="B9" s="6"/>
      <c r="C9" s="6"/>
      <c r="D9" s="6"/>
      <c r="E9" s="6"/>
      <c r="F9" s="6"/>
      <c r="G9" s="6"/>
      <c r="H9" s="6"/>
      <c r="I9" s="6"/>
      <c r="J9" s="6"/>
      <c r="K9" s="7"/>
      <c r="L9" s="5"/>
      <c r="M9" s="6"/>
      <c r="N9" s="7" t="s">
        <v>69</v>
      </c>
    </row>
    <row r="10" spans="1:14" ht="32.25" customHeight="1" x14ac:dyDescent="0.2">
      <c r="A10" s="5" t="s">
        <v>1094</v>
      </c>
      <c r="B10" s="6">
        <v>7</v>
      </c>
      <c r="C10" s="6">
        <v>8</v>
      </c>
      <c r="D10" s="6">
        <v>15</v>
      </c>
      <c r="E10" s="6">
        <v>6</v>
      </c>
      <c r="F10" s="6">
        <v>1</v>
      </c>
      <c r="G10" s="6">
        <v>7</v>
      </c>
      <c r="H10" s="6">
        <v>4</v>
      </c>
      <c r="I10" s="6">
        <v>4</v>
      </c>
      <c r="J10" s="6">
        <v>8</v>
      </c>
      <c r="K10" s="6">
        <f>SUM(H10,E10,B10)</f>
        <v>17</v>
      </c>
      <c r="L10" s="6">
        <f>SUM(I10,F10,C10)</f>
        <v>13</v>
      </c>
      <c r="M10" s="6">
        <f>SUM(J10,G10,D10)</f>
        <v>30</v>
      </c>
      <c r="N10" s="7" t="s">
        <v>1095</v>
      </c>
    </row>
    <row r="11" spans="1:14" ht="32.25" customHeight="1" thickBot="1" x14ac:dyDescent="0.25">
      <c r="A11" s="25" t="s">
        <v>1096</v>
      </c>
      <c r="B11" s="73">
        <v>34</v>
      </c>
      <c r="C11" s="73">
        <v>19</v>
      </c>
      <c r="D11" s="73">
        <v>53</v>
      </c>
      <c r="E11" s="73">
        <v>10</v>
      </c>
      <c r="F11" s="73">
        <v>25</v>
      </c>
      <c r="G11" s="73">
        <v>35</v>
      </c>
      <c r="H11" s="73">
        <v>7</v>
      </c>
      <c r="I11" s="73">
        <v>1</v>
      </c>
      <c r="J11" s="73">
        <v>8</v>
      </c>
      <c r="K11" s="73">
        <f>SUM(B11,E11,H11)</f>
        <v>51</v>
      </c>
      <c r="L11" s="73">
        <f>SUM(C11,F11,I11)</f>
        <v>45</v>
      </c>
      <c r="M11" s="73">
        <f>SUM(K11:L11)</f>
        <v>96</v>
      </c>
      <c r="N11" s="26" t="s">
        <v>1097</v>
      </c>
    </row>
    <row r="12" spans="1:14" ht="34.5" customHeight="1" thickBot="1" x14ac:dyDescent="0.25">
      <c r="A12" s="8" t="s">
        <v>108</v>
      </c>
      <c r="B12" s="9">
        <f>SUM(B10:B11)</f>
        <v>41</v>
      </c>
      <c r="C12" s="9">
        <f t="shared" ref="C12:M12" si="0">SUM(C10:C11)</f>
        <v>27</v>
      </c>
      <c r="D12" s="9">
        <f t="shared" si="0"/>
        <v>68</v>
      </c>
      <c r="E12" s="9">
        <f t="shared" si="0"/>
        <v>16</v>
      </c>
      <c r="F12" s="9">
        <f t="shared" si="0"/>
        <v>26</v>
      </c>
      <c r="G12" s="9">
        <f t="shared" si="0"/>
        <v>42</v>
      </c>
      <c r="H12" s="9">
        <f t="shared" si="0"/>
        <v>11</v>
      </c>
      <c r="I12" s="9">
        <f t="shared" si="0"/>
        <v>5</v>
      </c>
      <c r="J12" s="9">
        <f t="shared" si="0"/>
        <v>16</v>
      </c>
      <c r="K12" s="9">
        <f t="shared" si="0"/>
        <v>68</v>
      </c>
      <c r="L12" s="9">
        <f t="shared" si="0"/>
        <v>58</v>
      </c>
      <c r="M12" s="9">
        <f t="shared" si="0"/>
        <v>126</v>
      </c>
      <c r="N12" s="10" t="s">
        <v>48</v>
      </c>
    </row>
    <row r="13" spans="1:14" ht="15" thickTop="1" x14ac:dyDescent="0.2"/>
  </sheetData>
  <mergeCells count="12">
    <mergeCell ref="H6:J6"/>
    <mergeCell ref="K6:M6"/>
    <mergeCell ref="A2:N2"/>
    <mergeCell ref="A3:N3"/>
    <mergeCell ref="A5:A8"/>
    <mergeCell ref="B5:D5"/>
    <mergeCell ref="E5:G5"/>
    <mergeCell ref="H5:J5"/>
    <mergeCell ref="K5:M5"/>
    <mergeCell ref="N5:N8"/>
    <mergeCell ref="B6:D6"/>
    <mergeCell ref="E6:G6"/>
  </mergeCells>
  <printOptions horizontalCentered="1"/>
  <pageMargins left="0.39370078740157499" right="0.39370078740157499" top="1.5374015750000001" bottom="0.39370078740157499" header="0.78740157480314998" footer="0.39370078740157499"/>
  <pageSetup paperSize="9" scale="7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5"/>
  <sheetViews>
    <sheetView rightToLeft="1" view="pageBreakPreview" topLeftCell="A15" zoomScale="90" zoomScaleSheetLayoutView="90" workbookViewId="0">
      <selection sqref="A1:K30"/>
    </sheetView>
  </sheetViews>
  <sheetFormatPr defaultRowHeight="14.25" x14ac:dyDescent="0.2"/>
  <cols>
    <col min="1" max="1" width="18.5" style="76" customWidth="1"/>
    <col min="2" max="10" width="9.875" style="76" customWidth="1"/>
    <col min="11" max="11" width="22.375" style="76" customWidth="1"/>
    <col min="12" max="16384" width="9" style="76"/>
  </cols>
  <sheetData>
    <row r="1" spans="1:11" ht="33.75" customHeight="1" x14ac:dyDescent="0.2">
      <c r="A1" s="423" t="s">
        <v>1103</v>
      </c>
      <c r="B1" s="423"/>
      <c r="C1" s="423"/>
      <c r="D1" s="423"/>
      <c r="E1" s="423"/>
      <c r="F1" s="423"/>
      <c r="G1" s="423"/>
      <c r="H1" s="423"/>
      <c r="I1" s="423"/>
      <c r="J1" s="423"/>
      <c r="K1" s="423"/>
    </row>
    <row r="2" spans="1:11" ht="36.75" customHeight="1" x14ac:dyDescent="0.25">
      <c r="A2" s="416" t="s">
        <v>1104</v>
      </c>
      <c r="B2" s="416"/>
      <c r="C2" s="416"/>
      <c r="D2" s="416"/>
      <c r="E2" s="416"/>
      <c r="F2" s="416"/>
      <c r="G2" s="416"/>
      <c r="H2" s="416"/>
      <c r="I2" s="416"/>
      <c r="J2" s="416"/>
      <c r="K2" s="416"/>
    </row>
    <row r="3" spans="1:11" ht="24.75" customHeight="1" thickBot="1" x14ac:dyDescent="0.3">
      <c r="A3" s="29" t="s">
        <v>1792</v>
      </c>
      <c r="K3" s="39" t="s">
        <v>1793</v>
      </c>
    </row>
    <row r="4" spans="1:11" ht="21" customHeight="1" thickTop="1" x14ac:dyDescent="0.25">
      <c r="A4" s="409" t="s">
        <v>118</v>
      </c>
      <c r="B4" s="412" t="s">
        <v>2</v>
      </c>
      <c r="C4" s="412"/>
      <c r="D4" s="412"/>
      <c r="E4" s="412" t="s">
        <v>3</v>
      </c>
      <c r="F4" s="412"/>
      <c r="G4" s="412"/>
      <c r="H4" s="412" t="s">
        <v>4</v>
      </c>
      <c r="I4" s="412"/>
      <c r="J4" s="412"/>
      <c r="K4" s="409" t="s">
        <v>278</v>
      </c>
    </row>
    <row r="5" spans="1:11" ht="21" customHeight="1" x14ac:dyDescent="0.25">
      <c r="A5" s="410"/>
      <c r="B5" s="413" t="s">
        <v>177</v>
      </c>
      <c r="C5" s="413"/>
      <c r="D5" s="413"/>
      <c r="E5" s="413" t="s">
        <v>7</v>
      </c>
      <c r="F5" s="413"/>
      <c r="G5" s="413"/>
      <c r="H5" s="413" t="s">
        <v>8</v>
      </c>
      <c r="I5" s="413"/>
      <c r="J5" s="413"/>
      <c r="K5" s="410"/>
    </row>
    <row r="6" spans="1:11" ht="21" customHeight="1" x14ac:dyDescent="0.25">
      <c r="A6" s="410"/>
      <c r="B6" s="75" t="s">
        <v>9</v>
      </c>
      <c r="C6" s="75" t="s">
        <v>10</v>
      </c>
      <c r="D6" s="75" t="s">
        <v>11</v>
      </c>
      <c r="E6" s="75" t="s">
        <v>9</v>
      </c>
      <c r="F6" s="75" t="s">
        <v>10</v>
      </c>
      <c r="G6" s="75" t="s">
        <v>11</v>
      </c>
      <c r="H6" s="75" t="s">
        <v>9</v>
      </c>
      <c r="I6" s="75" t="s">
        <v>10</v>
      </c>
      <c r="J6" s="75" t="s">
        <v>11</v>
      </c>
      <c r="K6" s="410"/>
    </row>
    <row r="7" spans="1:11" ht="21" customHeight="1" thickBot="1" x14ac:dyDescent="0.3">
      <c r="A7" s="411"/>
      <c r="B7" s="4" t="s">
        <v>12</v>
      </c>
      <c r="C7" s="4" t="s">
        <v>13</v>
      </c>
      <c r="D7" s="4" t="s">
        <v>8</v>
      </c>
      <c r="E7" s="4" t="s">
        <v>12</v>
      </c>
      <c r="F7" s="4" t="s">
        <v>13</v>
      </c>
      <c r="G7" s="4" t="s">
        <v>8</v>
      </c>
      <c r="H7" s="4" t="s">
        <v>12</v>
      </c>
      <c r="I7" s="4" t="s">
        <v>13</v>
      </c>
      <c r="J7" s="4" t="s">
        <v>8</v>
      </c>
      <c r="K7" s="411"/>
    </row>
    <row r="8" spans="1:11" ht="25.5" customHeight="1" x14ac:dyDescent="0.2">
      <c r="A8" s="5" t="s">
        <v>14</v>
      </c>
      <c r="B8" s="6"/>
      <c r="C8" s="6"/>
      <c r="D8" s="6"/>
      <c r="E8" s="6"/>
      <c r="F8" s="6"/>
      <c r="G8" s="6"/>
      <c r="H8" s="6"/>
      <c r="I8" s="6"/>
      <c r="J8" s="6"/>
      <c r="K8" s="24" t="s">
        <v>69</v>
      </c>
    </row>
    <row r="9" spans="1:11" ht="25.5" customHeight="1" x14ac:dyDescent="0.2">
      <c r="A9" s="5" t="s">
        <v>280</v>
      </c>
      <c r="B9" s="6">
        <v>280</v>
      </c>
      <c r="C9" s="6">
        <v>293</v>
      </c>
      <c r="D9" s="6">
        <v>573</v>
      </c>
      <c r="E9" s="6">
        <v>0</v>
      </c>
      <c r="F9" s="6">
        <v>0</v>
      </c>
      <c r="G9" s="6">
        <f>SUM(E9:F9)</f>
        <v>0</v>
      </c>
      <c r="H9" s="6">
        <v>280</v>
      </c>
      <c r="I9" s="6">
        <v>293</v>
      </c>
      <c r="J9" s="6">
        <v>573</v>
      </c>
      <c r="K9" s="7" t="s">
        <v>1095</v>
      </c>
    </row>
    <row r="10" spans="1:11" ht="25.5" customHeight="1" thickBot="1" x14ac:dyDescent="0.25">
      <c r="A10" s="25" t="s">
        <v>1096</v>
      </c>
      <c r="B10" s="73">
        <v>243</v>
      </c>
      <c r="C10" s="73">
        <v>197</v>
      </c>
      <c r="D10" s="73">
        <v>440</v>
      </c>
      <c r="E10" s="73">
        <v>0</v>
      </c>
      <c r="F10" s="73">
        <v>0</v>
      </c>
      <c r="G10" s="73">
        <v>0</v>
      </c>
      <c r="H10" s="73">
        <v>243</v>
      </c>
      <c r="I10" s="73">
        <v>197</v>
      </c>
      <c r="J10" s="73">
        <v>440</v>
      </c>
      <c r="K10" s="26" t="s">
        <v>1097</v>
      </c>
    </row>
    <row r="11" spans="1:11" ht="25.5" customHeight="1" thickBot="1" x14ac:dyDescent="0.25">
      <c r="A11" s="8" t="s">
        <v>108</v>
      </c>
      <c r="B11" s="9">
        <f>SUM(B9:B10)</f>
        <v>523</v>
      </c>
      <c r="C11" s="9">
        <f t="shared" ref="C11:J11" si="0">SUM(C9:C10)</f>
        <v>490</v>
      </c>
      <c r="D11" s="9">
        <f t="shared" si="0"/>
        <v>1013</v>
      </c>
      <c r="E11" s="9">
        <f t="shared" si="0"/>
        <v>0</v>
      </c>
      <c r="F11" s="9">
        <f t="shared" si="0"/>
        <v>0</v>
      </c>
      <c r="G11" s="9">
        <f t="shared" si="0"/>
        <v>0</v>
      </c>
      <c r="H11" s="9">
        <f t="shared" si="0"/>
        <v>523</v>
      </c>
      <c r="I11" s="9">
        <f t="shared" si="0"/>
        <v>490</v>
      </c>
      <c r="J11" s="9">
        <f t="shared" si="0"/>
        <v>1013</v>
      </c>
      <c r="K11" s="101" t="s">
        <v>48</v>
      </c>
    </row>
    <row r="12" spans="1:11" ht="27.75" customHeight="1" thickTop="1" x14ac:dyDescent="0.2"/>
    <row r="13" spans="1:11" ht="27.75" customHeight="1" x14ac:dyDescent="0.2"/>
    <row r="14" spans="1:11" ht="33" customHeight="1" x14ac:dyDescent="0.2">
      <c r="A14" s="423" t="s">
        <v>1105</v>
      </c>
      <c r="B14" s="423"/>
      <c r="C14" s="423"/>
      <c r="D14" s="423"/>
      <c r="E14" s="423"/>
      <c r="F14" s="423"/>
      <c r="G14" s="423"/>
      <c r="H14" s="423"/>
      <c r="I14" s="423"/>
      <c r="J14" s="423"/>
      <c r="K14" s="423"/>
    </row>
    <row r="15" spans="1:11" ht="35.25" customHeight="1" x14ac:dyDescent="0.25">
      <c r="A15" s="416" t="s">
        <v>2311</v>
      </c>
      <c r="B15" s="416"/>
      <c r="C15" s="416"/>
      <c r="D15" s="416"/>
      <c r="E15" s="416"/>
      <c r="F15" s="416"/>
      <c r="G15" s="416"/>
      <c r="H15" s="416"/>
      <c r="I15" s="416"/>
      <c r="J15" s="416"/>
      <c r="K15" s="416"/>
    </row>
    <row r="16" spans="1:11" ht="18" customHeight="1" thickBot="1" x14ac:dyDescent="0.3">
      <c r="A16" s="29" t="s">
        <v>1794</v>
      </c>
      <c r="K16" s="39" t="s">
        <v>1795</v>
      </c>
    </row>
    <row r="17" spans="1:11" ht="21" customHeight="1" thickTop="1" x14ac:dyDescent="0.25">
      <c r="A17" s="409" t="s">
        <v>118</v>
      </c>
      <c r="B17" s="412" t="s">
        <v>2</v>
      </c>
      <c r="C17" s="412"/>
      <c r="D17" s="412"/>
      <c r="E17" s="412" t="s">
        <v>3</v>
      </c>
      <c r="F17" s="412"/>
      <c r="G17" s="412"/>
      <c r="H17" s="412" t="s">
        <v>4</v>
      </c>
      <c r="I17" s="412"/>
      <c r="J17" s="412"/>
      <c r="K17" s="409" t="s">
        <v>278</v>
      </c>
    </row>
    <row r="18" spans="1:11" ht="21" customHeight="1" x14ac:dyDescent="0.25">
      <c r="A18" s="410"/>
      <c r="B18" s="413" t="s">
        <v>177</v>
      </c>
      <c r="C18" s="413"/>
      <c r="D18" s="413"/>
      <c r="E18" s="413" t="s">
        <v>7</v>
      </c>
      <c r="F18" s="413"/>
      <c r="G18" s="413"/>
      <c r="H18" s="413" t="s">
        <v>8</v>
      </c>
      <c r="I18" s="413"/>
      <c r="J18" s="413"/>
      <c r="K18" s="410"/>
    </row>
    <row r="19" spans="1:11" ht="21" customHeight="1" x14ac:dyDescent="0.25">
      <c r="A19" s="410"/>
      <c r="B19" s="75" t="s">
        <v>9</v>
      </c>
      <c r="C19" s="75" t="s">
        <v>10</v>
      </c>
      <c r="D19" s="75" t="s">
        <v>11</v>
      </c>
      <c r="E19" s="75" t="s">
        <v>9</v>
      </c>
      <c r="F19" s="75" t="s">
        <v>10</v>
      </c>
      <c r="G19" s="75" t="s">
        <v>11</v>
      </c>
      <c r="H19" s="75" t="s">
        <v>9</v>
      </c>
      <c r="I19" s="75" t="s">
        <v>10</v>
      </c>
      <c r="J19" s="75" t="s">
        <v>11</v>
      </c>
      <c r="K19" s="410"/>
    </row>
    <row r="20" spans="1:11" ht="27" customHeight="1" thickBot="1" x14ac:dyDescent="0.3">
      <c r="A20" s="411"/>
      <c r="B20" s="4" t="s">
        <v>12</v>
      </c>
      <c r="C20" s="4" t="s">
        <v>13</v>
      </c>
      <c r="D20" s="4" t="s">
        <v>8</v>
      </c>
      <c r="E20" s="4" t="s">
        <v>12</v>
      </c>
      <c r="F20" s="4" t="s">
        <v>13</v>
      </c>
      <c r="G20" s="4" t="s">
        <v>8</v>
      </c>
      <c r="H20" s="4" t="s">
        <v>12</v>
      </c>
      <c r="I20" s="4" t="s">
        <v>13</v>
      </c>
      <c r="J20" s="4" t="s">
        <v>8</v>
      </c>
      <c r="K20" s="411"/>
    </row>
    <row r="21" spans="1:11" ht="24.75" customHeight="1" x14ac:dyDescent="0.2">
      <c r="A21" s="5" t="s">
        <v>14</v>
      </c>
      <c r="B21" s="6"/>
      <c r="C21" s="6"/>
      <c r="D21" s="6"/>
      <c r="E21" s="6"/>
      <c r="F21" s="6"/>
      <c r="G21" s="6"/>
      <c r="H21" s="6"/>
      <c r="I21" s="6"/>
      <c r="J21" s="6"/>
      <c r="K21" s="24" t="s">
        <v>69</v>
      </c>
    </row>
    <row r="22" spans="1:11" ht="24.75" customHeight="1" x14ac:dyDescent="0.2">
      <c r="A22" s="5" t="s">
        <v>1094</v>
      </c>
      <c r="B22" s="6">
        <v>273</v>
      </c>
      <c r="C22" s="6">
        <v>285</v>
      </c>
      <c r="D22" s="6">
        <v>558</v>
      </c>
      <c r="E22" s="6">
        <v>0</v>
      </c>
      <c r="F22" s="6">
        <v>0</v>
      </c>
      <c r="G22" s="6">
        <f>SUM(E22:F22)</f>
        <v>0</v>
      </c>
      <c r="H22" s="6">
        <v>273</v>
      </c>
      <c r="I22" s="6">
        <v>285</v>
      </c>
      <c r="J22" s="6">
        <v>558</v>
      </c>
      <c r="K22" s="7" t="s">
        <v>1095</v>
      </c>
    </row>
    <row r="23" spans="1:11" ht="24.75" customHeight="1" thickBot="1" x14ac:dyDescent="0.25">
      <c r="A23" s="25" t="s">
        <v>1096</v>
      </c>
      <c r="B23" s="73">
        <v>209</v>
      </c>
      <c r="C23" s="73">
        <v>178</v>
      </c>
      <c r="D23" s="73">
        <v>387</v>
      </c>
      <c r="E23" s="73">
        <v>0</v>
      </c>
      <c r="F23" s="73">
        <v>0</v>
      </c>
      <c r="G23" s="73">
        <v>0</v>
      </c>
      <c r="H23" s="73">
        <v>209</v>
      </c>
      <c r="I23" s="73">
        <v>178</v>
      </c>
      <c r="J23" s="73">
        <v>387</v>
      </c>
      <c r="K23" s="26" t="s">
        <v>1097</v>
      </c>
    </row>
    <row r="24" spans="1:11" ht="24.75" customHeight="1" thickBot="1" x14ac:dyDescent="0.25">
      <c r="A24" s="8" t="s">
        <v>108</v>
      </c>
      <c r="B24" s="9">
        <f>SUM(B22:B23)</f>
        <v>482</v>
      </c>
      <c r="C24" s="9">
        <f t="shared" ref="C24:J24" si="1">SUM(C22:C23)</f>
        <v>463</v>
      </c>
      <c r="D24" s="9">
        <f t="shared" si="1"/>
        <v>945</v>
      </c>
      <c r="E24" s="9">
        <f t="shared" si="1"/>
        <v>0</v>
      </c>
      <c r="F24" s="9">
        <f t="shared" si="1"/>
        <v>0</v>
      </c>
      <c r="G24" s="9">
        <f t="shared" si="1"/>
        <v>0</v>
      </c>
      <c r="H24" s="9">
        <f t="shared" si="1"/>
        <v>482</v>
      </c>
      <c r="I24" s="9">
        <f t="shared" si="1"/>
        <v>463</v>
      </c>
      <c r="J24" s="9">
        <f t="shared" si="1"/>
        <v>945</v>
      </c>
      <c r="K24" s="101" t="s">
        <v>48</v>
      </c>
    </row>
    <row r="25" spans="1:11" ht="15" thickTop="1" x14ac:dyDescent="0.2"/>
  </sheetData>
  <mergeCells count="20">
    <mergeCell ref="A14:K14"/>
    <mergeCell ref="A15:K15"/>
    <mergeCell ref="A17:A20"/>
    <mergeCell ref="B17:D17"/>
    <mergeCell ref="E17:G17"/>
    <mergeCell ref="H17:J17"/>
    <mergeCell ref="K17:K20"/>
    <mergeCell ref="B18:D18"/>
    <mergeCell ref="E18:G18"/>
    <mergeCell ref="H18:J1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1.1524015748031498" bottom="0.39370078740157483" header="0.78740157480314965" footer="0.3937007874015748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X61"/>
  <sheetViews>
    <sheetView rightToLeft="1" view="pageBreakPreview" topLeftCell="A22" zoomScale="75" zoomScaleNormal="85" zoomScaleSheetLayoutView="75" workbookViewId="0">
      <selection activeCell="K86" sqref="K86"/>
    </sheetView>
  </sheetViews>
  <sheetFormatPr defaultRowHeight="14.25" x14ac:dyDescent="0.2"/>
  <cols>
    <col min="1" max="1" width="24.25" style="76" customWidth="1"/>
    <col min="2" max="10" width="10.25" style="76" customWidth="1"/>
    <col min="11" max="11" width="30.625" style="76" customWidth="1"/>
    <col min="12" max="102" width="9" style="20"/>
    <col min="103" max="16384" width="9" style="76"/>
  </cols>
  <sheetData>
    <row r="1" spans="1:102" ht="45" customHeight="1" x14ac:dyDescent="0.2">
      <c r="A1" s="423" t="s">
        <v>1056</v>
      </c>
      <c r="B1" s="423"/>
      <c r="C1" s="423"/>
      <c r="D1" s="423"/>
      <c r="E1" s="423"/>
      <c r="F1" s="423"/>
      <c r="G1" s="423"/>
      <c r="H1" s="423"/>
      <c r="I1" s="423"/>
      <c r="J1" s="423"/>
      <c r="K1" s="423"/>
    </row>
    <row r="2" spans="1:102" ht="45" customHeight="1" x14ac:dyDescent="0.25">
      <c r="A2" s="416" t="s">
        <v>1057</v>
      </c>
      <c r="B2" s="416"/>
      <c r="C2" s="416"/>
      <c r="D2" s="416"/>
      <c r="E2" s="416"/>
      <c r="F2" s="416"/>
      <c r="G2" s="416"/>
      <c r="H2" s="416"/>
      <c r="I2" s="416"/>
      <c r="J2" s="416"/>
      <c r="K2" s="416"/>
    </row>
    <row r="3" spans="1:102" ht="23.25" customHeight="1" thickBot="1" x14ac:dyDescent="0.3">
      <c r="A3" s="102" t="s">
        <v>1797</v>
      </c>
      <c r="B3" s="168"/>
      <c r="C3" s="168"/>
      <c r="D3" s="168"/>
      <c r="E3" s="168"/>
      <c r="F3" s="168"/>
      <c r="G3" s="168"/>
      <c r="H3" s="168"/>
      <c r="I3" s="168"/>
      <c r="J3" s="168"/>
      <c r="K3" s="167" t="s">
        <v>1798</v>
      </c>
    </row>
    <row r="4" spans="1:102" ht="23.25" customHeight="1" thickTop="1" x14ac:dyDescent="0.25">
      <c r="A4" s="417" t="s">
        <v>118</v>
      </c>
      <c r="B4" s="420" t="s">
        <v>2</v>
      </c>
      <c r="C4" s="420"/>
      <c r="D4" s="420"/>
      <c r="E4" s="420" t="s">
        <v>3</v>
      </c>
      <c r="F4" s="420"/>
      <c r="G4" s="420"/>
      <c r="H4" s="420" t="s">
        <v>4</v>
      </c>
      <c r="I4" s="420"/>
      <c r="J4" s="420"/>
      <c r="K4" s="417" t="s">
        <v>278</v>
      </c>
    </row>
    <row r="5" spans="1:102" ht="23.25" customHeight="1" x14ac:dyDescent="0.25">
      <c r="A5" s="418"/>
      <c r="B5" s="421" t="s">
        <v>6</v>
      </c>
      <c r="C5" s="421"/>
      <c r="D5" s="421"/>
      <c r="E5" s="421" t="s">
        <v>7</v>
      </c>
      <c r="F5" s="421"/>
      <c r="G5" s="421"/>
      <c r="H5" s="421" t="s">
        <v>8</v>
      </c>
      <c r="I5" s="421"/>
      <c r="J5" s="421"/>
      <c r="K5" s="418"/>
    </row>
    <row r="6" spans="1:102" ht="23.25" customHeight="1" x14ac:dyDescent="0.25">
      <c r="A6" s="418"/>
      <c r="B6" s="104" t="s">
        <v>52</v>
      </c>
      <c r="C6" s="104" t="s">
        <v>10</v>
      </c>
      <c r="D6" s="104" t="s">
        <v>11</v>
      </c>
      <c r="E6" s="104" t="s">
        <v>52</v>
      </c>
      <c r="F6" s="104" t="s">
        <v>10</v>
      </c>
      <c r="G6" s="104" t="s">
        <v>11</v>
      </c>
      <c r="H6" s="104" t="s">
        <v>52</v>
      </c>
      <c r="I6" s="104" t="s">
        <v>10</v>
      </c>
      <c r="J6" s="104" t="s">
        <v>11</v>
      </c>
      <c r="K6" s="418"/>
    </row>
    <row r="7" spans="1:102" ht="23.25" customHeight="1" thickBot="1" x14ac:dyDescent="0.3">
      <c r="A7" s="419"/>
      <c r="B7" s="105" t="s">
        <v>12</v>
      </c>
      <c r="C7" s="105" t="s">
        <v>13</v>
      </c>
      <c r="D7" s="105" t="s">
        <v>8</v>
      </c>
      <c r="E7" s="105" t="s">
        <v>12</v>
      </c>
      <c r="F7" s="105" t="s">
        <v>13</v>
      </c>
      <c r="G7" s="105" t="s">
        <v>8</v>
      </c>
      <c r="H7" s="105" t="s">
        <v>12</v>
      </c>
      <c r="I7" s="105" t="s">
        <v>13</v>
      </c>
      <c r="J7" s="105" t="s">
        <v>8</v>
      </c>
      <c r="K7" s="419"/>
    </row>
    <row r="8" spans="1:102" ht="31.5" customHeight="1" x14ac:dyDescent="0.2">
      <c r="A8" s="5" t="s">
        <v>14</v>
      </c>
      <c r="B8" s="6"/>
      <c r="C8" s="6"/>
      <c r="D8" s="6"/>
      <c r="E8" s="6"/>
      <c r="F8" s="6"/>
      <c r="G8" s="6"/>
      <c r="H8" s="6"/>
      <c r="I8" s="6"/>
      <c r="J8" s="6"/>
      <c r="K8" s="7" t="s">
        <v>69</v>
      </c>
    </row>
    <row r="9" spans="1:102" ht="31.5" customHeight="1" x14ac:dyDescent="0.2">
      <c r="A9" s="11" t="s">
        <v>414</v>
      </c>
      <c r="B9" s="12">
        <v>216</v>
      </c>
      <c r="C9" s="12">
        <v>38</v>
      </c>
      <c r="D9" s="12">
        <v>254</v>
      </c>
      <c r="E9" s="12">
        <v>0</v>
      </c>
      <c r="F9" s="12">
        <v>0</v>
      </c>
      <c r="G9" s="12">
        <f>SUM(E9:F9)</f>
        <v>0</v>
      </c>
      <c r="H9" s="12">
        <f t="shared" ref="H9:J10" si="0">SUM(B9,E9)</f>
        <v>216</v>
      </c>
      <c r="I9" s="12">
        <f t="shared" si="0"/>
        <v>38</v>
      </c>
      <c r="J9" s="12">
        <f t="shared" si="0"/>
        <v>254</v>
      </c>
      <c r="K9" s="13" t="s">
        <v>290</v>
      </c>
    </row>
    <row r="10" spans="1:102" ht="31.5" customHeight="1" thickBot="1" x14ac:dyDescent="0.25">
      <c r="A10" s="11" t="s">
        <v>293</v>
      </c>
      <c r="B10" s="12">
        <v>680</v>
      </c>
      <c r="C10" s="12">
        <v>191</v>
      </c>
      <c r="D10" s="12">
        <v>871</v>
      </c>
      <c r="E10" s="12">
        <v>0</v>
      </c>
      <c r="F10" s="12">
        <v>0</v>
      </c>
      <c r="G10" s="12">
        <f>SUM(E10:F10)</f>
        <v>0</v>
      </c>
      <c r="H10" s="12">
        <f t="shared" si="0"/>
        <v>680</v>
      </c>
      <c r="I10" s="12">
        <f t="shared" si="0"/>
        <v>191</v>
      </c>
      <c r="J10" s="12">
        <f t="shared" si="0"/>
        <v>871</v>
      </c>
      <c r="K10" s="13" t="s">
        <v>294</v>
      </c>
    </row>
    <row r="11" spans="1:102" s="142" customFormat="1" ht="31.5" customHeight="1" thickBot="1" x14ac:dyDescent="0.25">
      <c r="A11" s="5" t="s">
        <v>38</v>
      </c>
      <c r="B11" s="6">
        <f t="shared" ref="B11:J11" si="1">SUM(B9:B10)</f>
        <v>896</v>
      </c>
      <c r="C11" s="6">
        <f t="shared" si="1"/>
        <v>229</v>
      </c>
      <c r="D11" s="6">
        <f t="shared" si="1"/>
        <v>1125</v>
      </c>
      <c r="E11" s="6">
        <f t="shared" si="1"/>
        <v>0</v>
      </c>
      <c r="F11" s="6">
        <f t="shared" si="1"/>
        <v>0</v>
      </c>
      <c r="G11" s="6">
        <f t="shared" si="1"/>
        <v>0</v>
      </c>
      <c r="H11" s="6">
        <f t="shared" si="1"/>
        <v>896</v>
      </c>
      <c r="I11" s="6">
        <f t="shared" si="1"/>
        <v>229</v>
      </c>
      <c r="J11" s="6">
        <f t="shared" si="1"/>
        <v>1125</v>
      </c>
      <c r="K11" s="7" t="s">
        <v>1059</v>
      </c>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row>
    <row r="12" spans="1:102" ht="31.5" customHeight="1" x14ac:dyDescent="0.2">
      <c r="A12" s="25" t="s">
        <v>62</v>
      </c>
      <c r="B12" s="73"/>
      <c r="C12" s="73"/>
      <c r="D12" s="73"/>
      <c r="E12" s="73"/>
      <c r="F12" s="73"/>
      <c r="G12" s="73"/>
      <c r="H12" s="73"/>
      <c r="I12" s="73"/>
      <c r="J12" s="73"/>
      <c r="K12" s="26" t="s">
        <v>306</v>
      </c>
    </row>
    <row r="13" spans="1:102" ht="31.5" customHeight="1" x14ac:dyDescent="0.2">
      <c r="A13" s="5" t="s">
        <v>414</v>
      </c>
      <c r="B13" s="6">
        <v>3</v>
      </c>
      <c r="C13" s="6">
        <v>4</v>
      </c>
      <c r="D13" s="6">
        <v>7</v>
      </c>
      <c r="E13" s="6">
        <v>0</v>
      </c>
      <c r="F13" s="6">
        <v>0</v>
      </c>
      <c r="G13" s="6">
        <v>0</v>
      </c>
      <c r="H13" s="6">
        <v>3</v>
      </c>
      <c r="I13" s="6">
        <v>4</v>
      </c>
      <c r="J13" s="6">
        <v>7</v>
      </c>
      <c r="K13" s="7" t="s">
        <v>290</v>
      </c>
    </row>
    <row r="14" spans="1:102" ht="31.5" customHeight="1" thickBot="1" x14ac:dyDescent="0.25">
      <c r="A14" s="44" t="s">
        <v>45</v>
      </c>
      <c r="B14" s="45">
        <v>3</v>
      </c>
      <c r="C14" s="45">
        <v>4</v>
      </c>
      <c r="D14" s="45">
        <v>7</v>
      </c>
      <c r="E14" s="45">
        <v>0</v>
      </c>
      <c r="F14" s="45">
        <v>0</v>
      </c>
      <c r="G14" s="45">
        <v>0</v>
      </c>
      <c r="H14" s="45">
        <v>3</v>
      </c>
      <c r="I14" s="45">
        <v>4</v>
      </c>
      <c r="J14" s="45">
        <v>7</v>
      </c>
      <c r="K14" s="46" t="s">
        <v>1060</v>
      </c>
    </row>
    <row r="15" spans="1:102" ht="31.5" customHeight="1" thickBot="1" x14ac:dyDescent="0.25">
      <c r="A15" s="8" t="s">
        <v>47</v>
      </c>
      <c r="B15" s="9">
        <v>899</v>
      </c>
      <c r="C15" s="9">
        <v>233</v>
      </c>
      <c r="D15" s="9">
        <f>SUM(B15:C15)</f>
        <v>1132</v>
      </c>
      <c r="E15" s="9">
        <v>0</v>
      </c>
      <c r="F15" s="9">
        <v>0</v>
      </c>
      <c r="G15" s="9">
        <v>0</v>
      </c>
      <c r="H15" s="9">
        <v>899</v>
      </c>
      <c r="I15" s="9">
        <v>233</v>
      </c>
      <c r="J15" s="9">
        <v>1132</v>
      </c>
      <c r="K15" s="10" t="s">
        <v>48</v>
      </c>
    </row>
    <row r="16" spans="1:102" ht="28.5" customHeight="1" thickTop="1" x14ac:dyDescent="0.2">
      <c r="A16" s="25"/>
      <c r="B16" s="73"/>
      <c r="C16" s="73"/>
      <c r="D16" s="73"/>
      <c r="E16" s="73"/>
      <c r="F16" s="73"/>
      <c r="G16" s="73"/>
      <c r="H16" s="73"/>
      <c r="I16" s="73"/>
      <c r="J16" s="73"/>
      <c r="K16" s="26"/>
    </row>
    <row r="17" spans="1:11" ht="28.5" customHeight="1" x14ac:dyDescent="0.2">
      <c r="A17" s="25"/>
      <c r="B17" s="73"/>
      <c r="C17" s="73"/>
      <c r="D17" s="73"/>
      <c r="E17" s="73"/>
      <c r="F17" s="73"/>
      <c r="G17" s="73"/>
      <c r="H17" s="73"/>
      <c r="I17" s="73"/>
      <c r="J17" s="73"/>
      <c r="K17" s="26"/>
    </row>
    <row r="18" spans="1:11" ht="31.5" customHeight="1" x14ac:dyDescent="0.2">
      <c r="A18" s="25"/>
      <c r="B18" s="73"/>
      <c r="C18" s="73"/>
      <c r="D18" s="73"/>
      <c r="E18" s="73"/>
      <c r="F18" s="73"/>
      <c r="G18" s="73"/>
      <c r="H18" s="73"/>
      <c r="I18" s="73"/>
      <c r="J18" s="73"/>
      <c r="K18" s="26"/>
    </row>
    <row r="19" spans="1:11" ht="31.5" customHeight="1" x14ac:dyDescent="0.2">
      <c r="A19" s="25"/>
      <c r="B19" s="73"/>
      <c r="C19" s="73"/>
      <c r="D19" s="73"/>
      <c r="E19" s="73"/>
      <c r="F19" s="73"/>
      <c r="G19" s="73"/>
      <c r="H19" s="73"/>
      <c r="I19" s="73"/>
      <c r="J19" s="73"/>
      <c r="K19" s="26"/>
    </row>
    <row r="20" spans="1:11" ht="31.5" customHeight="1" x14ac:dyDescent="0.2">
      <c r="A20" s="25"/>
      <c r="B20" s="73"/>
      <c r="C20" s="73"/>
      <c r="D20" s="73"/>
      <c r="E20" s="73"/>
      <c r="F20" s="73"/>
      <c r="G20" s="73"/>
      <c r="H20" s="73"/>
      <c r="I20" s="73"/>
      <c r="J20" s="73"/>
      <c r="K20" s="26"/>
    </row>
    <row r="21" spans="1:11" ht="31.5" customHeight="1" x14ac:dyDescent="0.2">
      <c r="A21" s="25"/>
      <c r="B21" s="73"/>
      <c r="C21" s="73"/>
      <c r="D21" s="73"/>
      <c r="E21" s="73"/>
      <c r="F21" s="73"/>
      <c r="G21" s="73"/>
      <c r="H21" s="73"/>
      <c r="I21" s="73"/>
      <c r="J21" s="73"/>
      <c r="K21" s="26"/>
    </row>
    <row r="22" spans="1:11" ht="31.5" customHeight="1" x14ac:dyDescent="0.2">
      <c r="A22" s="25"/>
      <c r="B22" s="73"/>
      <c r="C22" s="73"/>
      <c r="D22" s="73"/>
      <c r="E22" s="73"/>
      <c r="F22" s="73"/>
      <c r="G22" s="73"/>
      <c r="H22" s="73"/>
      <c r="I22" s="73"/>
      <c r="J22" s="73"/>
      <c r="K22" s="26"/>
    </row>
    <row r="23" spans="1:11" ht="31.5" customHeight="1" x14ac:dyDescent="0.2">
      <c r="A23" s="25"/>
      <c r="B23" s="73"/>
      <c r="C23" s="73"/>
      <c r="D23" s="73"/>
      <c r="E23" s="73"/>
      <c r="F23" s="73"/>
      <c r="G23" s="73"/>
      <c r="H23" s="73"/>
      <c r="I23" s="73"/>
      <c r="J23" s="73"/>
      <c r="K23" s="26"/>
    </row>
    <row r="24" spans="1:11" ht="31.5" customHeight="1" x14ac:dyDescent="0.2">
      <c r="A24" s="25"/>
      <c r="B24" s="73"/>
      <c r="C24" s="73"/>
      <c r="D24" s="73"/>
      <c r="E24" s="73"/>
      <c r="F24" s="73"/>
      <c r="G24" s="73"/>
      <c r="H24" s="73"/>
      <c r="I24" s="73"/>
      <c r="J24" s="73"/>
      <c r="K24" s="26"/>
    </row>
    <row r="25" spans="1:11" ht="37.5" customHeight="1" x14ac:dyDescent="0.2">
      <c r="A25" s="423" t="s">
        <v>1061</v>
      </c>
      <c r="B25" s="423"/>
      <c r="C25" s="423"/>
      <c r="D25" s="423"/>
      <c r="E25" s="423"/>
      <c r="F25" s="423"/>
      <c r="G25" s="423"/>
      <c r="H25" s="423"/>
      <c r="I25" s="423"/>
      <c r="J25" s="423"/>
      <c r="K25" s="423"/>
    </row>
    <row r="26" spans="1:11" ht="43.5" customHeight="1" x14ac:dyDescent="0.25">
      <c r="A26" s="416" t="s">
        <v>1062</v>
      </c>
      <c r="B26" s="416"/>
      <c r="C26" s="416"/>
      <c r="D26" s="416"/>
      <c r="E26" s="416"/>
      <c r="F26" s="416"/>
      <c r="G26" s="416"/>
      <c r="H26" s="416"/>
      <c r="I26" s="416"/>
      <c r="J26" s="416"/>
      <c r="K26" s="416"/>
    </row>
    <row r="27" spans="1:11" ht="18.75" customHeight="1" thickBot="1" x14ac:dyDescent="0.3">
      <c r="A27" s="102" t="s">
        <v>1799</v>
      </c>
      <c r="B27" s="106"/>
      <c r="C27" s="106"/>
      <c r="D27" s="106"/>
      <c r="E27" s="106"/>
      <c r="F27" s="106"/>
      <c r="G27" s="106"/>
      <c r="H27" s="106"/>
      <c r="I27" s="106"/>
      <c r="J27" s="106"/>
      <c r="K27" s="167" t="s">
        <v>1800</v>
      </c>
    </row>
    <row r="28" spans="1:11" ht="32.25" customHeight="1" thickTop="1" x14ac:dyDescent="0.2">
      <c r="A28" s="417" t="s">
        <v>118</v>
      </c>
      <c r="B28" s="417" t="s">
        <v>2</v>
      </c>
      <c r="C28" s="417"/>
      <c r="D28" s="417"/>
      <c r="E28" s="417" t="s">
        <v>3</v>
      </c>
      <c r="F28" s="417"/>
      <c r="G28" s="417"/>
      <c r="H28" s="417" t="s">
        <v>4</v>
      </c>
      <c r="I28" s="417"/>
      <c r="J28" s="417"/>
      <c r="K28" s="417" t="s">
        <v>278</v>
      </c>
    </row>
    <row r="29" spans="1:11" ht="36.75" customHeight="1" x14ac:dyDescent="0.2">
      <c r="A29" s="418"/>
      <c r="B29" s="418" t="s">
        <v>6</v>
      </c>
      <c r="C29" s="418"/>
      <c r="D29" s="418"/>
      <c r="E29" s="418" t="s">
        <v>7</v>
      </c>
      <c r="F29" s="418"/>
      <c r="G29" s="418"/>
      <c r="H29" s="418" t="s">
        <v>8</v>
      </c>
      <c r="I29" s="418"/>
      <c r="J29" s="418"/>
      <c r="K29" s="418"/>
    </row>
    <row r="30" spans="1:11" ht="39.75" customHeight="1" x14ac:dyDescent="0.2">
      <c r="A30" s="418"/>
      <c r="B30" s="77" t="s">
        <v>52</v>
      </c>
      <c r="C30" s="77" t="s">
        <v>10</v>
      </c>
      <c r="D30" s="77" t="s">
        <v>11</v>
      </c>
      <c r="E30" s="77" t="s">
        <v>52</v>
      </c>
      <c r="F30" s="77" t="s">
        <v>10</v>
      </c>
      <c r="G30" s="77" t="s">
        <v>11</v>
      </c>
      <c r="H30" s="77" t="s">
        <v>52</v>
      </c>
      <c r="I30" s="77" t="s">
        <v>10</v>
      </c>
      <c r="J30" s="77" t="s">
        <v>11</v>
      </c>
      <c r="K30" s="418"/>
    </row>
    <row r="31" spans="1:11" ht="25.5" customHeight="1" thickBot="1" x14ac:dyDescent="0.25">
      <c r="A31" s="419"/>
      <c r="B31" s="169" t="s">
        <v>12</v>
      </c>
      <c r="C31" s="169" t="s">
        <v>13</v>
      </c>
      <c r="D31" s="169" t="s">
        <v>8</v>
      </c>
      <c r="E31" s="169" t="s">
        <v>12</v>
      </c>
      <c r="F31" s="169" t="s">
        <v>13</v>
      </c>
      <c r="G31" s="169" t="s">
        <v>8</v>
      </c>
      <c r="H31" s="169" t="s">
        <v>12</v>
      </c>
      <c r="I31" s="169" t="s">
        <v>13</v>
      </c>
      <c r="J31" s="169" t="s">
        <v>8</v>
      </c>
      <c r="K31" s="419"/>
    </row>
    <row r="32" spans="1:11" ht="27" customHeight="1" x14ac:dyDescent="0.2">
      <c r="A32" s="11" t="s">
        <v>14</v>
      </c>
      <c r="B32" s="12"/>
      <c r="C32" s="12"/>
      <c r="D32" s="12"/>
      <c r="E32" s="12"/>
      <c r="F32" s="12"/>
      <c r="G32" s="12"/>
      <c r="H32" s="12"/>
      <c r="I32" s="12"/>
      <c r="J32" s="12"/>
      <c r="K32" s="13" t="s">
        <v>69</v>
      </c>
    </row>
    <row r="33" spans="1:102" ht="27" customHeight="1" x14ac:dyDescent="0.2">
      <c r="A33" s="11" t="s">
        <v>414</v>
      </c>
      <c r="B33" s="12">
        <v>384</v>
      </c>
      <c r="C33" s="12">
        <v>86</v>
      </c>
      <c r="D33" s="12">
        <f>SUM(B33:C33)</f>
        <v>470</v>
      </c>
      <c r="E33" s="12">
        <v>0</v>
      </c>
      <c r="F33" s="12">
        <v>0</v>
      </c>
      <c r="G33" s="12">
        <f>SUM(E33:F33)</f>
        <v>0</v>
      </c>
      <c r="H33" s="12">
        <f t="shared" ref="H33:J34" si="2">SUM(B33,E33)</f>
        <v>384</v>
      </c>
      <c r="I33" s="12">
        <f t="shared" si="2"/>
        <v>86</v>
      </c>
      <c r="J33" s="12">
        <f t="shared" si="2"/>
        <v>470</v>
      </c>
      <c r="K33" s="13" t="s">
        <v>290</v>
      </c>
    </row>
    <row r="34" spans="1:102" ht="27" customHeight="1" x14ac:dyDescent="0.2">
      <c r="A34" s="5" t="s">
        <v>293</v>
      </c>
      <c r="B34" s="6">
        <v>1484</v>
      </c>
      <c r="C34" s="6">
        <v>607</v>
      </c>
      <c r="D34" s="6">
        <f>SUM(B34:C34)</f>
        <v>2091</v>
      </c>
      <c r="E34" s="6">
        <v>0</v>
      </c>
      <c r="F34" s="6">
        <v>0</v>
      </c>
      <c r="G34" s="6">
        <f>SUM(E34:F34)</f>
        <v>0</v>
      </c>
      <c r="H34" s="6">
        <f t="shared" si="2"/>
        <v>1484</v>
      </c>
      <c r="I34" s="6">
        <f t="shared" si="2"/>
        <v>607</v>
      </c>
      <c r="J34" s="6">
        <f t="shared" si="2"/>
        <v>2091</v>
      </c>
      <c r="K34" s="7" t="s">
        <v>294</v>
      </c>
    </row>
    <row r="35" spans="1:102" ht="27" customHeight="1" x14ac:dyDescent="0.2">
      <c r="A35" s="25" t="s">
        <v>374</v>
      </c>
      <c r="B35" s="73">
        <f t="shared" ref="B35:J35" si="3">SUM(B33:B34)</f>
        <v>1868</v>
      </c>
      <c r="C35" s="73">
        <f t="shared" si="3"/>
        <v>693</v>
      </c>
      <c r="D35" s="73">
        <f>SUM(B35:C35)</f>
        <v>2561</v>
      </c>
      <c r="E35" s="73">
        <f t="shared" si="3"/>
        <v>0</v>
      </c>
      <c r="F35" s="73">
        <f t="shared" si="3"/>
        <v>0</v>
      </c>
      <c r="G35" s="73">
        <f t="shared" si="3"/>
        <v>0</v>
      </c>
      <c r="H35" s="73">
        <f t="shared" si="3"/>
        <v>1868</v>
      </c>
      <c r="I35" s="73">
        <f t="shared" si="3"/>
        <v>693</v>
      </c>
      <c r="J35" s="73">
        <f t="shared" si="3"/>
        <v>2561</v>
      </c>
      <c r="K35" s="26" t="s">
        <v>1059</v>
      </c>
    </row>
    <row r="36" spans="1:102" s="143" customFormat="1" ht="27" customHeight="1" x14ac:dyDescent="0.2">
      <c r="A36" s="141" t="s">
        <v>62</v>
      </c>
      <c r="B36" s="309"/>
      <c r="C36" s="309"/>
      <c r="D36" s="309"/>
      <c r="E36" s="309"/>
      <c r="F36" s="309"/>
      <c r="G36" s="309"/>
      <c r="H36" s="309"/>
      <c r="I36" s="309"/>
      <c r="J36" s="309"/>
      <c r="K36" s="141" t="s">
        <v>1064</v>
      </c>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row>
    <row r="37" spans="1:102" ht="27" customHeight="1" x14ac:dyDescent="0.2">
      <c r="A37" s="144" t="s">
        <v>414</v>
      </c>
      <c r="B37" s="308">
        <v>3</v>
      </c>
      <c r="C37" s="308">
        <v>4</v>
      </c>
      <c r="D37" s="308">
        <v>7</v>
      </c>
      <c r="E37" s="308">
        <v>0</v>
      </c>
      <c r="F37" s="308">
        <v>0</v>
      </c>
      <c r="G37" s="308">
        <v>0</v>
      </c>
      <c r="H37" s="308">
        <v>3</v>
      </c>
      <c r="I37" s="308">
        <v>4</v>
      </c>
      <c r="J37" s="308">
        <v>7</v>
      </c>
      <c r="K37" s="144" t="s">
        <v>290</v>
      </c>
    </row>
    <row r="38" spans="1:102" ht="27" customHeight="1" thickBot="1" x14ac:dyDescent="0.25">
      <c r="A38" s="145" t="s">
        <v>397</v>
      </c>
      <c r="B38" s="135">
        <v>3</v>
      </c>
      <c r="C38" s="132">
        <v>4</v>
      </c>
      <c r="D38" s="132">
        <v>7</v>
      </c>
      <c r="E38" s="132">
        <v>0</v>
      </c>
      <c r="F38" s="132">
        <v>0</v>
      </c>
      <c r="G38" s="132">
        <v>0</v>
      </c>
      <c r="H38" s="132">
        <v>3</v>
      </c>
      <c r="I38" s="132">
        <v>4</v>
      </c>
      <c r="J38" s="132">
        <v>7</v>
      </c>
      <c r="K38" s="145" t="s">
        <v>1060</v>
      </c>
    </row>
    <row r="39" spans="1:102" ht="27" customHeight="1" thickBot="1" x14ac:dyDescent="0.25">
      <c r="A39" s="146" t="s">
        <v>47</v>
      </c>
      <c r="B39" s="133">
        <v>1871</v>
      </c>
      <c r="C39" s="133">
        <v>697</v>
      </c>
      <c r="D39" s="133">
        <f>SUM(B39:C39)</f>
        <v>2568</v>
      </c>
      <c r="E39" s="133">
        <v>0</v>
      </c>
      <c r="F39" s="133">
        <v>0</v>
      </c>
      <c r="G39" s="133">
        <v>0</v>
      </c>
      <c r="H39" s="133">
        <v>1871</v>
      </c>
      <c r="I39" s="133">
        <v>697</v>
      </c>
      <c r="J39" s="133">
        <v>2568</v>
      </c>
      <c r="K39" s="10" t="s">
        <v>48</v>
      </c>
    </row>
    <row r="40" spans="1:102" ht="33.75" customHeight="1" thickTop="1" x14ac:dyDescent="0.2">
      <c r="A40" s="147"/>
      <c r="B40" s="127"/>
      <c r="C40" s="127"/>
      <c r="D40" s="127"/>
      <c r="E40" s="127"/>
      <c r="F40" s="127"/>
      <c r="G40" s="127"/>
      <c r="H40" s="127"/>
      <c r="I40" s="127"/>
      <c r="J40" s="127"/>
      <c r="K40" s="26"/>
    </row>
    <row r="41" spans="1:102" ht="33.75" customHeight="1" x14ac:dyDescent="0.2">
      <c r="A41" s="147"/>
      <c r="B41" s="127"/>
      <c r="C41" s="127"/>
      <c r="D41" s="127"/>
      <c r="E41" s="127"/>
      <c r="F41" s="127"/>
      <c r="G41" s="127"/>
      <c r="H41" s="127"/>
      <c r="I41" s="127"/>
      <c r="J41" s="127"/>
      <c r="K41" s="26"/>
    </row>
    <row r="42" spans="1:102" ht="33.75" customHeight="1" x14ac:dyDescent="0.2">
      <c r="A42" s="147"/>
      <c r="B42" s="127"/>
      <c r="C42" s="127"/>
      <c r="D42" s="127"/>
      <c r="E42" s="127"/>
      <c r="F42" s="127"/>
      <c r="G42" s="127"/>
      <c r="H42" s="127"/>
      <c r="I42" s="127"/>
      <c r="J42" s="127"/>
      <c r="K42" s="26"/>
    </row>
    <row r="43" spans="1:102" ht="33.75" customHeight="1" x14ac:dyDescent="0.2">
      <c r="A43" s="147"/>
      <c r="B43" s="127"/>
      <c r="C43" s="127"/>
      <c r="D43" s="127"/>
      <c r="E43" s="127"/>
      <c r="F43" s="127"/>
      <c r="G43" s="127"/>
      <c r="H43" s="127"/>
      <c r="I43" s="127"/>
      <c r="J43" s="127"/>
      <c r="K43" s="26"/>
    </row>
    <row r="44" spans="1:102" ht="29.25" customHeight="1" x14ac:dyDescent="0.2">
      <c r="A44" s="147"/>
      <c r="B44" s="127"/>
      <c r="C44" s="127"/>
      <c r="D44" s="127"/>
      <c r="E44" s="127"/>
      <c r="F44" s="127"/>
      <c r="G44" s="127"/>
      <c r="H44" s="127"/>
      <c r="I44" s="127"/>
      <c r="J44" s="127"/>
      <c r="K44" s="26"/>
    </row>
    <row r="45" spans="1:102" ht="29.25" customHeight="1" x14ac:dyDescent="0.2">
      <c r="A45" s="147"/>
      <c r="B45" s="127"/>
      <c r="C45" s="127"/>
      <c r="D45" s="127"/>
      <c r="E45" s="127"/>
      <c r="F45" s="127"/>
      <c r="G45" s="127"/>
      <c r="H45" s="127"/>
      <c r="I45" s="127"/>
      <c r="J45" s="127"/>
      <c r="K45" s="26"/>
    </row>
    <row r="46" spans="1:102" ht="29.25" customHeight="1" x14ac:dyDescent="0.2">
      <c r="A46" s="147"/>
      <c r="B46" s="127"/>
      <c r="C46" s="127"/>
      <c r="D46" s="127"/>
      <c r="E46" s="127"/>
      <c r="F46" s="127"/>
      <c r="G46" s="127"/>
      <c r="H46" s="127"/>
      <c r="I46" s="127"/>
      <c r="J46" s="127"/>
      <c r="K46" s="26"/>
    </row>
    <row r="47" spans="1:102" ht="29.25" customHeight="1" x14ac:dyDescent="0.2">
      <c r="A47" s="147"/>
      <c r="B47" s="127"/>
      <c r="C47" s="127"/>
      <c r="D47" s="127"/>
      <c r="E47" s="127"/>
      <c r="F47" s="127"/>
      <c r="G47" s="127"/>
      <c r="H47" s="127"/>
      <c r="I47" s="127"/>
      <c r="J47" s="127"/>
      <c r="K47" s="26"/>
    </row>
    <row r="48" spans="1:102" ht="29.25" customHeight="1" x14ac:dyDescent="0.2">
      <c r="A48" s="147"/>
      <c r="B48" s="127"/>
      <c r="C48" s="127"/>
      <c r="D48" s="127"/>
      <c r="E48" s="127"/>
      <c r="F48" s="127"/>
      <c r="G48" s="127"/>
      <c r="H48" s="127"/>
      <c r="I48" s="127"/>
      <c r="J48" s="127"/>
      <c r="K48" s="26"/>
    </row>
    <row r="49" spans="1:11" ht="34.5" customHeight="1" x14ac:dyDescent="0.2">
      <c r="A49" s="423" t="s">
        <v>1065</v>
      </c>
      <c r="B49" s="423"/>
      <c r="C49" s="423"/>
      <c r="D49" s="423"/>
      <c r="E49" s="423"/>
      <c r="F49" s="423"/>
      <c r="G49" s="423"/>
      <c r="H49" s="423"/>
      <c r="I49" s="423"/>
      <c r="J49" s="423"/>
      <c r="K49" s="423"/>
    </row>
    <row r="50" spans="1:11" ht="33.75" customHeight="1" x14ac:dyDescent="0.25">
      <c r="A50" s="416" t="s">
        <v>1066</v>
      </c>
      <c r="B50" s="416"/>
      <c r="C50" s="416"/>
      <c r="D50" s="416"/>
      <c r="E50" s="416"/>
      <c r="F50" s="416"/>
      <c r="G50" s="416"/>
      <c r="H50" s="416"/>
      <c r="I50" s="416"/>
      <c r="J50" s="416"/>
      <c r="K50" s="416"/>
    </row>
    <row r="51" spans="1:11" ht="30.75" customHeight="1" thickBot="1" x14ac:dyDescent="0.3">
      <c r="A51" s="102" t="s">
        <v>1801</v>
      </c>
      <c r="B51" s="106"/>
      <c r="C51" s="106"/>
      <c r="D51" s="106"/>
      <c r="E51" s="106"/>
      <c r="F51" s="106"/>
      <c r="G51" s="106"/>
      <c r="H51" s="106"/>
      <c r="I51" s="106"/>
      <c r="J51" s="106"/>
      <c r="K51" s="167" t="s">
        <v>1802</v>
      </c>
    </row>
    <row r="52" spans="1:11" ht="34.5" customHeight="1" thickTop="1" x14ac:dyDescent="0.2">
      <c r="A52" s="417" t="s">
        <v>118</v>
      </c>
      <c r="B52" s="417" t="s">
        <v>2</v>
      </c>
      <c r="C52" s="417"/>
      <c r="D52" s="417"/>
      <c r="E52" s="417" t="s">
        <v>3</v>
      </c>
      <c r="F52" s="417"/>
      <c r="G52" s="417"/>
      <c r="H52" s="417" t="s">
        <v>4</v>
      </c>
      <c r="I52" s="417"/>
      <c r="J52" s="417"/>
      <c r="K52" s="417" t="s">
        <v>278</v>
      </c>
    </row>
    <row r="53" spans="1:11" ht="27" customHeight="1" x14ac:dyDescent="0.2">
      <c r="A53" s="418"/>
      <c r="B53" s="418" t="s">
        <v>6</v>
      </c>
      <c r="C53" s="418"/>
      <c r="D53" s="418"/>
      <c r="E53" s="418" t="s">
        <v>7</v>
      </c>
      <c r="F53" s="418"/>
      <c r="G53" s="418"/>
      <c r="H53" s="418" t="s">
        <v>8</v>
      </c>
      <c r="I53" s="418"/>
      <c r="J53" s="418"/>
      <c r="K53" s="418"/>
    </row>
    <row r="54" spans="1:11" ht="30" customHeight="1" x14ac:dyDescent="0.2">
      <c r="A54" s="418"/>
      <c r="B54" s="77" t="s">
        <v>52</v>
      </c>
      <c r="C54" s="77" t="s">
        <v>10</v>
      </c>
      <c r="D54" s="77" t="s">
        <v>11</v>
      </c>
      <c r="E54" s="77" t="s">
        <v>52</v>
      </c>
      <c r="F54" s="77" t="s">
        <v>10</v>
      </c>
      <c r="G54" s="77" t="s">
        <v>11</v>
      </c>
      <c r="H54" s="77" t="s">
        <v>52</v>
      </c>
      <c r="I54" s="77" t="s">
        <v>10</v>
      </c>
      <c r="J54" s="77" t="s">
        <v>11</v>
      </c>
      <c r="K54" s="418"/>
    </row>
    <row r="55" spans="1:11" ht="36.75" customHeight="1" thickBot="1" x14ac:dyDescent="0.25">
      <c r="A55" s="419"/>
      <c r="B55" s="169" t="s">
        <v>12</v>
      </c>
      <c r="C55" s="169" t="s">
        <v>13</v>
      </c>
      <c r="D55" s="169" t="s">
        <v>8</v>
      </c>
      <c r="E55" s="169" t="s">
        <v>12</v>
      </c>
      <c r="F55" s="169" t="s">
        <v>13</v>
      </c>
      <c r="G55" s="169" t="s">
        <v>8</v>
      </c>
      <c r="H55" s="169" t="s">
        <v>12</v>
      </c>
      <c r="I55" s="169" t="s">
        <v>13</v>
      </c>
      <c r="J55" s="169" t="s">
        <v>8</v>
      </c>
      <c r="K55" s="419"/>
    </row>
    <row r="56" spans="1:11" ht="27" customHeight="1" x14ac:dyDescent="0.2">
      <c r="A56" s="11" t="s">
        <v>14</v>
      </c>
      <c r="B56" s="12"/>
      <c r="C56" s="12"/>
      <c r="D56" s="12"/>
      <c r="E56" s="12"/>
      <c r="F56" s="12"/>
      <c r="G56" s="12"/>
      <c r="H56" s="12"/>
      <c r="I56" s="12"/>
      <c r="J56" s="12"/>
      <c r="K56" s="13" t="s">
        <v>69</v>
      </c>
    </row>
    <row r="57" spans="1:11" ht="27" customHeight="1" x14ac:dyDescent="0.2">
      <c r="A57" s="11" t="s">
        <v>414</v>
      </c>
      <c r="B57" s="12">
        <v>10</v>
      </c>
      <c r="C57" s="12">
        <v>6</v>
      </c>
      <c r="D57" s="12">
        <v>16</v>
      </c>
      <c r="E57" s="12">
        <v>0</v>
      </c>
      <c r="F57" s="12">
        <v>0</v>
      </c>
      <c r="G57" s="12">
        <f>SUM(E57:F57)</f>
        <v>0</v>
      </c>
      <c r="H57" s="12">
        <f>SUM(E57,B57)</f>
        <v>10</v>
      </c>
      <c r="I57" s="12">
        <f t="shared" ref="I57:J59" si="4">SUM(F57,C57)</f>
        <v>6</v>
      </c>
      <c r="J57" s="12">
        <f t="shared" si="4"/>
        <v>16</v>
      </c>
      <c r="K57" s="13" t="s">
        <v>290</v>
      </c>
    </row>
    <row r="58" spans="1:11" ht="27" customHeight="1" x14ac:dyDescent="0.2">
      <c r="A58" s="11" t="s">
        <v>293</v>
      </c>
      <c r="B58" s="12">
        <v>59</v>
      </c>
      <c r="C58" s="12">
        <v>29</v>
      </c>
      <c r="D58" s="12">
        <v>88</v>
      </c>
      <c r="E58" s="12">
        <v>0</v>
      </c>
      <c r="F58" s="12">
        <v>0</v>
      </c>
      <c r="G58" s="12">
        <f>SUM(E58:F58)</f>
        <v>0</v>
      </c>
      <c r="H58" s="12">
        <f>SUM(E58,B58)</f>
        <v>59</v>
      </c>
      <c r="I58" s="12">
        <f t="shared" si="4"/>
        <v>29</v>
      </c>
      <c r="J58" s="12">
        <f t="shared" si="4"/>
        <v>88</v>
      </c>
      <c r="K58" s="13" t="s">
        <v>294</v>
      </c>
    </row>
    <row r="59" spans="1:11" ht="27" customHeight="1" thickBot="1" x14ac:dyDescent="0.25">
      <c r="A59" s="44" t="s">
        <v>244</v>
      </c>
      <c r="B59" s="45">
        <v>0</v>
      </c>
      <c r="C59" s="45">
        <v>1</v>
      </c>
      <c r="D59" s="45">
        <v>1</v>
      </c>
      <c r="E59" s="45">
        <v>0</v>
      </c>
      <c r="F59" s="45">
        <v>0</v>
      </c>
      <c r="G59" s="45">
        <v>0</v>
      </c>
      <c r="H59" s="45">
        <f>SUM(E59,B59)</f>
        <v>0</v>
      </c>
      <c r="I59" s="45">
        <f t="shared" si="4"/>
        <v>1</v>
      </c>
      <c r="J59" s="45">
        <f t="shared" si="4"/>
        <v>1</v>
      </c>
      <c r="K59" s="46" t="s">
        <v>1068</v>
      </c>
    </row>
    <row r="60" spans="1:11" ht="27" customHeight="1" thickBot="1" x14ac:dyDescent="0.25">
      <c r="A60" s="8" t="s">
        <v>47</v>
      </c>
      <c r="B60" s="9">
        <f>SUM(B57:B59)</f>
        <v>69</v>
      </c>
      <c r="C60" s="9">
        <f t="shared" ref="C60:J60" si="5">SUM(C57:C59)</f>
        <v>36</v>
      </c>
      <c r="D60" s="9">
        <f t="shared" si="5"/>
        <v>105</v>
      </c>
      <c r="E60" s="9">
        <f t="shared" si="5"/>
        <v>0</v>
      </c>
      <c r="F60" s="9">
        <f t="shared" si="5"/>
        <v>0</v>
      </c>
      <c r="G60" s="9">
        <f t="shared" si="5"/>
        <v>0</v>
      </c>
      <c r="H60" s="9">
        <f t="shared" si="5"/>
        <v>69</v>
      </c>
      <c r="I60" s="9">
        <f t="shared" si="5"/>
        <v>36</v>
      </c>
      <c r="J60" s="9">
        <f t="shared" si="5"/>
        <v>105</v>
      </c>
      <c r="K60" s="10" t="s">
        <v>48</v>
      </c>
    </row>
    <row r="61" spans="1:11" ht="15" thickTop="1" x14ac:dyDescent="0.2"/>
  </sheetData>
  <mergeCells count="30">
    <mergeCell ref="A49:K49"/>
    <mergeCell ref="A50:K50"/>
    <mergeCell ref="A52:A55"/>
    <mergeCell ref="B52:D52"/>
    <mergeCell ref="E52:G52"/>
    <mergeCell ref="H52:J52"/>
    <mergeCell ref="K52:K55"/>
    <mergeCell ref="B53:D53"/>
    <mergeCell ref="E53:G53"/>
    <mergeCell ref="H53:J53"/>
    <mergeCell ref="A25:K25"/>
    <mergeCell ref="A26:K26"/>
    <mergeCell ref="A28:A31"/>
    <mergeCell ref="B28:D28"/>
    <mergeCell ref="E28:G28"/>
    <mergeCell ref="H28:J28"/>
    <mergeCell ref="K28:K31"/>
    <mergeCell ref="B29:D29"/>
    <mergeCell ref="E29:G29"/>
    <mergeCell ref="H29:J2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16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40"/>
  <sheetViews>
    <sheetView rightToLeft="1" view="pageBreakPreview" zoomScale="73" zoomScaleNormal="85" zoomScaleSheetLayoutView="73" workbookViewId="0">
      <selection activeCell="K86" sqref="K86"/>
    </sheetView>
  </sheetViews>
  <sheetFormatPr defaultRowHeight="14.25" x14ac:dyDescent="0.2"/>
  <cols>
    <col min="1" max="1" width="14.625" style="76" customWidth="1"/>
    <col min="2" max="3" width="7.625" style="76" customWidth="1"/>
    <col min="4" max="5" width="7.25" style="76" customWidth="1"/>
    <col min="6" max="6" width="8.125" style="76" customWidth="1"/>
    <col min="7" max="7" width="7.125" style="76" customWidth="1"/>
    <col min="8" max="8" width="7.625" style="76" customWidth="1"/>
    <col min="9" max="9" width="8" style="76" customWidth="1"/>
    <col min="10" max="13" width="8.625" style="76" customWidth="1"/>
    <col min="14" max="14" width="29.25" style="76" customWidth="1"/>
    <col min="15" max="16384" width="9" style="76"/>
  </cols>
  <sheetData>
    <row r="1" spans="1:14" ht="33.75" customHeight="1" x14ac:dyDescent="0.2">
      <c r="A1" s="423" t="s">
        <v>1069</v>
      </c>
      <c r="B1" s="423"/>
      <c r="C1" s="423"/>
      <c r="D1" s="423"/>
      <c r="E1" s="423"/>
      <c r="F1" s="423"/>
      <c r="G1" s="423"/>
      <c r="H1" s="423"/>
      <c r="I1" s="423"/>
      <c r="J1" s="423"/>
      <c r="K1" s="423"/>
      <c r="L1" s="423"/>
      <c r="M1" s="423"/>
      <c r="N1" s="423"/>
    </row>
    <row r="2" spans="1:14" ht="42.75" customHeight="1" x14ac:dyDescent="0.25">
      <c r="A2" s="416" t="s">
        <v>1070</v>
      </c>
      <c r="B2" s="416"/>
      <c r="C2" s="416"/>
      <c r="D2" s="416"/>
      <c r="E2" s="416"/>
      <c r="F2" s="416"/>
      <c r="G2" s="416"/>
      <c r="H2" s="416"/>
      <c r="I2" s="416"/>
      <c r="J2" s="416"/>
      <c r="K2" s="416"/>
      <c r="L2" s="416"/>
      <c r="M2" s="416"/>
      <c r="N2" s="416"/>
    </row>
    <row r="3" spans="1:14" ht="32.25" customHeight="1" thickBot="1" x14ac:dyDescent="0.3">
      <c r="A3" s="29" t="s">
        <v>1803</v>
      </c>
      <c r="N3" s="39" t="s">
        <v>1804</v>
      </c>
    </row>
    <row r="4" spans="1:14" ht="33.75" customHeight="1" thickTop="1" x14ac:dyDescent="0.2">
      <c r="A4" s="409" t="s">
        <v>118</v>
      </c>
      <c r="B4" s="409" t="s">
        <v>56</v>
      </c>
      <c r="C4" s="409"/>
      <c r="D4" s="409"/>
      <c r="E4" s="409" t="s">
        <v>57</v>
      </c>
      <c r="F4" s="409"/>
      <c r="G4" s="409"/>
      <c r="H4" s="409" t="s">
        <v>58</v>
      </c>
      <c r="I4" s="409"/>
      <c r="J4" s="409"/>
      <c r="K4" s="409" t="s">
        <v>4</v>
      </c>
      <c r="L4" s="409"/>
      <c r="M4" s="409"/>
      <c r="N4" s="409" t="s">
        <v>278</v>
      </c>
    </row>
    <row r="5" spans="1:14" ht="33.75" customHeight="1" x14ac:dyDescent="0.2">
      <c r="A5" s="410"/>
      <c r="B5" s="410" t="s">
        <v>59</v>
      </c>
      <c r="C5" s="410"/>
      <c r="D5" s="410"/>
      <c r="E5" s="410" t="s">
        <v>60</v>
      </c>
      <c r="F5" s="410"/>
      <c r="G5" s="410"/>
      <c r="H5" s="410" t="s">
        <v>61</v>
      </c>
      <c r="I5" s="410"/>
      <c r="J5" s="410"/>
      <c r="K5" s="410" t="s">
        <v>8</v>
      </c>
      <c r="L5" s="410"/>
      <c r="M5" s="410"/>
      <c r="N5" s="410"/>
    </row>
    <row r="6" spans="1:14" ht="33.75" customHeight="1" x14ac:dyDescent="0.2">
      <c r="A6" s="410"/>
      <c r="B6" s="73" t="s">
        <v>52</v>
      </c>
      <c r="C6" s="73" t="s">
        <v>10</v>
      </c>
      <c r="D6" s="73" t="s">
        <v>11</v>
      </c>
      <c r="E6" s="73" t="s">
        <v>52</v>
      </c>
      <c r="F6" s="73" t="s">
        <v>10</v>
      </c>
      <c r="G6" s="73" t="s">
        <v>11</v>
      </c>
      <c r="H6" s="73" t="s">
        <v>52</v>
      </c>
      <c r="I6" s="73" t="s">
        <v>10</v>
      </c>
      <c r="J6" s="73" t="s">
        <v>11</v>
      </c>
      <c r="K6" s="73" t="s">
        <v>52</v>
      </c>
      <c r="L6" s="73" t="s">
        <v>10</v>
      </c>
      <c r="M6" s="73" t="s">
        <v>11</v>
      </c>
      <c r="N6" s="410"/>
    </row>
    <row r="7" spans="1:14" ht="33.75" customHeight="1" thickBot="1" x14ac:dyDescent="0.25">
      <c r="A7" s="411"/>
      <c r="B7" s="74" t="s">
        <v>12</v>
      </c>
      <c r="C7" s="74" t="s">
        <v>13</v>
      </c>
      <c r="D7" s="74" t="s">
        <v>8</v>
      </c>
      <c r="E7" s="74" t="s">
        <v>12</v>
      </c>
      <c r="F7" s="74" t="s">
        <v>13</v>
      </c>
      <c r="G7" s="74" t="s">
        <v>8</v>
      </c>
      <c r="H7" s="74" t="s">
        <v>12</v>
      </c>
      <c r="I7" s="74" t="s">
        <v>13</v>
      </c>
      <c r="J7" s="74" t="s">
        <v>8</v>
      </c>
      <c r="K7" s="74" t="s">
        <v>12</v>
      </c>
      <c r="L7" s="74" t="s">
        <v>13</v>
      </c>
      <c r="M7" s="74" t="s">
        <v>8</v>
      </c>
      <c r="N7" s="411"/>
    </row>
    <row r="8" spans="1:14" ht="30" customHeight="1" x14ac:dyDescent="0.2">
      <c r="A8" s="11" t="s">
        <v>14</v>
      </c>
      <c r="B8" s="12"/>
      <c r="C8" s="12"/>
      <c r="D8" s="12"/>
      <c r="E8" s="12"/>
      <c r="F8" s="12"/>
      <c r="G8" s="12"/>
      <c r="H8" s="12"/>
      <c r="I8" s="12"/>
      <c r="J8" s="12"/>
      <c r="K8" s="13"/>
      <c r="L8" s="11"/>
      <c r="M8" s="12"/>
      <c r="N8" s="13" t="s">
        <v>69</v>
      </c>
    </row>
    <row r="9" spans="1:14" ht="30" customHeight="1" x14ac:dyDescent="0.2">
      <c r="A9" s="11" t="s">
        <v>414</v>
      </c>
      <c r="B9" s="12">
        <v>45</v>
      </c>
      <c r="C9" s="12">
        <v>5</v>
      </c>
      <c r="D9" s="12">
        <v>50</v>
      </c>
      <c r="E9" s="12">
        <v>9</v>
      </c>
      <c r="F9" s="12">
        <v>2</v>
      </c>
      <c r="G9" s="12">
        <v>11</v>
      </c>
      <c r="H9" s="12">
        <v>1</v>
      </c>
      <c r="I9" s="12">
        <v>1</v>
      </c>
      <c r="J9" s="12">
        <v>2</v>
      </c>
      <c r="K9" s="12">
        <f t="shared" ref="K9:M10" si="0">SUM(B9,E9,H9)</f>
        <v>55</v>
      </c>
      <c r="L9" s="12">
        <f t="shared" si="0"/>
        <v>8</v>
      </c>
      <c r="M9" s="12">
        <f t="shared" si="0"/>
        <v>63</v>
      </c>
      <c r="N9" s="13" t="s">
        <v>290</v>
      </c>
    </row>
    <row r="10" spans="1:14" ht="30" customHeight="1" thickBot="1" x14ac:dyDescent="0.25">
      <c r="A10" s="44" t="s">
        <v>293</v>
      </c>
      <c r="B10" s="45">
        <v>90</v>
      </c>
      <c r="C10" s="45">
        <v>41</v>
      </c>
      <c r="D10" s="45">
        <v>131</v>
      </c>
      <c r="E10" s="45">
        <v>39</v>
      </c>
      <c r="F10" s="45">
        <v>25</v>
      </c>
      <c r="G10" s="45">
        <v>64</v>
      </c>
      <c r="H10" s="45">
        <v>0</v>
      </c>
      <c r="I10" s="45">
        <v>0</v>
      </c>
      <c r="J10" s="45">
        <v>0</v>
      </c>
      <c r="K10" s="45">
        <f t="shared" si="0"/>
        <v>129</v>
      </c>
      <c r="L10" s="45">
        <f t="shared" si="0"/>
        <v>66</v>
      </c>
      <c r="M10" s="45">
        <f t="shared" si="0"/>
        <v>195</v>
      </c>
      <c r="N10" s="46" t="s">
        <v>294</v>
      </c>
    </row>
    <row r="11" spans="1:14" ht="30" customHeight="1" thickBot="1" x14ac:dyDescent="0.25">
      <c r="A11" s="8" t="s">
        <v>47</v>
      </c>
      <c r="B11" s="9">
        <f t="shared" ref="B11:M11" si="1">SUM(B9:B10)</f>
        <v>135</v>
      </c>
      <c r="C11" s="9">
        <f t="shared" si="1"/>
        <v>46</v>
      </c>
      <c r="D11" s="9">
        <f t="shared" si="1"/>
        <v>181</v>
      </c>
      <c r="E11" s="9">
        <f t="shared" si="1"/>
        <v>48</v>
      </c>
      <c r="F11" s="9">
        <f t="shared" si="1"/>
        <v>27</v>
      </c>
      <c r="G11" s="9">
        <f t="shared" si="1"/>
        <v>75</v>
      </c>
      <c r="H11" s="9">
        <f t="shared" si="1"/>
        <v>1</v>
      </c>
      <c r="I11" s="9">
        <f t="shared" si="1"/>
        <v>1</v>
      </c>
      <c r="J11" s="9">
        <f t="shared" si="1"/>
        <v>2</v>
      </c>
      <c r="K11" s="9">
        <f t="shared" si="1"/>
        <v>184</v>
      </c>
      <c r="L11" s="9">
        <f t="shared" si="1"/>
        <v>74</v>
      </c>
      <c r="M11" s="9">
        <f t="shared" si="1"/>
        <v>258</v>
      </c>
      <c r="N11" s="10" t="s">
        <v>48</v>
      </c>
    </row>
    <row r="12" spans="1:14" ht="15" thickTop="1" x14ac:dyDescent="0.2"/>
    <row r="39" spans="13:21" x14ac:dyDescent="0.2">
      <c r="M39" s="425"/>
      <c r="N39" s="425"/>
      <c r="O39" s="425"/>
      <c r="P39" s="425"/>
      <c r="Q39" s="425"/>
      <c r="R39" s="425"/>
      <c r="S39" s="425"/>
      <c r="T39" s="425"/>
      <c r="U39" s="425"/>
    </row>
    <row r="40" spans="13:21" x14ac:dyDescent="0.2">
      <c r="M40" s="425"/>
      <c r="N40" s="425"/>
      <c r="O40" s="425"/>
      <c r="P40" s="425"/>
      <c r="Q40" s="425"/>
      <c r="R40" s="425"/>
      <c r="S40" s="425"/>
      <c r="T40" s="425"/>
      <c r="U40" s="425"/>
    </row>
  </sheetData>
  <mergeCells count="18">
    <mergeCell ref="P39:R39"/>
    <mergeCell ref="S39:U39"/>
    <mergeCell ref="M40:O40"/>
    <mergeCell ref="P40:R40"/>
    <mergeCell ref="S40:U40"/>
    <mergeCell ref="M39:O39"/>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85" firstPageNumber="161" orientation="landscape"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4"/>
  <sheetViews>
    <sheetView rightToLeft="1" view="pageBreakPreview" zoomScale="80" zoomScaleNormal="80" zoomScaleSheetLayoutView="80" workbookViewId="0">
      <selection activeCell="K86" sqref="K86"/>
    </sheetView>
  </sheetViews>
  <sheetFormatPr defaultRowHeight="14.25" x14ac:dyDescent="0.2"/>
  <cols>
    <col min="1" max="1" width="17.875" style="76" customWidth="1"/>
    <col min="2" max="10" width="9.625" style="76" customWidth="1"/>
    <col min="11" max="11" width="30.5" style="76" customWidth="1"/>
    <col min="12" max="16384" width="9" style="76"/>
  </cols>
  <sheetData>
    <row r="1" spans="1:11" ht="24.95" customHeight="1" x14ac:dyDescent="0.2">
      <c r="A1" s="423" t="s">
        <v>1072</v>
      </c>
      <c r="B1" s="423"/>
      <c r="C1" s="423"/>
      <c r="D1" s="423"/>
      <c r="E1" s="423"/>
      <c r="F1" s="423"/>
      <c r="G1" s="423"/>
      <c r="H1" s="423"/>
      <c r="I1" s="423"/>
      <c r="J1" s="423"/>
      <c r="K1" s="423"/>
    </row>
    <row r="2" spans="1:11" ht="49.5" customHeight="1" x14ac:dyDescent="0.25">
      <c r="A2" s="416" t="s">
        <v>1073</v>
      </c>
      <c r="B2" s="416"/>
      <c r="C2" s="416"/>
      <c r="D2" s="416"/>
      <c r="E2" s="416"/>
      <c r="F2" s="416"/>
      <c r="G2" s="416"/>
      <c r="H2" s="416"/>
      <c r="I2" s="416"/>
      <c r="J2" s="416"/>
      <c r="K2" s="416"/>
    </row>
    <row r="3" spans="1:11" ht="25.5" customHeight="1" thickBot="1" x14ac:dyDescent="0.3">
      <c r="A3" s="29" t="s">
        <v>1805</v>
      </c>
      <c r="K3" s="39" t="s">
        <v>1806</v>
      </c>
    </row>
    <row r="4" spans="1:11" ht="28.5" customHeight="1" thickTop="1" x14ac:dyDescent="0.2">
      <c r="A4" s="409" t="s">
        <v>118</v>
      </c>
      <c r="B4" s="409" t="s">
        <v>2</v>
      </c>
      <c r="C4" s="409"/>
      <c r="D4" s="409"/>
      <c r="E4" s="409" t="s">
        <v>3</v>
      </c>
      <c r="F4" s="409"/>
      <c r="G4" s="409"/>
      <c r="H4" s="409" t="s">
        <v>4</v>
      </c>
      <c r="I4" s="409"/>
      <c r="J4" s="409"/>
      <c r="K4" s="409" t="s">
        <v>278</v>
      </c>
    </row>
    <row r="5" spans="1:11" ht="26.25" customHeight="1" x14ac:dyDescent="0.2">
      <c r="A5" s="410"/>
      <c r="B5" s="410" t="s">
        <v>6</v>
      </c>
      <c r="C5" s="410"/>
      <c r="D5" s="410"/>
      <c r="E5" s="410" t="s">
        <v>7</v>
      </c>
      <c r="F5" s="410"/>
      <c r="G5" s="410"/>
      <c r="H5" s="410" t="s">
        <v>8</v>
      </c>
      <c r="I5" s="410"/>
      <c r="J5" s="410"/>
      <c r="K5" s="410"/>
    </row>
    <row r="6" spans="1:11" ht="15.75" customHeight="1" x14ac:dyDescent="0.2">
      <c r="A6" s="410"/>
      <c r="B6" s="73" t="s">
        <v>52</v>
      </c>
      <c r="C6" s="73" t="s">
        <v>10</v>
      </c>
      <c r="D6" s="73" t="s">
        <v>11</v>
      </c>
      <c r="E6" s="73" t="s">
        <v>52</v>
      </c>
      <c r="F6" s="73" t="s">
        <v>10</v>
      </c>
      <c r="G6" s="73" t="s">
        <v>11</v>
      </c>
      <c r="H6" s="73" t="s">
        <v>52</v>
      </c>
      <c r="I6" s="73" t="s">
        <v>10</v>
      </c>
      <c r="J6" s="73" t="s">
        <v>11</v>
      </c>
      <c r="K6" s="410"/>
    </row>
    <row r="7" spans="1:11" ht="18.75" customHeight="1" thickBot="1" x14ac:dyDescent="0.25">
      <c r="A7" s="411"/>
      <c r="B7" s="74" t="s">
        <v>12</v>
      </c>
      <c r="C7" s="74" t="s">
        <v>13</v>
      </c>
      <c r="D7" s="74" t="s">
        <v>8</v>
      </c>
      <c r="E7" s="74" t="s">
        <v>12</v>
      </c>
      <c r="F7" s="74" t="s">
        <v>13</v>
      </c>
      <c r="G7" s="74" t="s">
        <v>8</v>
      </c>
      <c r="H7" s="74" t="s">
        <v>12</v>
      </c>
      <c r="I7" s="74" t="s">
        <v>13</v>
      </c>
      <c r="J7" s="74" t="s">
        <v>8</v>
      </c>
      <c r="K7" s="411"/>
    </row>
    <row r="8" spans="1:11" ht="22.5" customHeight="1" x14ac:dyDescent="0.2">
      <c r="A8" s="11" t="s">
        <v>14</v>
      </c>
      <c r="K8" s="13" t="s">
        <v>69</v>
      </c>
    </row>
    <row r="9" spans="1:11" ht="30.75" customHeight="1" x14ac:dyDescent="0.2">
      <c r="A9" s="11" t="s">
        <v>414</v>
      </c>
      <c r="B9" s="12">
        <v>179</v>
      </c>
      <c r="C9" s="12">
        <v>59</v>
      </c>
      <c r="D9" s="12">
        <v>238</v>
      </c>
      <c r="E9" s="12">
        <v>0</v>
      </c>
      <c r="F9" s="12">
        <v>0</v>
      </c>
      <c r="G9" s="12">
        <f>SUM(E9:F9)</f>
        <v>0</v>
      </c>
      <c r="H9" s="12">
        <f t="shared" ref="H9:J10" si="0">SUM(B9,E9)</f>
        <v>179</v>
      </c>
      <c r="I9" s="12">
        <f t="shared" si="0"/>
        <v>59</v>
      </c>
      <c r="J9" s="12">
        <f t="shared" si="0"/>
        <v>238</v>
      </c>
      <c r="K9" s="13" t="s">
        <v>290</v>
      </c>
    </row>
    <row r="10" spans="1:11" ht="27.75" customHeight="1" thickBot="1" x14ac:dyDescent="0.25">
      <c r="A10" s="44" t="s">
        <v>293</v>
      </c>
      <c r="B10" s="45">
        <v>908</v>
      </c>
      <c r="C10" s="45">
        <v>443</v>
      </c>
      <c r="D10" s="45">
        <v>1351</v>
      </c>
      <c r="E10" s="45">
        <v>0</v>
      </c>
      <c r="F10" s="45">
        <v>0</v>
      </c>
      <c r="G10" s="45">
        <f>SUM(E10:F10)</f>
        <v>0</v>
      </c>
      <c r="H10" s="45">
        <f t="shared" si="0"/>
        <v>908</v>
      </c>
      <c r="I10" s="45">
        <f t="shared" si="0"/>
        <v>443</v>
      </c>
      <c r="J10" s="45">
        <f t="shared" si="0"/>
        <v>1351</v>
      </c>
      <c r="K10" s="46" t="s">
        <v>294</v>
      </c>
    </row>
    <row r="11" spans="1:11" ht="34.5" customHeight="1" thickBot="1" x14ac:dyDescent="0.25">
      <c r="A11" s="8" t="s">
        <v>47</v>
      </c>
      <c r="B11" s="9">
        <f t="shared" ref="B11:J11" si="1">SUM(B9:B10)</f>
        <v>1087</v>
      </c>
      <c r="C11" s="9">
        <f t="shared" si="1"/>
        <v>502</v>
      </c>
      <c r="D11" s="9">
        <f t="shared" si="1"/>
        <v>1589</v>
      </c>
      <c r="E11" s="9">
        <f t="shared" si="1"/>
        <v>0</v>
      </c>
      <c r="F11" s="9">
        <f t="shared" si="1"/>
        <v>0</v>
      </c>
      <c r="G11" s="9">
        <f t="shared" si="1"/>
        <v>0</v>
      </c>
      <c r="H11" s="9">
        <f t="shared" si="1"/>
        <v>1087</v>
      </c>
      <c r="I11" s="9">
        <f t="shared" si="1"/>
        <v>502</v>
      </c>
      <c r="J11" s="9">
        <f t="shared" si="1"/>
        <v>1589</v>
      </c>
      <c r="K11" s="10" t="s">
        <v>48</v>
      </c>
    </row>
    <row r="12" spans="1:11" ht="21.75" customHeight="1" thickTop="1" x14ac:dyDescent="0.2"/>
    <row r="13" spans="1:11" ht="28.5" customHeight="1" x14ac:dyDescent="0.2">
      <c r="A13" s="423" t="s">
        <v>1075</v>
      </c>
      <c r="B13" s="423"/>
      <c r="C13" s="423"/>
      <c r="D13" s="423"/>
      <c r="E13" s="423"/>
      <c r="F13" s="423"/>
      <c r="G13" s="423"/>
      <c r="H13" s="423"/>
      <c r="I13" s="423"/>
      <c r="J13" s="423"/>
      <c r="K13" s="423"/>
    </row>
    <row r="14" spans="1:11" ht="34.5" customHeight="1" x14ac:dyDescent="0.25">
      <c r="A14" s="416" t="s">
        <v>1076</v>
      </c>
      <c r="B14" s="416"/>
      <c r="C14" s="416"/>
      <c r="D14" s="416"/>
      <c r="E14" s="416"/>
      <c r="F14" s="416"/>
      <c r="G14" s="416"/>
      <c r="H14" s="416"/>
      <c r="I14" s="416"/>
      <c r="J14" s="416"/>
      <c r="K14" s="416"/>
    </row>
    <row r="15" spans="1:11" ht="18" customHeight="1" thickBot="1" x14ac:dyDescent="0.3">
      <c r="A15" s="29" t="s">
        <v>1807</v>
      </c>
      <c r="K15" s="39" t="s">
        <v>1808</v>
      </c>
    </row>
    <row r="16" spans="1:11" ht="24.95" customHeight="1" thickTop="1" x14ac:dyDescent="0.2">
      <c r="A16" s="409" t="s">
        <v>118</v>
      </c>
      <c r="B16" s="409" t="s">
        <v>2</v>
      </c>
      <c r="C16" s="409"/>
      <c r="D16" s="409"/>
      <c r="E16" s="409" t="s">
        <v>3</v>
      </c>
      <c r="F16" s="409"/>
      <c r="G16" s="409"/>
      <c r="H16" s="409" t="s">
        <v>4</v>
      </c>
      <c r="I16" s="409"/>
      <c r="J16" s="409"/>
      <c r="K16" s="409" t="s">
        <v>278</v>
      </c>
    </row>
    <row r="17" spans="1:11" ht="21.75" customHeight="1" x14ac:dyDescent="0.2">
      <c r="A17" s="410"/>
      <c r="B17" s="410" t="s">
        <v>6</v>
      </c>
      <c r="C17" s="410"/>
      <c r="D17" s="410"/>
      <c r="E17" s="410" t="s">
        <v>7</v>
      </c>
      <c r="F17" s="410"/>
      <c r="G17" s="410"/>
      <c r="H17" s="410" t="s">
        <v>8</v>
      </c>
      <c r="I17" s="410"/>
      <c r="J17" s="410"/>
      <c r="K17" s="410"/>
    </row>
    <row r="18" spans="1:11" ht="24.95" customHeight="1" x14ac:dyDescent="0.2">
      <c r="A18" s="410"/>
      <c r="B18" s="73" t="s">
        <v>52</v>
      </c>
      <c r="C18" s="73" t="s">
        <v>10</v>
      </c>
      <c r="D18" s="73" t="s">
        <v>11</v>
      </c>
      <c r="E18" s="73" t="s">
        <v>52</v>
      </c>
      <c r="F18" s="73" t="s">
        <v>10</v>
      </c>
      <c r="G18" s="73" t="s">
        <v>11</v>
      </c>
      <c r="H18" s="73" t="s">
        <v>52</v>
      </c>
      <c r="I18" s="73" t="s">
        <v>10</v>
      </c>
      <c r="J18" s="73" t="s">
        <v>11</v>
      </c>
      <c r="K18" s="410"/>
    </row>
    <row r="19" spans="1:11" ht="18" customHeight="1" thickBot="1" x14ac:dyDescent="0.3">
      <c r="A19" s="411"/>
      <c r="B19" s="74" t="s">
        <v>12</v>
      </c>
      <c r="C19" s="74" t="s">
        <v>13</v>
      </c>
      <c r="D19" s="74" t="s">
        <v>8</v>
      </c>
      <c r="E19" s="74" t="s">
        <v>12</v>
      </c>
      <c r="F19" s="74" t="s">
        <v>13</v>
      </c>
      <c r="G19" s="74" t="s">
        <v>8</v>
      </c>
      <c r="H19" s="74" t="s">
        <v>12</v>
      </c>
      <c r="I19" s="74" t="s">
        <v>13</v>
      </c>
      <c r="J19" s="4" t="s">
        <v>8</v>
      </c>
      <c r="K19" s="411"/>
    </row>
    <row r="20" spans="1:11" ht="28.5" customHeight="1" x14ac:dyDescent="0.2">
      <c r="A20" s="11" t="s">
        <v>14</v>
      </c>
      <c r="K20" s="13" t="s">
        <v>69</v>
      </c>
    </row>
    <row r="21" spans="1:11" ht="28.5" customHeight="1" x14ac:dyDescent="0.2">
      <c r="A21" s="11" t="s">
        <v>414</v>
      </c>
      <c r="B21" s="12">
        <v>139</v>
      </c>
      <c r="C21" s="12">
        <v>55</v>
      </c>
      <c r="D21" s="12">
        <v>194</v>
      </c>
      <c r="E21" s="12">
        <v>0</v>
      </c>
      <c r="F21" s="12">
        <v>0</v>
      </c>
      <c r="G21" s="12">
        <f>SUM(E21:F21)</f>
        <v>0</v>
      </c>
      <c r="H21" s="12">
        <f t="shared" ref="H21:J22" si="2">SUM(B21,E21)</f>
        <v>139</v>
      </c>
      <c r="I21" s="12">
        <f t="shared" si="2"/>
        <v>55</v>
      </c>
      <c r="J21" s="12">
        <f t="shared" si="2"/>
        <v>194</v>
      </c>
      <c r="K21" s="13" t="s">
        <v>290</v>
      </c>
    </row>
    <row r="22" spans="1:11" ht="28.5" customHeight="1" thickBot="1" x14ac:dyDescent="0.25">
      <c r="A22" s="44" t="s">
        <v>293</v>
      </c>
      <c r="B22" s="45">
        <v>887</v>
      </c>
      <c r="C22" s="45">
        <v>437</v>
      </c>
      <c r="D22" s="45">
        <v>1324</v>
      </c>
      <c r="E22" s="45">
        <v>0</v>
      </c>
      <c r="F22" s="45">
        <v>0</v>
      </c>
      <c r="G22" s="45">
        <f>SUM(E22:F22)</f>
        <v>0</v>
      </c>
      <c r="H22" s="45">
        <f t="shared" si="2"/>
        <v>887</v>
      </c>
      <c r="I22" s="45">
        <f t="shared" si="2"/>
        <v>437</v>
      </c>
      <c r="J22" s="45">
        <f t="shared" si="2"/>
        <v>1324</v>
      </c>
      <c r="K22" s="46" t="s">
        <v>294</v>
      </c>
    </row>
    <row r="23" spans="1:11" ht="34.5" customHeight="1" thickBot="1" x14ac:dyDescent="0.25">
      <c r="A23" s="8" t="s">
        <v>47</v>
      </c>
      <c r="B23" s="9">
        <f t="shared" ref="B23:J23" si="3">SUM(B21:B22)</f>
        <v>1026</v>
      </c>
      <c r="C23" s="9">
        <f t="shared" si="3"/>
        <v>492</v>
      </c>
      <c r="D23" s="9">
        <f t="shared" si="3"/>
        <v>1518</v>
      </c>
      <c r="E23" s="9">
        <f t="shared" si="3"/>
        <v>0</v>
      </c>
      <c r="F23" s="9">
        <f t="shared" si="3"/>
        <v>0</v>
      </c>
      <c r="G23" s="9">
        <f t="shared" si="3"/>
        <v>0</v>
      </c>
      <c r="H23" s="9">
        <f t="shared" si="3"/>
        <v>1026</v>
      </c>
      <c r="I23" s="9">
        <f t="shared" si="3"/>
        <v>492</v>
      </c>
      <c r="J23" s="9">
        <f t="shared" si="3"/>
        <v>1518</v>
      </c>
      <c r="K23" s="10" t="s">
        <v>48</v>
      </c>
    </row>
    <row r="24" spans="1:11" ht="15" thickTop="1" x14ac:dyDescent="0.2"/>
  </sheetData>
  <mergeCells count="20">
    <mergeCell ref="A13:K13"/>
    <mergeCell ref="A14:K14"/>
    <mergeCell ref="A16:A19"/>
    <mergeCell ref="B16:D16"/>
    <mergeCell ref="E16:G16"/>
    <mergeCell ref="H16:J16"/>
    <mergeCell ref="K16:K19"/>
    <mergeCell ref="B17:D17"/>
    <mergeCell ref="E17:G17"/>
    <mergeCell ref="H17:J17"/>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80" firstPageNumber="1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22"/>
  <sheetViews>
    <sheetView rightToLeft="1" view="pageBreakPreview" topLeftCell="A103" zoomScale="75" zoomScaleNormal="80" zoomScaleSheetLayoutView="75" workbookViewId="0">
      <selection activeCell="A102" sqref="A102:N121"/>
    </sheetView>
  </sheetViews>
  <sheetFormatPr defaultRowHeight="14.25" x14ac:dyDescent="0.2"/>
  <cols>
    <col min="1" max="1" width="24.25" style="76" customWidth="1"/>
    <col min="2" max="3" width="8.5" style="76" customWidth="1"/>
    <col min="4" max="4" width="9.125" style="76" customWidth="1"/>
    <col min="5" max="5" width="7.625" style="76" customWidth="1"/>
    <col min="6" max="6" width="8" style="76" customWidth="1"/>
    <col min="7" max="7" width="7.875" style="76" customWidth="1"/>
    <col min="8" max="8" width="6.875" style="76" customWidth="1"/>
    <col min="9" max="9" width="7.875" style="76" customWidth="1"/>
    <col min="10" max="10" width="6.625" style="76" customWidth="1"/>
    <col min="11" max="11" width="8.625" style="76" customWidth="1"/>
    <col min="12" max="12" width="8.5" style="76" customWidth="1"/>
    <col min="13" max="13" width="10.375" style="76" customWidth="1"/>
    <col min="14" max="14" width="40" style="76" customWidth="1"/>
    <col min="15" max="255" width="9" style="76"/>
    <col min="256" max="256" width="22.625" style="76" customWidth="1"/>
    <col min="257" max="259" width="10.875" style="76" customWidth="1"/>
    <col min="260" max="261" width="7.625" style="76" customWidth="1"/>
    <col min="262" max="262" width="8.75" style="76" customWidth="1"/>
    <col min="263" max="264" width="7.625" style="76" customWidth="1"/>
    <col min="265" max="265" width="7.375" style="76" customWidth="1"/>
    <col min="266" max="268" width="10.25" style="76" customWidth="1"/>
    <col min="269" max="269" width="27.75" style="76" customWidth="1"/>
    <col min="270" max="511" width="9" style="76"/>
    <col min="512" max="512" width="22.625" style="76" customWidth="1"/>
    <col min="513" max="515" width="10.875" style="76" customWidth="1"/>
    <col min="516" max="517" width="7.625" style="76" customWidth="1"/>
    <col min="518" max="518" width="8.75" style="76" customWidth="1"/>
    <col min="519" max="520" width="7.625" style="76" customWidth="1"/>
    <col min="521" max="521" width="7.375" style="76" customWidth="1"/>
    <col min="522" max="524" width="10.25" style="76" customWidth="1"/>
    <col min="525" max="525" width="27.75" style="76" customWidth="1"/>
    <col min="526" max="767" width="9" style="76"/>
    <col min="768" max="768" width="22.625" style="76" customWidth="1"/>
    <col min="769" max="771" width="10.875" style="76" customWidth="1"/>
    <col min="772" max="773" width="7.625" style="76" customWidth="1"/>
    <col min="774" max="774" width="8.75" style="76" customWidth="1"/>
    <col min="775" max="776" width="7.625" style="76" customWidth="1"/>
    <col min="777" max="777" width="7.375" style="76" customWidth="1"/>
    <col min="778" max="780" width="10.25" style="76" customWidth="1"/>
    <col min="781" max="781" width="27.75" style="76" customWidth="1"/>
    <col min="782" max="1023" width="9" style="76"/>
    <col min="1024" max="1024" width="22.625" style="76" customWidth="1"/>
    <col min="1025" max="1027" width="10.875" style="76" customWidth="1"/>
    <col min="1028" max="1029" width="7.625" style="76" customWidth="1"/>
    <col min="1030" max="1030" width="8.75" style="76" customWidth="1"/>
    <col min="1031" max="1032" width="7.625" style="76" customWidth="1"/>
    <col min="1033" max="1033" width="7.375" style="76" customWidth="1"/>
    <col min="1034" max="1036" width="10.25" style="76" customWidth="1"/>
    <col min="1037" max="1037" width="27.75" style="76" customWidth="1"/>
    <col min="1038" max="1279" width="9" style="76"/>
    <col min="1280" max="1280" width="22.625" style="76" customWidth="1"/>
    <col min="1281" max="1283" width="10.875" style="76" customWidth="1"/>
    <col min="1284" max="1285" width="7.625" style="76" customWidth="1"/>
    <col min="1286" max="1286" width="8.75" style="76" customWidth="1"/>
    <col min="1287" max="1288" width="7.625" style="76" customWidth="1"/>
    <col min="1289" max="1289" width="7.375" style="76" customWidth="1"/>
    <col min="1290" max="1292" width="10.25" style="76" customWidth="1"/>
    <col min="1293" max="1293" width="27.75" style="76" customWidth="1"/>
    <col min="1294" max="1535" width="9" style="76"/>
    <col min="1536" max="1536" width="22.625" style="76" customWidth="1"/>
    <col min="1537" max="1539" width="10.875" style="76" customWidth="1"/>
    <col min="1540" max="1541" width="7.625" style="76" customWidth="1"/>
    <col min="1542" max="1542" width="8.75" style="76" customWidth="1"/>
    <col min="1543" max="1544" width="7.625" style="76" customWidth="1"/>
    <col min="1545" max="1545" width="7.375" style="76" customWidth="1"/>
    <col min="1546" max="1548" width="10.25" style="76" customWidth="1"/>
    <col min="1549" max="1549" width="27.75" style="76" customWidth="1"/>
    <col min="1550" max="1791" width="9" style="76"/>
    <col min="1792" max="1792" width="22.625" style="76" customWidth="1"/>
    <col min="1793" max="1795" width="10.875" style="76" customWidth="1"/>
    <col min="1796" max="1797" width="7.625" style="76" customWidth="1"/>
    <col min="1798" max="1798" width="8.75" style="76" customWidth="1"/>
    <col min="1799" max="1800" width="7.625" style="76" customWidth="1"/>
    <col min="1801" max="1801" width="7.375" style="76" customWidth="1"/>
    <col min="1802" max="1804" width="10.25" style="76" customWidth="1"/>
    <col min="1805" max="1805" width="27.75" style="76" customWidth="1"/>
    <col min="1806" max="2047" width="9" style="76"/>
    <col min="2048" max="2048" width="22.625" style="76" customWidth="1"/>
    <col min="2049" max="2051" width="10.875" style="76" customWidth="1"/>
    <col min="2052" max="2053" width="7.625" style="76" customWidth="1"/>
    <col min="2054" max="2054" width="8.75" style="76" customWidth="1"/>
    <col min="2055" max="2056" width="7.625" style="76" customWidth="1"/>
    <col min="2057" max="2057" width="7.375" style="76" customWidth="1"/>
    <col min="2058" max="2060" width="10.25" style="76" customWidth="1"/>
    <col min="2061" max="2061" width="27.75" style="76" customWidth="1"/>
    <col min="2062" max="2303" width="9" style="76"/>
    <col min="2304" max="2304" width="22.625" style="76" customWidth="1"/>
    <col min="2305" max="2307" width="10.875" style="76" customWidth="1"/>
    <col min="2308" max="2309" width="7.625" style="76" customWidth="1"/>
    <col min="2310" max="2310" width="8.75" style="76" customWidth="1"/>
    <col min="2311" max="2312" width="7.625" style="76" customWidth="1"/>
    <col min="2313" max="2313" width="7.375" style="76" customWidth="1"/>
    <col min="2314" max="2316" width="10.25" style="76" customWidth="1"/>
    <col min="2317" max="2317" width="27.75" style="76" customWidth="1"/>
    <col min="2318" max="2559" width="9" style="76"/>
    <col min="2560" max="2560" width="22.625" style="76" customWidth="1"/>
    <col min="2561" max="2563" width="10.875" style="76" customWidth="1"/>
    <col min="2564" max="2565" width="7.625" style="76" customWidth="1"/>
    <col min="2566" max="2566" width="8.75" style="76" customWidth="1"/>
    <col min="2567" max="2568" width="7.625" style="76" customWidth="1"/>
    <col min="2569" max="2569" width="7.375" style="76" customWidth="1"/>
    <col min="2570" max="2572" width="10.25" style="76" customWidth="1"/>
    <col min="2573" max="2573" width="27.75" style="76" customWidth="1"/>
    <col min="2574" max="2815" width="9" style="76"/>
    <col min="2816" max="2816" width="22.625" style="76" customWidth="1"/>
    <col min="2817" max="2819" width="10.875" style="76" customWidth="1"/>
    <col min="2820" max="2821" width="7.625" style="76" customWidth="1"/>
    <col min="2822" max="2822" width="8.75" style="76" customWidth="1"/>
    <col min="2823" max="2824" width="7.625" style="76" customWidth="1"/>
    <col min="2825" max="2825" width="7.375" style="76" customWidth="1"/>
    <col min="2826" max="2828" width="10.25" style="76" customWidth="1"/>
    <col min="2829" max="2829" width="27.75" style="76" customWidth="1"/>
    <col min="2830" max="3071" width="9" style="76"/>
    <col min="3072" max="3072" width="22.625" style="76" customWidth="1"/>
    <col min="3073" max="3075" width="10.875" style="76" customWidth="1"/>
    <col min="3076" max="3077" width="7.625" style="76" customWidth="1"/>
    <col min="3078" max="3078" width="8.75" style="76" customWidth="1"/>
    <col min="3079" max="3080" width="7.625" style="76" customWidth="1"/>
    <col min="3081" max="3081" width="7.375" style="76" customWidth="1"/>
    <col min="3082" max="3084" width="10.25" style="76" customWidth="1"/>
    <col min="3085" max="3085" width="27.75" style="76" customWidth="1"/>
    <col min="3086" max="3327" width="9" style="76"/>
    <col min="3328" max="3328" width="22.625" style="76" customWidth="1"/>
    <col min="3329" max="3331" width="10.875" style="76" customWidth="1"/>
    <col min="3332" max="3333" width="7.625" style="76" customWidth="1"/>
    <col min="3334" max="3334" width="8.75" style="76" customWidth="1"/>
    <col min="3335" max="3336" width="7.625" style="76" customWidth="1"/>
    <col min="3337" max="3337" width="7.375" style="76" customWidth="1"/>
    <col min="3338" max="3340" width="10.25" style="76" customWidth="1"/>
    <col min="3341" max="3341" width="27.75" style="76" customWidth="1"/>
    <col min="3342" max="3583" width="9" style="76"/>
    <col min="3584" max="3584" width="22.625" style="76" customWidth="1"/>
    <col min="3585" max="3587" width="10.875" style="76" customWidth="1"/>
    <col min="3588" max="3589" width="7.625" style="76" customWidth="1"/>
    <col min="3590" max="3590" width="8.75" style="76" customWidth="1"/>
    <col min="3591" max="3592" width="7.625" style="76" customWidth="1"/>
    <col min="3593" max="3593" width="7.375" style="76" customWidth="1"/>
    <col min="3594" max="3596" width="10.25" style="76" customWidth="1"/>
    <col min="3597" max="3597" width="27.75" style="76" customWidth="1"/>
    <col min="3598" max="3839" width="9" style="76"/>
    <col min="3840" max="3840" width="22.625" style="76" customWidth="1"/>
    <col min="3841" max="3843" width="10.875" style="76" customWidth="1"/>
    <col min="3844" max="3845" width="7.625" style="76" customWidth="1"/>
    <col min="3846" max="3846" width="8.75" style="76" customWidth="1"/>
    <col min="3847" max="3848" width="7.625" style="76" customWidth="1"/>
    <col min="3849" max="3849" width="7.375" style="76" customWidth="1"/>
    <col min="3850" max="3852" width="10.25" style="76" customWidth="1"/>
    <col min="3853" max="3853" width="27.75" style="76" customWidth="1"/>
    <col min="3854" max="4095" width="9" style="76"/>
    <col min="4096" max="4096" width="22.625" style="76" customWidth="1"/>
    <col min="4097" max="4099" width="10.875" style="76" customWidth="1"/>
    <col min="4100" max="4101" width="7.625" style="76" customWidth="1"/>
    <col min="4102" max="4102" width="8.75" style="76" customWidth="1"/>
    <col min="4103" max="4104" width="7.625" style="76" customWidth="1"/>
    <col min="4105" max="4105" width="7.375" style="76" customWidth="1"/>
    <col min="4106" max="4108" width="10.25" style="76" customWidth="1"/>
    <col min="4109" max="4109" width="27.75" style="76" customWidth="1"/>
    <col min="4110" max="4351" width="9" style="76"/>
    <col min="4352" max="4352" width="22.625" style="76" customWidth="1"/>
    <col min="4353" max="4355" width="10.875" style="76" customWidth="1"/>
    <col min="4356" max="4357" width="7.625" style="76" customWidth="1"/>
    <col min="4358" max="4358" width="8.75" style="76" customWidth="1"/>
    <col min="4359" max="4360" width="7.625" style="76" customWidth="1"/>
    <col min="4361" max="4361" width="7.375" style="76" customWidth="1"/>
    <col min="4362" max="4364" width="10.25" style="76" customWidth="1"/>
    <col min="4365" max="4365" width="27.75" style="76" customWidth="1"/>
    <col min="4366" max="4607" width="9" style="76"/>
    <col min="4608" max="4608" width="22.625" style="76" customWidth="1"/>
    <col min="4609" max="4611" width="10.875" style="76" customWidth="1"/>
    <col min="4612" max="4613" width="7.625" style="76" customWidth="1"/>
    <col min="4614" max="4614" width="8.75" style="76" customWidth="1"/>
    <col min="4615" max="4616" width="7.625" style="76" customWidth="1"/>
    <col min="4617" max="4617" width="7.375" style="76" customWidth="1"/>
    <col min="4618" max="4620" width="10.25" style="76" customWidth="1"/>
    <col min="4621" max="4621" width="27.75" style="76" customWidth="1"/>
    <col min="4622" max="4863" width="9" style="76"/>
    <col min="4864" max="4864" width="22.625" style="76" customWidth="1"/>
    <col min="4865" max="4867" width="10.875" style="76" customWidth="1"/>
    <col min="4868" max="4869" width="7.625" style="76" customWidth="1"/>
    <col min="4870" max="4870" width="8.75" style="76" customWidth="1"/>
    <col min="4871" max="4872" width="7.625" style="76" customWidth="1"/>
    <col min="4873" max="4873" width="7.375" style="76" customWidth="1"/>
    <col min="4874" max="4876" width="10.25" style="76" customWidth="1"/>
    <col min="4877" max="4877" width="27.75" style="76" customWidth="1"/>
    <col min="4878" max="5119" width="9" style="76"/>
    <col min="5120" max="5120" width="22.625" style="76" customWidth="1"/>
    <col min="5121" max="5123" width="10.875" style="76" customWidth="1"/>
    <col min="5124" max="5125" width="7.625" style="76" customWidth="1"/>
    <col min="5126" max="5126" width="8.75" style="76" customWidth="1"/>
    <col min="5127" max="5128" width="7.625" style="76" customWidth="1"/>
    <col min="5129" max="5129" width="7.375" style="76" customWidth="1"/>
    <col min="5130" max="5132" width="10.25" style="76" customWidth="1"/>
    <col min="5133" max="5133" width="27.75" style="76" customWidth="1"/>
    <col min="5134" max="5375" width="9" style="76"/>
    <col min="5376" max="5376" width="22.625" style="76" customWidth="1"/>
    <col min="5377" max="5379" width="10.875" style="76" customWidth="1"/>
    <col min="5380" max="5381" width="7.625" style="76" customWidth="1"/>
    <col min="5382" max="5382" width="8.75" style="76" customWidth="1"/>
    <col min="5383" max="5384" width="7.625" style="76" customWidth="1"/>
    <col min="5385" max="5385" width="7.375" style="76" customWidth="1"/>
    <col min="5386" max="5388" width="10.25" style="76" customWidth="1"/>
    <col min="5389" max="5389" width="27.75" style="76" customWidth="1"/>
    <col min="5390" max="5631" width="9" style="76"/>
    <col min="5632" max="5632" width="22.625" style="76" customWidth="1"/>
    <col min="5633" max="5635" width="10.875" style="76" customWidth="1"/>
    <col min="5636" max="5637" width="7.625" style="76" customWidth="1"/>
    <col min="5638" max="5638" width="8.75" style="76" customWidth="1"/>
    <col min="5639" max="5640" width="7.625" style="76" customWidth="1"/>
    <col min="5641" max="5641" width="7.375" style="76" customWidth="1"/>
    <col min="5642" max="5644" width="10.25" style="76" customWidth="1"/>
    <col min="5645" max="5645" width="27.75" style="76" customWidth="1"/>
    <col min="5646" max="5887" width="9" style="76"/>
    <col min="5888" max="5888" width="22.625" style="76" customWidth="1"/>
    <col min="5889" max="5891" width="10.875" style="76" customWidth="1"/>
    <col min="5892" max="5893" width="7.625" style="76" customWidth="1"/>
    <col min="5894" max="5894" width="8.75" style="76" customWidth="1"/>
    <col min="5895" max="5896" width="7.625" style="76" customWidth="1"/>
    <col min="5897" max="5897" width="7.375" style="76" customWidth="1"/>
    <col min="5898" max="5900" width="10.25" style="76" customWidth="1"/>
    <col min="5901" max="5901" width="27.75" style="76" customWidth="1"/>
    <col min="5902" max="6143" width="9" style="76"/>
    <col min="6144" max="6144" width="22.625" style="76" customWidth="1"/>
    <col min="6145" max="6147" width="10.875" style="76" customWidth="1"/>
    <col min="6148" max="6149" width="7.625" style="76" customWidth="1"/>
    <col min="6150" max="6150" width="8.75" style="76" customWidth="1"/>
    <col min="6151" max="6152" width="7.625" style="76" customWidth="1"/>
    <col min="6153" max="6153" width="7.375" style="76" customWidth="1"/>
    <col min="6154" max="6156" width="10.25" style="76" customWidth="1"/>
    <col min="6157" max="6157" width="27.75" style="76" customWidth="1"/>
    <col min="6158" max="6399" width="9" style="76"/>
    <col min="6400" max="6400" width="22.625" style="76" customWidth="1"/>
    <col min="6401" max="6403" width="10.875" style="76" customWidth="1"/>
    <col min="6404" max="6405" width="7.625" style="76" customWidth="1"/>
    <col min="6406" max="6406" width="8.75" style="76" customWidth="1"/>
    <col min="6407" max="6408" width="7.625" style="76" customWidth="1"/>
    <col min="6409" max="6409" width="7.375" style="76" customWidth="1"/>
    <col min="6410" max="6412" width="10.25" style="76" customWidth="1"/>
    <col min="6413" max="6413" width="27.75" style="76" customWidth="1"/>
    <col min="6414" max="6655" width="9" style="76"/>
    <col min="6656" max="6656" width="22.625" style="76" customWidth="1"/>
    <col min="6657" max="6659" width="10.875" style="76" customWidth="1"/>
    <col min="6660" max="6661" width="7.625" style="76" customWidth="1"/>
    <col min="6662" max="6662" width="8.75" style="76" customWidth="1"/>
    <col min="6663" max="6664" width="7.625" style="76" customWidth="1"/>
    <col min="6665" max="6665" width="7.375" style="76" customWidth="1"/>
    <col min="6666" max="6668" width="10.25" style="76" customWidth="1"/>
    <col min="6669" max="6669" width="27.75" style="76" customWidth="1"/>
    <col min="6670" max="6911" width="9" style="76"/>
    <col min="6912" max="6912" width="22.625" style="76" customWidth="1"/>
    <col min="6913" max="6915" width="10.875" style="76" customWidth="1"/>
    <col min="6916" max="6917" width="7.625" style="76" customWidth="1"/>
    <col min="6918" max="6918" width="8.75" style="76" customWidth="1"/>
    <col min="6919" max="6920" width="7.625" style="76" customWidth="1"/>
    <col min="6921" max="6921" width="7.375" style="76" customWidth="1"/>
    <col min="6922" max="6924" width="10.25" style="76" customWidth="1"/>
    <col min="6925" max="6925" width="27.75" style="76" customWidth="1"/>
    <col min="6926" max="7167" width="9" style="76"/>
    <col min="7168" max="7168" width="22.625" style="76" customWidth="1"/>
    <col min="7169" max="7171" width="10.875" style="76" customWidth="1"/>
    <col min="7172" max="7173" width="7.625" style="76" customWidth="1"/>
    <col min="7174" max="7174" width="8.75" style="76" customWidth="1"/>
    <col min="7175" max="7176" width="7.625" style="76" customWidth="1"/>
    <col min="7177" max="7177" width="7.375" style="76" customWidth="1"/>
    <col min="7178" max="7180" width="10.25" style="76" customWidth="1"/>
    <col min="7181" max="7181" width="27.75" style="76" customWidth="1"/>
    <col min="7182" max="7423" width="9" style="76"/>
    <col min="7424" max="7424" width="22.625" style="76" customWidth="1"/>
    <col min="7425" max="7427" width="10.875" style="76" customWidth="1"/>
    <col min="7428" max="7429" width="7.625" style="76" customWidth="1"/>
    <col min="7430" max="7430" width="8.75" style="76" customWidth="1"/>
    <col min="7431" max="7432" width="7.625" style="76" customWidth="1"/>
    <col min="7433" max="7433" width="7.375" style="76" customWidth="1"/>
    <col min="7434" max="7436" width="10.25" style="76" customWidth="1"/>
    <col min="7437" max="7437" width="27.75" style="76" customWidth="1"/>
    <col min="7438" max="7679" width="9" style="76"/>
    <col min="7680" max="7680" width="22.625" style="76" customWidth="1"/>
    <col min="7681" max="7683" width="10.875" style="76" customWidth="1"/>
    <col min="7684" max="7685" width="7.625" style="76" customWidth="1"/>
    <col min="7686" max="7686" width="8.75" style="76" customWidth="1"/>
    <col min="7687" max="7688" width="7.625" style="76" customWidth="1"/>
    <col min="7689" max="7689" width="7.375" style="76" customWidth="1"/>
    <col min="7690" max="7692" width="10.25" style="76" customWidth="1"/>
    <col min="7693" max="7693" width="27.75" style="76" customWidth="1"/>
    <col min="7694" max="7935" width="9" style="76"/>
    <col min="7936" max="7936" width="22.625" style="76" customWidth="1"/>
    <col min="7937" max="7939" width="10.875" style="76" customWidth="1"/>
    <col min="7940" max="7941" width="7.625" style="76" customWidth="1"/>
    <col min="7942" max="7942" width="8.75" style="76" customWidth="1"/>
    <col min="7943" max="7944" width="7.625" style="76" customWidth="1"/>
    <col min="7945" max="7945" width="7.375" style="76" customWidth="1"/>
    <col min="7946" max="7948" width="10.25" style="76" customWidth="1"/>
    <col min="7949" max="7949" width="27.75" style="76" customWidth="1"/>
    <col min="7950" max="8191" width="9" style="76"/>
    <col min="8192" max="8192" width="22.625" style="76" customWidth="1"/>
    <col min="8193" max="8195" width="10.875" style="76" customWidth="1"/>
    <col min="8196" max="8197" width="7.625" style="76" customWidth="1"/>
    <col min="8198" max="8198" width="8.75" style="76" customWidth="1"/>
    <col min="8199" max="8200" width="7.625" style="76" customWidth="1"/>
    <col min="8201" max="8201" width="7.375" style="76" customWidth="1"/>
    <col min="8202" max="8204" width="10.25" style="76" customWidth="1"/>
    <col min="8205" max="8205" width="27.75" style="76" customWidth="1"/>
    <col min="8206" max="8447" width="9" style="76"/>
    <col min="8448" max="8448" width="22.625" style="76" customWidth="1"/>
    <col min="8449" max="8451" width="10.875" style="76" customWidth="1"/>
    <col min="8452" max="8453" width="7.625" style="76" customWidth="1"/>
    <col min="8454" max="8454" width="8.75" style="76" customWidth="1"/>
    <col min="8455" max="8456" width="7.625" style="76" customWidth="1"/>
    <col min="8457" max="8457" width="7.375" style="76" customWidth="1"/>
    <col min="8458" max="8460" width="10.25" style="76" customWidth="1"/>
    <col min="8461" max="8461" width="27.75" style="76" customWidth="1"/>
    <col min="8462" max="8703" width="9" style="76"/>
    <col min="8704" max="8704" width="22.625" style="76" customWidth="1"/>
    <col min="8705" max="8707" width="10.875" style="76" customWidth="1"/>
    <col min="8708" max="8709" width="7.625" style="76" customWidth="1"/>
    <col min="8710" max="8710" width="8.75" style="76" customWidth="1"/>
    <col min="8711" max="8712" width="7.625" style="76" customWidth="1"/>
    <col min="8713" max="8713" width="7.375" style="76" customWidth="1"/>
    <col min="8714" max="8716" width="10.25" style="76" customWidth="1"/>
    <col min="8717" max="8717" width="27.75" style="76" customWidth="1"/>
    <col min="8718" max="8959" width="9" style="76"/>
    <col min="8960" max="8960" width="22.625" style="76" customWidth="1"/>
    <col min="8961" max="8963" width="10.875" style="76" customWidth="1"/>
    <col min="8964" max="8965" width="7.625" style="76" customWidth="1"/>
    <col min="8966" max="8966" width="8.75" style="76" customWidth="1"/>
    <col min="8967" max="8968" width="7.625" style="76" customWidth="1"/>
    <col min="8969" max="8969" width="7.375" style="76" customWidth="1"/>
    <col min="8970" max="8972" width="10.25" style="76" customWidth="1"/>
    <col min="8973" max="8973" width="27.75" style="76" customWidth="1"/>
    <col min="8974" max="9215" width="9" style="76"/>
    <col min="9216" max="9216" width="22.625" style="76" customWidth="1"/>
    <col min="9217" max="9219" width="10.875" style="76" customWidth="1"/>
    <col min="9220" max="9221" width="7.625" style="76" customWidth="1"/>
    <col min="9222" max="9222" width="8.75" style="76" customWidth="1"/>
    <col min="9223" max="9224" width="7.625" style="76" customWidth="1"/>
    <col min="9225" max="9225" width="7.375" style="76" customWidth="1"/>
    <col min="9226" max="9228" width="10.25" style="76" customWidth="1"/>
    <col min="9229" max="9229" width="27.75" style="76" customWidth="1"/>
    <col min="9230" max="9471" width="9" style="76"/>
    <col min="9472" max="9472" width="22.625" style="76" customWidth="1"/>
    <col min="9473" max="9475" width="10.875" style="76" customWidth="1"/>
    <col min="9476" max="9477" width="7.625" style="76" customWidth="1"/>
    <col min="9478" max="9478" width="8.75" style="76" customWidth="1"/>
    <col min="9479" max="9480" width="7.625" style="76" customWidth="1"/>
    <col min="9481" max="9481" width="7.375" style="76" customWidth="1"/>
    <col min="9482" max="9484" width="10.25" style="76" customWidth="1"/>
    <col min="9485" max="9485" width="27.75" style="76" customWidth="1"/>
    <col min="9486" max="9727" width="9" style="76"/>
    <col min="9728" max="9728" width="22.625" style="76" customWidth="1"/>
    <col min="9729" max="9731" width="10.875" style="76" customWidth="1"/>
    <col min="9732" max="9733" width="7.625" style="76" customWidth="1"/>
    <col min="9734" max="9734" width="8.75" style="76" customWidth="1"/>
    <col min="9735" max="9736" width="7.625" style="76" customWidth="1"/>
    <col min="9737" max="9737" width="7.375" style="76" customWidth="1"/>
    <col min="9738" max="9740" width="10.25" style="76" customWidth="1"/>
    <col min="9741" max="9741" width="27.75" style="76" customWidth="1"/>
    <col min="9742" max="9983" width="9" style="76"/>
    <col min="9984" max="9984" width="22.625" style="76" customWidth="1"/>
    <col min="9985" max="9987" width="10.875" style="76" customWidth="1"/>
    <col min="9988" max="9989" width="7.625" style="76" customWidth="1"/>
    <col min="9990" max="9990" width="8.75" style="76" customWidth="1"/>
    <col min="9991" max="9992" width="7.625" style="76" customWidth="1"/>
    <col min="9993" max="9993" width="7.375" style="76" customWidth="1"/>
    <col min="9994" max="9996" width="10.25" style="76" customWidth="1"/>
    <col min="9997" max="9997" width="27.75" style="76" customWidth="1"/>
    <col min="9998" max="10239" width="9" style="76"/>
    <col min="10240" max="10240" width="22.625" style="76" customWidth="1"/>
    <col min="10241" max="10243" width="10.875" style="76" customWidth="1"/>
    <col min="10244" max="10245" width="7.625" style="76" customWidth="1"/>
    <col min="10246" max="10246" width="8.75" style="76" customWidth="1"/>
    <col min="10247" max="10248" width="7.625" style="76" customWidth="1"/>
    <col min="10249" max="10249" width="7.375" style="76" customWidth="1"/>
    <col min="10250" max="10252" width="10.25" style="76" customWidth="1"/>
    <col min="10253" max="10253" width="27.75" style="76" customWidth="1"/>
    <col min="10254" max="10495" width="9" style="76"/>
    <col min="10496" max="10496" width="22.625" style="76" customWidth="1"/>
    <col min="10497" max="10499" width="10.875" style="76" customWidth="1"/>
    <col min="10500" max="10501" width="7.625" style="76" customWidth="1"/>
    <col min="10502" max="10502" width="8.75" style="76" customWidth="1"/>
    <col min="10503" max="10504" width="7.625" style="76" customWidth="1"/>
    <col min="10505" max="10505" width="7.375" style="76" customWidth="1"/>
    <col min="10506" max="10508" width="10.25" style="76" customWidth="1"/>
    <col min="10509" max="10509" width="27.75" style="76" customWidth="1"/>
    <col min="10510" max="10751" width="9" style="76"/>
    <col min="10752" max="10752" width="22.625" style="76" customWidth="1"/>
    <col min="10753" max="10755" width="10.875" style="76" customWidth="1"/>
    <col min="10756" max="10757" width="7.625" style="76" customWidth="1"/>
    <col min="10758" max="10758" width="8.75" style="76" customWidth="1"/>
    <col min="10759" max="10760" width="7.625" style="76" customWidth="1"/>
    <col min="10761" max="10761" width="7.375" style="76" customWidth="1"/>
    <col min="10762" max="10764" width="10.25" style="76" customWidth="1"/>
    <col min="10765" max="10765" width="27.75" style="76" customWidth="1"/>
    <col min="10766" max="11007" width="9" style="76"/>
    <col min="11008" max="11008" width="22.625" style="76" customWidth="1"/>
    <col min="11009" max="11011" width="10.875" style="76" customWidth="1"/>
    <col min="11012" max="11013" width="7.625" style="76" customWidth="1"/>
    <col min="11014" max="11014" width="8.75" style="76" customWidth="1"/>
    <col min="11015" max="11016" width="7.625" style="76" customWidth="1"/>
    <col min="11017" max="11017" width="7.375" style="76" customWidth="1"/>
    <col min="11018" max="11020" width="10.25" style="76" customWidth="1"/>
    <col min="11021" max="11021" width="27.75" style="76" customWidth="1"/>
    <col min="11022" max="11263" width="9" style="76"/>
    <col min="11264" max="11264" width="22.625" style="76" customWidth="1"/>
    <col min="11265" max="11267" width="10.875" style="76" customWidth="1"/>
    <col min="11268" max="11269" width="7.625" style="76" customWidth="1"/>
    <col min="11270" max="11270" width="8.75" style="76" customWidth="1"/>
    <col min="11271" max="11272" width="7.625" style="76" customWidth="1"/>
    <col min="11273" max="11273" width="7.375" style="76" customWidth="1"/>
    <col min="11274" max="11276" width="10.25" style="76" customWidth="1"/>
    <col min="11277" max="11277" width="27.75" style="76" customWidth="1"/>
    <col min="11278" max="11519" width="9" style="76"/>
    <col min="11520" max="11520" width="22.625" style="76" customWidth="1"/>
    <col min="11521" max="11523" width="10.875" style="76" customWidth="1"/>
    <col min="11524" max="11525" width="7.625" style="76" customWidth="1"/>
    <col min="11526" max="11526" width="8.75" style="76" customWidth="1"/>
    <col min="11527" max="11528" width="7.625" style="76" customWidth="1"/>
    <col min="11529" max="11529" width="7.375" style="76" customWidth="1"/>
    <col min="11530" max="11532" width="10.25" style="76" customWidth="1"/>
    <col min="11533" max="11533" width="27.75" style="76" customWidth="1"/>
    <col min="11534" max="11775" width="9" style="76"/>
    <col min="11776" max="11776" width="22.625" style="76" customWidth="1"/>
    <col min="11777" max="11779" width="10.875" style="76" customWidth="1"/>
    <col min="11780" max="11781" width="7.625" style="76" customWidth="1"/>
    <col min="11782" max="11782" width="8.75" style="76" customWidth="1"/>
    <col min="11783" max="11784" width="7.625" style="76" customWidth="1"/>
    <col min="11785" max="11785" width="7.375" style="76" customWidth="1"/>
    <col min="11786" max="11788" width="10.25" style="76" customWidth="1"/>
    <col min="11789" max="11789" width="27.75" style="76" customWidth="1"/>
    <col min="11790" max="12031" width="9" style="76"/>
    <col min="12032" max="12032" width="22.625" style="76" customWidth="1"/>
    <col min="12033" max="12035" width="10.875" style="76" customWidth="1"/>
    <col min="12036" max="12037" width="7.625" style="76" customWidth="1"/>
    <col min="12038" max="12038" width="8.75" style="76" customWidth="1"/>
    <col min="12039" max="12040" width="7.625" style="76" customWidth="1"/>
    <col min="12041" max="12041" width="7.375" style="76" customWidth="1"/>
    <col min="12042" max="12044" width="10.25" style="76" customWidth="1"/>
    <col min="12045" max="12045" width="27.75" style="76" customWidth="1"/>
    <col min="12046" max="12287" width="9" style="76"/>
    <col min="12288" max="12288" width="22.625" style="76" customWidth="1"/>
    <col min="12289" max="12291" width="10.875" style="76" customWidth="1"/>
    <col min="12292" max="12293" width="7.625" style="76" customWidth="1"/>
    <col min="12294" max="12294" width="8.75" style="76" customWidth="1"/>
    <col min="12295" max="12296" width="7.625" style="76" customWidth="1"/>
    <col min="12297" max="12297" width="7.375" style="76" customWidth="1"/>
    <col min="12298" max="12300" width="10.25" style="76" customWidth="1"/>
    <col min="12301" max="12301" width="27.75" style="76" customWidth="1"/>
    <col min="12302" max="12543" width="9" style="76"/>
    <col min="12544" max="12544" width="22.625" style="76" customWidth="1"/>
    <col min="12545" max="12547" width="10.875" style="76" customWidth="1"/>
    <col min="12548" max="12549" width="7.625" style="76" customWidth="1"/>
    <col min="12550" max="12550" width="8.75" style="76" customWidth="1"/>
    <col min="12551" max="12552" width="7.625" style="76" customWidth="1"/>
    <col min="12553" max="12553" width="7.375" style="76" customWidth="1"/>
    <col min="12554" max="12556" width="10.25" style="76" customWidth="1"/>
    <col min="12557" max="12557" width="27.75" style="76" customWidth="1"/>
    <col min="12558" max="12799" width="9" style="76"/>
    <col min="12800" max="12800" width="22.625" style="76" customWidth="1"/>
    <col min="12801" max="12803" width="10.875" style="76" customWidth="1"/>
    <col min="12804" max="12805" width="7.625" style="76" customWidth="1"/>
    <col min="12806" max="12806" width="8.75" style="76" customWidth="1"/>
    <col min="12807" max="12808" width="7.625" style="76" customWidth="1"/>
    <col min="12809" max="12809" width="7.375" style="76" customWidth="1"/>
    <col min="12810" max="12812" width="10.25" style="76" customWidth="1"/>
    <col min="12813" max="12813" width="27.75" style="76" customWidth="1"/>
    <col min="12814" max="13055" width="9" style="76"/>
    <col min="13056" max="13056" width="22.625" style="76" customWidth="1"/>
    <col min="13057" max="13059" width="10.875" style="76" customWidth="1"/>
    <col min="13060" max="13061" width="7.625" style="76" customWidth="1"/>
    <col min="13062" max="13062" width="8.75" style="76" customWidth="1"/>
    <col min="13063" max="13064" width="7.625" style="76" customWidth="1"/>
    <col min="13065" max="13065" width="7.375" style="76" customWidth="1"/>
    <col min="13066" max="13068" width="10.25" style="76" customWidth="1"/>
    <col min="13069" max="13069" width="27.75" style="76" customWidth="1"/>
    <col min="13070" max="13311" width="9" style="76"/>
    <col min="13312" max="13312" width="22.625" style="76" customWidth="1"/>
    <col min="13313" max="13315" width="10.875" style="76" customWidth="1"/>
    <col min="13316" max="13317" width="7.625" style="76" customWidth="1"/>
    <col min="13318" max="13318" width="8.75" style="76" customWidth="1"/>
    <col min="13319" max="13320" width="7.625" style="76" customWidth="1"/>
    <col min="13321" max="13321" width="7.375" style="76" customWidth="1"/>
    <col min="13322" max="13324" width="10.25" style="76" customWidth="1"/>
    <col min="13325" max="13325" width="27.75" style="76" customWidth="1"/>
    <col min="13326" max="13567" width="9" style="76"/>
    <col min="13568" max="13568" width="22.625" style="76" customWidth="1"/>
    <col min="13569" max="13571" width="10.875" style="76" customWidth="1"/>
    <col min="13572" max="13573" width="7.625" style="76" customWidth="1"/>
    <col min="13574" max="13574" width="8.75" style="76" customWidth="1"/>
    <col min="13575" max="13576" width="7.625" style="76" customWidth="1"/>
    <col min="13577" max="13577" width="7.375" style="76" customWidth="1"/>
    <col min="13578" max="13580" width="10.25" style="76" customWidth="1"/>
    <col min="13581" max="13581" width="27.75" style="76" customWidth="1"/>
    <col min="13582" max="13823" width="9" style="76"/>
    <col min="13824" max="13824" width="22.625" style="76" customWidth="1"/>
    <col min="13825" max="13827" width="10.875" style="76" customWidth="1"/>
    <col min="13828" max="13829" width="7.625" style="76" customWidth="1"/>
    <col min="13830" max="13830" width="8.75" style="76" customWidth="1"/>
    <col min="13831" max="13832" width="7.625" style="76" customWidth="1"/>
    <col min="13833" max="13833" width="7.375" style="76" customWidth="1"/>
    <col min="13834" max="13836" width="10.25" style="76" customWidth="1"/>
    <col min="13837" max="13837" width="27.75" style="76" customWidth="1"/>
    <col min="13838" max="14079" width="9" style="76"/>
    <col min="14080" max="14080" width="22.625" style="76" customWidth="1"/>
    <col min="14081" max="14083" width="10.875" style="76" customWidth="1"/>
    <col min="14084" max="14085" width="7.625" style="76" customWidth="1"/>
    <col min="14086" max="14086" width="8.75" style="76" customWidth="1"/>
    <col min="14087" max="14088" width="7.625" style="76" customWidth="1"/>
    <col min="14089" max="14089" width="7.375" style="76" customWidth="1"/>
    <col min="14090" max="14092" width="10.25" style="76" customWidth="1"/>
    <col min="14093" max="14093" width="27.75" style="76" customWidth="1"/>
    <col min="14094" max="14335" width="9" style="76"/>
    <col min="14336" max="14336" width="22.625" style="76" customWidth="1"/>
    <col min="14337" max="14339" width="10.875" style="76" customWidth="1"/>
    <col min="14340" max="14341" width="7.625" style="76" customWidth="1"/>
    <col min="14342" max="14342" width="8.75" style="76" customWidth="1"/>
    <col min="14343" max="14344" width="7.625" style="76" customWidth="1"/>
    <col min="14345" max="14345" width="7.375" style="76" customWidth="1"/>
    <col min="14346" max="14348" width="10.25" style="76" customWidth="1"/>
    <col min="14349" max="14349" width="27.75" style="76" customWidth="1"/>
    <col min="14350" max="14591" width="9" style="76"/>
    <col min="14592" max="14592" width="22.625" style="76" customWidth="1"/>
    <col min="14593" max="14595" width="10.875" style="76" customWidth="1"/>
    <col min="14596" max="14597" width="7.625" style="76" customWidth="1"/>
    <col min="14598" max="14598" width="8.75" style="76" customWidth="1"/>
    <col min="14599" max="14600" width="7.625" style="76" customWidth="1"/>
    <col min="14601" max="14601" width="7.375" style="76" customWidth="1"/>
    <col min="14602" max="14604" width="10.25" style="76" customWidth="1"/>
    <col min="14605" max="14605" width="27.75" style="76" customWidth="1"/>
    <col min="14606" max="14847" width="9" style="76"/>
    <col min="14848" max="14848" width="22.625" style="76" customWidth="1"/>
    <col min="14849" max="14851" width="10.875" style="76" customWidth="1"/>
    <col min="14852" max="14853" width="7.625" style="76" customWidth="1"/>
    <col min="14854" max="14854" width="8.75" style="76" customWidth="1"/>
    <col min="14855" max="14856" width="7.625" style="76" customWidth="1"/>
    <col min="14857" max="14857" width="7.375" style="76" customWidth="1"/>
    <col min="14858" max="14860" width="10.25" style="76" customWidth="1"/>
    <col min="14861" max="14861" width="27.75" style="76" customWidth="1"/>
    <col min="14862" max="15103" width="9" style="76"/>
    <col min="15104" max="15104" width="22.625" style="76" customWidth="1"/>
    <col min="15105" max="15107" width="10.875" style="76" customWidth="1"/>
    <col min="15108" max="15109" width="7.625" style="76" customWidth="1"/>
    <col min="15110" max="15110" width="8.75" style="76" customWidth="1"/>
    <col min="15111" max="15112" width="7.625" style="76" customWidth="1"/>
    <col min="15113" max="15113" width="7.375" style="76" customWidth="1"/>
    <col min="15114" max="15116" width="10.25" style="76" customWidth="1"/>
    <col min="15117" max="15117" width="27.75" style="76" customWidth="1"/>
    <col min="15118" max="15359" width="9" style="76"/>
    <col min="15360" max="15360" width="22.625" style="76" customWidth="1"/>
    <col min="15361" max="15363" width="10.875" style="76" customWidth="1"/>
    <col min="15364" max="15365" width="7.625" style="76" customWidth="1"/>
    <col min="15366" max="15366" width="8.75" style="76" customWidth="1"/>
    <col min="15367" max="15368" width="7.625" style="76" customWidth="1"/>
    <col min="15369" max="15369" width="7.375" style="76" customWidth="1"/>
    <col min="15370" max="15372" width="10.25" style="76" customWidth="1"/>
    <col min="15373" max="15373" width="27.75" style="76" customWidth="1"/>
    <col min="15374" max="15615" width="9" style="76"/>
    <col min="15616" max="15616" width="22.625" style="76" customWidth="1"/>
    <col min="15617" max="15619" width="10.875" style="76" customWidth="1"/>
    <col min="15620" max="15621" width="7.625" style="76" customWidth="1"/>
    <col min="15622" max="15622" width="8.75" style="76" customWidth="1"/>
    <col min="15623" max="15624" width="7.625" style="76" customWidth="1"/>
    <col min="15625" max="15625" width="7.375" style="76" customWidth="1"/>
    <col min="15626" max="15628" width="10.25" style="76" customWidth="1"/>
    <col min="15629" max="15629" width="27.75" style="76" customWidth="1"/>
    <col min="15630" max="15871" width="9" style="76"/>
    <col min="15872" max="15872" width="22.625" style="76" customWidth="1"/>
    <col min="15873" max="15875" width="10.875" style="76" customWidth="1"/>
    <col min="15876" max="15877" width="7.625" style="76" customWidth="1"/>
    <col min="15878" max="15878" width="8.75" style="76" customWidth="1"/>
    <col min="15879" max="15880" width="7.625" style="76" customWidth="1"/>
    <col min="15881" max="15881" width="7.375" style="76" customWidth="1"/>
    <col min="15882" max="15884" width="10.25" style="76" customWidth="1"/>
    <col min="15885" max="15885" width="27.75" style="76" customWidth="1"/>
    <col min="15886" max="16127" width="9" style="76"/>
    <col min="16128" max="16128" width="22.625" style="76" customWidth="1"/>
    <col min="16129" max="16131" width="10.875" style="76" customWidth="1"/>
    <col min="16132" max="16133" width="7.625" style="76" customWidth="1"/>
    <col min="16134" max="16134" width="8.75" style="76" customWidth="1"/>
    <col min="16135" max="16136" width="7.625" style="76" customWidth="1"/>
    <col min="16137" max="16137" width="7.375" style="76" customWidth="1"/>
    <col min="16138" max="16140" width="10.25" style="76" customWidth="1"/>
    <col min="16141" max="16141" width="27.75" style="76" customWidth="1"/>
    <col min="16142" max="16384" width="9" style="76"/>
  </cols>
  <sheetData>
    <row r="1" spans="1:14" ht="33" customHeight="1" x14ac:dyDescent="0.2">
      <c r="A1" s="423" t="s">
        <v>2308</v>
      </c>
      <c r="B1" s="423"/>
      <c r="C1" s="423"/>
      <c r="D1" s="423"/>
      <c r="E1" s="423"/>
      <c r="F1" s="423"/>
      <c r="G1" s="423"/>
      <c r="H1" s="423"/>
      <c r="I1" s="423"/>
      <c r="J1" s="423"/>
      <c r="K1" s="423"/>
      <c r="L1" s="423"/>
      <c r="M1" s="423"/>
      <c r="N1" s="423"/>
    </row>
    <row r="2" spans="1:14" ht="37.5" customHeight="1" x14ac:dyDescent="0.25">
      <c r="A2" s="416" t="s">
        <v>663</v>
      </c>
      <c r="B2" s="416"/>
      <c r="C2" s="416"/>
      <c r="D2" s="416"/>
      <c r="E2" s="416"/>
      <c r="F2" s="416"/>
      <c r="G2" s="416"/>
      <c r="H2" s="416"/>
      <c r="I2" s="416"/>
      <c r="J2" s="416"/>
      <c r="K2" s="416"/>
      <c r="L2" s="416"/>
      <c r="M2" s="416"/>
      <c r="N2" s="416"/>
    </row>
    <row r="3" spans="1:14" ht="21" customHeight="1" thickBot="1" x14ac:dyDescent="0.3">
      <c r="A3" s="102" t="s">
        <v>664</v>
      </c>
      <c r="B3" s="408"/>
      <c r="C3" s="408"/>
      <c r="D3" s="408"/>
      <c r="E3" s="408"/>
      <c r="F3" s="408"/>
      <c r="G3" s="408"/>
      <c r="H3" s="408"/>
      <c r="I3" s="408"/>
      <c r="J3" s="408"/>
      <c r="K3" s="103"/>
      <c r="L3" s="102"/>
      <c r="M3" s="422" t="s">
        <v>665</v>
      </c>
      <c r="N3" s="422" t="s">
        <v>665</v>
      </c>
    </row>
    <row r="4" spans="1:14" ht="18.75" thickTop="1" x14ac:dyDescent="0.25">
      <c r="A4" s="417" t="s">
        <v>543</v>
      </c>
      <c r="B4" s="420" t="s">
        <v>56</v>
      </c>
      <c r="C4" s="420"/>
      <c r="D4" s="420"/>
      <c r="E4" s="420" t="s">
        <v>57</v>
      </c>
      <c r="F4" s="420"/>
      <c r="G4" s="420"/>
      <c r="H4" s="420" t="s">
        <v>58</v>
      </c>
      <c r="I4" s="420"/>
      <c r="J4" s="420"/>
      <c r="K4" s="420" t="s">
        <v>4</v>
      </c>
      <c r="L4" s="420"/>
      <c r="M4" s="420"/>
      <c r="N4" s="417" t="s">
        <v>545</v>
      </c>
    </row>
    <row r="5" spans="1:14" ht="18" x14ac:dyDescent="0.25">
      <c r="A5" s="418"/>
      <c r="B5" s="421" t="s">
        <v>59</v>
      </c>
      <c r="C5" s="421"/>
      <c r="D5" s="421"/>
      <c r="E5" s="421" t="s">
        <v>60</v>
      </c>
      <c r="F5" s="421"/>
      <c r="G5" s="421"/>
      <c r="H5" s="421" t="s">
        <v>61</v>
      </c>
      <c r="I5" s="421"/>
      <c r="J5" s="421"/>
      <c r="K5" s="421" t="s">
        <v>8</v>
      </c>
      <c r="L5" s="421"/>
      <c r="M5" s="421"/>
      <c r="N5" s="418"/>
    </row>
    <row r="6" spans="1:14" ht="15.75" x14ac:dyDescent="0.25">
      <c r="A6" s="418"/>
      <c r="B6" s="388" t="s">
        <v>52</v>
      </c>
      <c r="C6" s="388" t="s">
        <v>279</v>
      </c>
      <c r="D6" s="388" t="s">
        <v>11</v>
      </c>
      <c r="E6" s="388" t="s">
        <v>52</v>
      </c>
      <c r="F6" s="388" t="s">
        <v>279</v>
      </c>
      <c r="G6" s="388" t="s">
        <v>11</v>
      </c>
      <c r="H6" s="388" t="s">
        <v>52</v>
      </c>
      <c r="I6" s="388" t="s">
        <v>10</v>
      </c>
      <c r="J6" s="388" t="s">
        <v>11</v>
      </c>
      <c r="K6" s="388" t="s">
        <v>52</v>
      </c>
      <c r="L6" s="388" t="s">
        <v>279</v>
      </c>
      <c r="M6" s="388" t="s">
        <v>11</v>
      </c>
      <c r="N6" s="418"/>
    </row>
    <row r="7" spans="1:14" ht="16.5" thickBot="1" x14ac:dyDescent="0.3">
      <c r="A7" s="419"/>
      <c r="B7" s="4" t="s">
        <v>12</v>
      </c>
      <c r="C7" s="4" t="s">
        <v>13</v>
      </c>
      <c r="D7" s="4" t="s">
        <v>8</v>
      </c>
      <c r="E7" s="4" t="s">
        <v>12</v>
      </c>
      <c r="F7" s="4" t="s">
        <v>13</v>
      </c>
      <c r="G7" s="4" t="s">
        <v>8</v>
      </c>
      <c r="H7" s="4" t="s">
        <v>12</v>
      </c>
      <c r="I7" s="4" t="s">
        <v>13</v>
      </c>
      <c r="J7" s="4" t="s">
        <v>8</v>
      </c>
      <c r="K7" s="4" t="s">
        <v>12</v>
      </c>
      <c r="L7" s="4" t="s">
        <v>13</v>
      </c>
      <c r="M7" s="4" t="s">
        <v>8</v>
      </c>
      <c r="N7" s="419"/>
    </row>
    <row r="8" spans="1:14" ht="19.5" customHeight="1" x14ac:dyDescent="0.2">
      <c r="A8" s="31" t="s">
        <v>14</v>
      </c>
      <c r="B8" s="32"/>
      <c r="C8" s="32"/>
      <c r="D8" s="32"/>
      <c r="E8" s="32"/>
      <c r="F8" s="32"/>
      <c r="G8" s="32"/>
      <c r="H8" s="32"/>
      <c r="I8" s="32"/>
      <c r="J8" s="32"/>
      <c r="K8" s="33"/>
      <c r="L8" s="31"/>
      <c r="M8" s="32"/>
      <c r="N8" s="33" t="s">
        <v>547</v>
      </c>
    </row>
    <row r="9" spans="1:14" ht="19.5" customHeight="1" x14ac:dyDescent="0.2">
      <c r="A9" s="5" t="s">
        <v>548</v>
      </c>
      <c r="B9" s="6">
        <v>4755</v>
      </c>
      <c r="C9" s="6">
        <v>4503</v>
      </c>
      <c r="D9" s="6">
        <v>9258</v>
      </c>
      <c r="E9" s="6">
        <v>514</v>
      </c>
      <c r="F9" s="6">
        <v>652</v>
      </c>
      <c r="G9" s="6">
        <v>1166</v>
      </c>
      <c r="H9" s="6">
        <v>296</v>
      </c>
      <c r="I9" s="6">
        <v>264</v>
      </c>
      <c r="J9" s="6">
        <v>560</v>
      </c>
      <c r="K9" s="6">
        <f>SUM(B9,E9,H9)</f>
        <v>5565</v>
      </c>
      <c r="L9" s="6">
        <f t="shared" ref="L9:M24" si="0">SUM(C9,F9,I9)</f>
        <v>5419</v>
      </c>
      <c r="M9" s="6">
        <f t="shared" si="0"/>
        <v>10984</v>
      </c>
      <c r="N9" s="7" t="s">
        <v>549</v>
      </c>
    </row>
    <row r="10" spans="1:14" ht="19.5" customHeight="1" x14ac:dyDescent="0.2">
      <c r="A10" s="5" t="s">
        <v>550</v>
      </c>
      <c r="B10" s="6">
        <v>5655</v>
      </c>
      <c r="C10" s="6">
        <v>3446</v>
      </c>
      <c r="D10" s="6">
        <v>9101</v>
      </c>
      <c r="E10" s="6">
        <v>451</v>
      </c>
      <c r="F10" s="6">
        <v>354</v>
      </c>
      <c r="G10" s="6">
        <v>805</v>
      </c>
      <c r="H10" s="6">
        <v>217</v>
      </c>
      <c r="I10" s="6">
        <v>179</v>
      </c>
      <c r="J10" s="6">
        <v>396</v>
      </c>
      <c r="K10" s="6">
        <f t="shared" ref="K10:M33" si="1">SUM(B10,E10,H10)</f>
        <v>6323</v>
      </c>
      <c r="L10" s="6">
        <f t="shared" si="0"/>
        <v>3979</v>
      </c>
      <c r="M10" s="6">
        <f t="shared" si="0"/>
        <v>10302</v>
      </c>
      <c r="N10" s="7" t="s">
        <v>551</v>
      </c>
    </row>
    <row r="11" spans="1:14" ht="19.5" customHeight="1" x14ac:dyDescent="0.2">
      <c r="A11" s="5" t="s">
        <v>552</v>
      </c>
      <c r="B11" s="6">
        <v>879</v>
      </c>
      <c r="C11" s="6">
        <v>523</v>
      </c>
      <c r="D11" s="6">
        <v>1402</v>
      </c>
      <c r="E11" s="6">
        <v>97</v>
      </c>
      <c r="F11" s="6">
        <v>69</v>
      </c>
      <c r="G11" s="6">
        <v>166</v>
      </c>
      <c r="H11" s="6">
        <v>48</v>
      </c>
      <c r="I11" s="6">
        <v>66</v>
      </c>
      <c r="J11" s="6">
        <v>114</v>
      </c>
      <c r="K11" s="6">
        <f t="shared" si="1"/>
        <v>1024</v>
      </c>
      <c r="L11" s="6">
        <f t="shared" si="0"/>
        <v>658</v>
      </c>
      <c r="M11" s="6">
        <f t="shared" si="0"/>
        <v>1682</v>
      </c>
      <c r="N11" s="7" t="s">
        <v>553</v>
      </c>
    </row>
    <row r="12" spans="1:14" ht="19.5" customHeight="1" x14ac:dyDescent="0.2">
      <c r="A12" s="5" t="s">
        <v>554</v>
      </c>
      <c r="B12" s="6">
        <v>144</v>
      </c>
      <c r="C12" s="6">
        <v>143</v>
      </c>
      <c r="D12" s="6">
        <v>287</v>
      </c>
      <c r="E12" s="6">
        <v>40</v>
      </c>
      <c r="F12" s="6">
        <v>39</v>
      </c>
      <c r="G12" s="6">
        <v>79</v>
      </c>
      <c r="H12" s="6">
        <v>23</v>
      </c>
      <c r="I12" s="6">
        <v>21</v>
      </c>
      <c r="J12" s="6">
        <v>44</v>
      </c>
      <c r="K12" s="6">
        <f t="shared" si="1"/>
        <v>207</v>
      </c>
      <c r="L12" s="6">
        <f t="shared" si="0"/>
        <v>203</v>
      </c>
      <c r="M12" s="6">
        <f t="shared" si="0"/>
        <v>410</v>
      </c>
      <c r="N12" s="7" t="s">
        <v>555</v>
      </c>
    </row>
    <row r="13" spans="1:14" ht="19.5" customHeight="1" x14ac:dyDescent="0.2">
      <c r="A13" s="5" t="s">
        <v>556</v>
      </c>
      <c r="B13" s="6">
        <v>1046</v>
      </c>
      <c r="C13" s="6">
        <v>939</v>
      </c>
      <c r="D13" s="6">
        <v>1985</v>
      </c>
      <c r="E13" s="6">
        <v>149</v>
      </c>
      <c r="F13" s="6">
        <v>179</v>
      </c>
      <c r="G13" s="6">
        <v>328</v>
      </c>
      <c r="H13" s="6">
        <v>386</v>
      </c>
      <c r="I13" s="6">
        <v>235</v>
      </c>
      <c r="J13" s="6">
        <v>621</v>
      </c>
      <c r="K13" s="6">
        <f t="shared" si="1"/>
        <v>1581</v>
      </c>
      <c r="L13" s="6">
        <f t="shared" si="0"/>
        <v>1353</v>
      </c>
      <c r="M13" s="6">
        <f t="shared" si="0"/>
        <v>2934</v>
      </c>
      <c r="N13" s="7" t="s">
        <v>557</v>
      </c>
    </row>
    <row r="14" spans="1:14" ht="19.5" customHeight="1" x14ac:dyDescent="0.2">
      <c r="A14" s="5" t="s">
        <v>558</v>
      </c>
      <c r="B14" s="6">
        <v>1136</v>
      </c>
      <c r="C14" s="6">
        <v>705</v>
      </c>
      <c r="D14" s="6">
        <v>1841</v>
      </c>
      <c r="E14" s="6">
        <v>513</v>
      </c>
      <c r="F14" s="6">
        <v>301</v>
      </c>
      <c r="G14" s="6">
        <v>814</v>
      </c>
      <c r="H14" s="6">
        <v>58</v>
      </c>
      <c r="I14" s="6">
        <v>84</v>
      </c>
      <c r="J14" s="6">
        <v>142</v>
      </c>
      <c r="K14" s="6">
        <f t="shared" si="1"/>
        <v>1707</v>
      </c>
      <c r="L14" s="6">
        <f t="shared" si="0"/>
        <v>1090</v>
      </c>
      <c r="M14" s="6">
        <f t="shared" si="0"/>
        <v>2797</v>
      </c>
      <c r="N14" s="7" t="s">
        <v>559</v>
      </c>
    </row>
    <row r="15" spans="1:14" ht="19.5" customHeight="1" x14ac:dyDescent="0.2">
      <c r="A15" s="5" t="s">
        <v>560</v>
      </c>
      <c r="B15" s="6">
        <v>41</v>
      </c>
      <c r="C15" s="6">
        <v>27</v>
      </c>
      <c r="D15" s="6">
        <v>68</v>
      </c>
      <c r="E15" s="6">
        <v>16</v>
      </c>
      <c r="F15" s="6">
        <v>26</v>
      </c>
      <c r="G15" s="6">
        <v>42</v>
      </c>
      <c r="H15" s="6">
        <v>11</v>
      </c>
      <c r="I15" s="6">
        <v>5</v>
      </c>
      <c r="J15" s="6">
        <v>16</v>
      </c>
      <c r="K15" s="6">
        <f t="shared" si="1"/>
        <v>68</v>
      </c>
      <c r="L15" s="6">
        <f t="shared" si="0"/>
        <v>58</v>
      </c>
      <c r="M15" s="6">
        <f t="shared" si="0"/>
        <v>126</v>
      </c>
      <c r="N15" s="7" t="s">
        <v>561</v>
      </c>
    </row>
    <row r="16" spans="1:14" ht="19.5" customHeight="1" x14ac:dyDescent="0.2">
      <c r="A16" s="5" t="s">
        <v>624</v>
      </c>
      <c r="B16" s="6">
        <v>135</v>
      </c>
      <c r="C16" s="6">
        <v>46</v>
      </c>
      <c r="D16" s="6">
        <v>181</v>
      </c>
      <c r="E16" s="6">
        <v>48</v>
      </c>
      <c r="F16" s="6">
        <v>27</v>
      </c>
      <c r="G16" s="6">
        <v>75</v>
      </c>
      <c r="H16" s="6">
        <v>1</v>
      </c>
      <c r="I16" s="6">
        <v>1</v>
      </c>
      <c r="J16" s="6">
        <v>2</v>
      </c>
      <c r="K16" s="6">
        <f t="shared" si="1"/>
        <v>184</v>
      </c>
      <c r="L16" s="6">
        <f t="shared" si="0"/>
        <v>74</v>
      </c>
      <c r="M16" s="6">
        <f t="shared" si="0"/>
        <v>258</v>
      </c>
      <c r="N16" s="7" t="s">
        <v>563</v>
      </c>
    </row>
    <row r="17" spans="1:14" ht="19.5" customHeight="1" x14ac:dyDescent="0.2">
      <c r="A17" s="5" t="s">
        <v>639</v>
      </c>
      <c r="B17" s="6">
        <v>11</v>
      </c>
      <c r="C17" s="6">
        <v>3</v>
      </c>
      <c r="D17" s="6">
        <v>14</v>
      </c>
      <c r="E17" s="6">
        <v>10</v>
      </c>
      <c r="F17" s="6">
        <v>16</v>
      </c>
      <c r="G17" s="6">
        <v>26</v>
      </c>
      <c r="H17" s="6">
        <v>8</v>
      </c>
      <c r="I17" s="6">
        <v>1</v>
      </c>
      <c r="J17" s="6">
        <v>9</v>
      </c>
      <c r="K17" s="6">
        <f t="shared" si="1"/>
        <v>29</v>
      </c>
      <c r="L17" s="6">
        <f t="shared" si="0"/>
        <v>20</v>
      </c>
      <c r="M17" s="6">
        <f t="shared" si="0"/>
        <v>49</v>
      </c>
      <c r="N17" s="7" t="s">
        <v>565</v>
      </c>
    </row>
    <row r="18" spans="1:14" ht="19.5" customHeight="1" x14ac:dyDescent="0.2">
      <c r="A18" s="5" t="s">
        <v>566</v>
      </c>
      <c r="B18" s="6">
        <v>3630</v>
      </c>
      <c r="C18" s="6">
        <v>3546</v>
      </c>
      <c r="D18" s="6">
        <v>7176</v>
      </c>
      <c r="E18" s="6">
        <v>281</v>
      </c>
      <c r="F18" s="6">
        <v>377</v>
      </c>
      <c r="G18" s="6">
        <v>658</v>
      </c>
      <c r="H18" s="6">
        <v>187</v>
      </c>
      <c r="I18" s="6">
        <v>166</v>
      </c>
      <c r="J18" s="6">
        <v>353</v>
      </c>
      <c r="K18" s="6">
        <f t="shared" si="1"/>
        <v>4098</v>
      </c>
      <c r="L18" s="6">
        <f t="shared" si="0"/>
        <v>4089</v>
      </c>
      <c r="M18" s="6">
        <f t="shared" si="0"/>
        <v>8187</v>
      </c>
      <c r="N18" s="7" t="s">
        <v>567</v>
      </c>
    </row>
    <row r="19" spans="1:14" ht="19.5" customHeight="1" x14ac:dyDescent="0.2">
      <c r="A19" s="5" t="s">
        <v>568</v>
      </c>
      <c r="B19" s="6">
        <v>9</v>
      </c>
      <c r="C19" s="6">
        <v>8</v>
      </c>
      <c r="D19" s="6">
        <v>17</v>
      </c>
      <c r="E19" s="6">
        <v>2</v>
      </c>
      <c r="F19" s="6">
        <v>1</v>
      </c>
      <c r="G19" s="6">
        <v>3</v>
      </c>
      <c r="H19" s="6">
        <v>9</v>
      </c>
      <c r="I19" s="6">
        <v>7</v>
      </c>
      <c r="J19" s="6">
        <v>16</v>
      </c>
      <c r="K19" s="6">
        <f t="shared" si="1"/>
        <v>20</v>
      </c>
      <c r="L19" s="6">
        <f t="shared" si="0"/>
        <v>16</v>
      </c>
      <c r="M19" s="6">
        <f t="shared" si="0"/>
        <v>36</v>
      </c>
      <c r="N19" s="7" t="s">
        <v>569</v>
      </c>
    </row>
    <row r="20" spans="1:14" ht="19.5" customHeight="1" x14ac:dyDescent="0.2">
      <c r="A20" s="5" t="s">
        <v>570</v>
      </c>
      <c r="B20" s="6">
        <v>1901</v>
      </c>
      <c r="C20" s="6">
        <v>1757</v>
      </c>
      <c r="D20" s="6">
        <v>3658</v>
      </c>
      <c r="E20" s="6">
        <v>186</v>
      </c>
      <c r="F20" s="6">
        <v>178</v>
      </c>
      <c r="G20" s="6">
        <v>364</v>
      </c>
      <c r="H20" s="6">
        <v>187</v>
      </c>
      <c r="I20" s="6">
        <v>138</v>
      </c>
      <c r="J20" s="6">
        <v>325</v>
      </c>
      <c r="K20" s="6">
        <f t="shared" si="1"/>
        <v>2274</v>
      </c>
      <c r="L20" s="6">
        <f t="shared" si="0"/>
        <v>2073</v>
      </c>
      <c r="M20" s="6">
        <f t="shared" si="0"/>
        <v>4347</v>
      </c>
      <c r="N20" s="7" t="s">
        <v>571</v>
      </c>
    </row>
    <row r="21" spans="1:14" ht="19.5" customHeight="1" x14ac:dyDescent="0.2">
      <c r="A21" s="5" t="s">
        <v>572</v>
      </c>
      <c r="B21" s="6">
        <v>9</v>
      </c>
      <c r="C21" s="6">
        <v>5</v>
      </c>
      <c r="D21" s="6">
        <v>14</v>
      </c>
      <c r="E21" s="6">
        <v>1</v>
      </c>
      <c r="F21" s="6">
        <v>0</v>
      </c>
      <c r="G21" s="6">
        <v>1</v>
      </c>
      <c r="H21" s="6">
        <v>0</v>
      </c>
      <c r="I21" s="6">
        <v>0</v>
      </c>
      <c r="J21" s="6">
        <v>0</v>
      </c>
      <c r="K21" s="6">
        <f t="shared" si="1"/>
        <v>10</v>
      </c>
      <c r="L21" s="6">
        <f t="shared" si="0"/>
        <v>5</v>
      </c>
      <c r="M21" s="6">
        <f t="shared" si="0"/>
        <v>15</v>
      </c>
      <c r="N21" s="7" t="s">
        <v>573</v>
      </c>
    </row>
    <row r="22" spans="1:14" ht="19.5" customHeight="1" x14ac:dyDescent="0.2">
      <c r="A22" s="5" t="s">
        <v>574</v>
      </c>
      <c r="B22" s="6">
        <v>2046</v>
      </c>
      <c r="C22" s="6">
        <v>1063</v>
      </c>
      <c r="D22" s="6">
        <v>3109</v>
      </c>
      <c r="E22" s="6">
        <v>396</v>
      </c>
      <c r="F22" s="6">
        <v>287</v>
      </c>
      <c r="G22" s="6">
        <v>683</v>
      </c>
      <c r="H22" s="6">
        <v>126</v>
      </c>
      <c r="I22" s="6">
        <v>80</v>
      </c>
      <c r="J22" s="6">
        <v>206</v>
      </c>
      <c r="K22" s="6">
        <f t="shared" si="1"/>
        <v>2568</v>
      </c>
      <c r="L22" s="6">
        <f t="shared" si="0"/>
        <v>1430</v>
      </c>
      <c r="M22" s="6">
        <f t="shared" si="0"/>
        <v>3998</v>
      </c>
      <c r="N22" s="7" t="s">
        <v>575</v>
      </c>
    </row>
    <row r="23" spans="1:14" ht="19.5" customHeight="1" x14ac:dyDescent="0.2">
      <c r="A23" s="5" t="s">
        <v>576</v>
      </c>
      <c r="B23" s="6">
        <v>132</v>
      </c>
      <c r="C23" s="6">
        <v>56</v>
      </c>
      <c r="D23" s="6">
        <v>188</v>
      </c>
      <c r="E23" s="6">
        <v>112</v>
      </c>
      <c r="F23" s="6">
        <v>45</v>
      </c>
      <c r="G23" s="6">
        <v>157</v>
      </c>
      <c r="H23" s="6">
        <v>33</v>
      </c>
      <c r="I23" s="6">
        <v>14</v>
      </c>
      <c r="J23" s="6">
        <v>47</v>
      </c>
      <c r="K23" s="6">
        <f t="shared" si="1"/>
        <v>277</v>
      </c>
      <c r="L23" s="6">
        <f t="shared" si="0"/>
        <v>115</v>
      </c>
      <c r="M23" s="6">
        <f t="shared" si="0"/>
        <v>392</v>
      </c>
      <c r="N23" s="7" t="s">
        <v>577</v>
      </c>
    </row>
    <row r="24" spans="1:14" ht="19.5" customHeight="1" x14ac:dyDescent="0.2">
      <c r="A24" s="5" t="s">
        <v>578</v>
      </c>
      <c r="B24" s="6">
        <v>2213</v>
      </c>
      <c r="C24" s="6">
        <v>1495</v>
      </c>
      <c r="D24" s="6">
        <v>3708</v>
      </c>
      <c r="E24" s="6">
        <v>115</v>
      </c>
      <c r="F24" s="6">
        <v>98</v>
      </c>
      <c r="G24" s="6">
        <v>213</v>
      </c>
      <c r="H24" s="6">
        <v>60</v>
      </c>
      <c r="I24" s="6">
        <v>65</v>
      </c>
      <c r="J24" s="6">
        <v>125</v>
      </c>
      <c r="K24" s="6">
        <f t="shared" si="1"/>
        <v>2388</v>
      </c>
      <c r="L24" s="6">
        <f t="shared" si="0"/>
        <v>1658</v>
      </c>
      <c r="M24" s="6">
        <f t="shared" si="0"/>
        <v>4046</v>
      </c>
      <c r="N24" s="7" t="s">
        <v>579</v>
      </c>
    </row>
    <row r="25" spans="1:14" ht="19.5" customHeight="1" x14ac:dyDescent="0.2">
      <c r="A25" s="5" t="s">
        <v>580</v>
      </c>
      <c r="B25" s="6">
        <v>2292</v>
      </c>
      <c r="C25" s="6">
        <v>2008</v>
      </c>
      <c r="D25" s="6">
        <v>4300</v>
      </c>
      <c r="E25" s="6">
        <v>507</v>
      </c>
      <c r="F25" s="6">
        <v>630</v>
      </c>
      <c r="G25" s="6">
        <v>1137</v>
      </c>
      <c r="H25" s="6">
        <v>272</v>
      </c>
      <c r="I25" s="6">
        <v>119</v>
      </c>
      <c r="J25" s="6">
        <v>391</v>
      </c>
      <c r="K25" s="6">
        <f t="shared" si="1"/>
        <v>3071</v>
      </c>
      <c r="L25" s="6">
        <f t="shared" si="1"/>
        <v>2757</v>
      </c>
      <c r="M25" s="6">
        <f t="shared" si="1"/>
        <v>5828</v>
      </c>
      <c r="N25" s="7" t="s">
        <v>581</v>
      </c>
    </row>
    <row r="26" spans="1:14" ht="19.5" customHeight="1" x14ac:dyDescent="0.2">
      <c r="A26" s="5" t="s">
        <v>626</v>
      </c>
      <c r="B26" s="6">
        <v>529</v>
      </c>
      <c r="C26" s="6">
        <v>127</v>
      </c>
      <c r="D26" s="6">
        <v>656</v>
      </c>
      <c r="E26" s="6">
        <v>124</v>
      </c>
      <c r="F26" s="6">
        <v>57</v>
      </c>
      <c r="G26" s="6">
        <v>181</v>
      </c>
      <c r="H26" s="6">
        <v>28</v>
      </c>
      <c r="I26" s="6">
        <v>4</v>
      </c>
      <c r="J26" s="6">
        <v>32</v>
      </c>
      <c r="K26" s="6">
        <f t="shared" si="1"/>
        <v>681</v>
      </c>
      <c r="L26" s="6">
        <f t="shared" si="1"/>
        <v>188</v>
      </c>
      <c r="M26" s="6">
        <f t="shared" si="1"/>
        <v>869</v>
      </c>
      <c r="N26" s="7" t="s">
        <v>583</v>
      </c>
    </row>
    <row r="27" spans="1:14" ht="19.5" customHeight="1" x14ac:dyDescent="0.2">
      <c r="A27" s="5" t="s">
        <v>584</v>
      </c>
      <c r="B27" s="6">
        <v>1517</v>
      </c>
      <c r="C27" s="6">
        <v>1362</v>
      </c>
      <c r="D27" s="6">
        <v>2879</v>
      </c>
      <c r="E27" s="6">
        <v>118</v>
      </c>
      <c r="F27" s="6">
        <v>137</v>
      </c>
      <c r="G27" s="6">
        <v>255</v>
      </c>
      <c r="H27" s="6">
        <v>121</v>
      </c>
      <c r="I27" s="6">
        <v>94</v>
      </c>
      <c r="J27" s="6">
        <v>215</v>
      </c>
      <c r="K27" s="6">
        <f t="shared" si="1"/>
        <v>1756</v>
      </c>
      <c r="L27" s="6">
        <f t="shared" si="1"/>
        <v>1593</v>
      </c>
      <c r="M27" s="6">
        <f t="shared" si="1"/>
        <v>3349</v>
      </c>
      <c r="N27" s="7" t="s">
        <v>585</v>
      </c>
    </row>
    <row r="28" spans="1:14" ht="19.5" customHeight="1" x14ac:dyDescent="0.2">
      <c r="A28" s="5" t="s">
        <v>640</v>
      </c>
      <c r="B28" s="6">
        <v>216</v>
      </c>
      <c r="C28" s="6">
        <v>106</v>
      </c>
      <c r="D28" s="6">
        <v>322</v>
      </c>
      <c r="E28" s="6">
        <v>31</v>
      </c>
      <c r="F28" s="6">
        <v>15</v>
      </c>
      <c r="G28" s="6">
        <v>46</v>
      </c>
      <c r="H28" s="6">
        <v>53</v>
      </c>
      <c r="I28" s="6">
        <v>39</v>
      </c>
      <c r="J28" s="6">
        <v>92</v>
      </c>
      <c r="K28" s="6">
        <f t="shared" si="1"/>
        <v>300</v>
      </c>
      <c r="L28" s="6">
        <f t="shared" si="1"/>
        <v>160</v>
      </c>
      <c r="M28" s="6">
        <f t="shared" si="1"/>
        <v>460</v>
      </c>
      <c r="N28" s="7" t="s">
        <v>587</v>
      </c>
    </row>
    <row r="29" spans="1:14" ht="19.5" customHeight="1" x14ac:dyDescent="0.2">
      <c r="A29" s="5" t="s">
        <v>588</v>
      </c>
      <c r="B29" s="6">
        <v>1374</v>
      </c>
      <c r="C29" s="6">
        <v>756</v>
      </c>
      <c r="D29" s="6">
        <v>2130</v>
      </c>
      <c r="E29" s="6">
        <v>199</v>
      </c>
      <c r="F29" s="6">
        <v>144</v>
      </c>
      <c r="G29" s="6">
        <v>343</v>
      </c>
      <c r="H29" s="6">
        <v>93</v>
      </c>
      <c r="I29" s="6">
        <v>46</v>
      </c>
      <c r="J29" s="6">
        <v>139</v>
      </c>
      <c r="K29" s="6">
        <f t="shared" si="1"/>
        <v>1666</v>
      </c>
      <c r="L29" s="6">
        <f t="shared" si="1"/>
        <v>946</v>
      </c>
      <c r="M29" s="6">
        <f t="shared" si="1"/>
        <v>2612</v>
      </c>
      <c r="N29" s="7" t="s">
        <v>589</v>
      </c>
    </row>
    <row r="30" spans="1:14" ht="19.5" customHeight="1" x14ac:dyDescent="0.2">
      <c r="A30" s="5" t="s">
        <v>590</v>
      </c>
      <c r="B30" s="6">
        <v>896</v>
      </c>
      <c r="C30" s="6">
        <v>636</v>
      </c>
      <c r="D30" s="6">
        <v>1532</v>
      </c>
      <c r="E30" s="6">
        <v>135</v>
      </c>
      <c r="F30" s="6">
        <v>152</v>
      </c>
      <c r="G30" s="6">
        <v>287</v>
      </c>
      <c r="H30" s="6">
        <v>65</v>
      </c>
      <c r="I30" s="6">
        <v>50</v>
      </c>
      <c r="J30" s="6">
        <v>115</v>
      </c>
      <c r="K30" s="6">
        <f t="shared" si="1"/>
        <v>1096</v>
      </c>
      <c r="L30" s="6">
        <f t="shared" si="1"/>
        <v>838</v>
      </c>
      <c r="M30" s="6">
        <f t="shared" si="1"/>
        <v>1934</v>
      </c>
      <c r="N30" s="7" t="s">
        <v>591</v>
      </c>
    </row>
    <row r="31" spans="1:14" ht="19.5" customHeight="1" x14ac:dyDescent="0.2">
      <c r="A31" s="5" t="s">
        <v>592</v>
      </c>
      <c r="B31" s="6">
        <v>1001</v>
      </c>
      <c r="C31" s="6">
        <v>1017</v>
      </c>
      <c r="D31" s="6">
        <v>2018</v>
      </c>
      <c r="E31" s="6">
        <v>157</v>
      </c>
      <c r="F31" s="6">
        <v>87</v>
      </c>
      <c r="G31" s="6">
        <v>244</v>
      </c>
      <c r="H31" s="6">
        <v>124</v>
      </c>
      <c r="I31" s="6">
        <v>96</v>
      </c>
      <c r="J31" s="6">
        <v>220</v>
      </c>
      <c r="K31" s="6">
        <f t="shared" si="1"/>
        <v>1282</v>
      </c>
      <c r="L31" s="6">
        <f t="shared" si="1"/>
        <v>1200</v>
      </c>
      <c r="M31" s="6">
        <f t="shared" si="1"/>
        <v>2482</v>
      </c>
      <c r="N31" s="7" t="s">
        <v>593</v>
      </c>
    </row>
    <row r="32" spans="1:14" ht="19.5" customHeight="1" x14ac:dyDescent="0.2">
      <c r="A32" s="5" t="s">
        <v>594</v>
      </c>
      <c r="B32" s="6">
        <v>169</v>
      </c>
      <c r="C32" s="6">
        <v>52</v>
      </c>
      <c r="D32" s="6">
        <v>221</v>
      </c>
      <c r="E32" s="6">
        <v>34</v>
      </c>
      <c r="F32" s="6">
        <v>23</v>
      </c>
      <c r="G32" s="6">
        <v>57</v>
      </c>
      <c r="H32" s="6">
        <v>9</v>
      </c>
      <c r="I32" s="6">
        <v>10</v>
      </c>
      <c r="J32" s="6">
        <v>19</v>
      </c>
      <c r="K32" s="6">
        <f t="shared" si="1"/>
        <v>212</v>
      </c>
      <c r="L32" s="6">
        <f t="shared" si="1"/>
        <v>85</v>
      </c>
      <c r="M32" s="6">
        <f t="shared" si="1"/>
        <v>297</v>
      </c>
      <c r="N32" s="7" t="s">
        <v>595</v>
      </c>
    </row>
    <row r="33" spans="1:14" ht="19.5" customHeight="1" thickBot="1" x14ac:dyDescent="0.25">
      <c r="A33" s="14" t="s">
        <v>596</v>
      </c>
      <c r="B33" s="15">
        <v>999</v>
      </c>
      <c r="C33" s="15">
        <v>817</v>
      </c>
      <c r="D33" s="15">
        <v>1816</v>
      </c>
      <c r="E33" s="15">
        <v>216</v>
      </c>
      <c r="F33" s="15">
        <v>159</v>
      </c>
      <c r="G33" s="15">
        <v>375</v>
      </c>
      <c r="H33" s="15">
        <v>150</v>
      </c>
      <c r="I33" s="15">
        <v>121</v>
      </c>
      <c r="J33" s="15">
        <v>271</v>
      </c>
      <c r="K33" s="15">
        <f t="shared" si="1"/>
        <v>1365</v>
      </c>
      <c r="L33" s="15">
        <f t="shared" si="1"/>
        <v>1097</v>
      </c>
      <c r="M33" s="15">
        <f t="shared" si="1"/>
        <v>2462</v>
      </c>
      <c r="N33" s="16" t="s">
        <v>597</v>
      </c>
    </row>
    <row r="34" spans="1:14" ht="24.75" customHeight="1" thickTop="1" thickBot="1" x14ac:dyDescent="0.3">
      <c r="A34" s="102" t="s">
        <v>666</v>
      </c>
      <c r="B34" s="102"/>
      <c r="C34" s="102"/>
      <c r="D34" s="102"/>
      <c r="E34" s="102"/>
      <c r="F34" s="102"/>
      <c r="G34" s="102"/>
      <c r="H34" s="102"/>
      <c r="I34" s="102"/>
      <c r="J34" s="102"/>
      <c r="K34" s="102"/>
      <c r="L34" s="102"/>
      <c r="M34" s="102"/>
      <c r="N34" s="103" t="s">
        <v>667</v>
      </c>
    </row>
    <row r="35" spans="1:14" ht="24.75" customHeight="1" thickTop="1" x14ac:dyDescent="0.25">
      <c r="A35" s="417" t="s">
        <v>543</v>
      </c>
      <c r="B35" s="420" t="s">
        <v>56</v>
      </c>
      <c r="C35" s="420"/>
      <c r="D35" s="420"/>
      <c r="E35" s="420" t="s">
        <v>57</v>
      </c>
      <c r="F35" s="420"/>
      <c r="G35" s="420"/>
      <c r="H35" s="420" t="s">
        <v>58</v>
      </c>
      <c r="I35" s="420"/>
      <c r="J35" s="420"/>
      <c r="K35" s="420" t="s">
        <v>4</v>
      </c>
      <c r="L35" s="420"/>
      <c r="M35" s="420"/>
      <c r="N35" s="417" t="s">
        <v>545</v>
      </c>
    </row>
    <row r="36" spans="1:14" ht="24.75" customHeight="1" x14ac:dyDescent="0.25">
      <c r="A36" s="418"/>
      <c r="B36" s="421" t="s">
        <v>59</v>
      </c>
      <c r="C36" s="421"/>
      <c r="D36" s="421"/>
      <c r="E36" s="421" t="s">
        <v>60</v>
      </c>
      <c r="F36" s="421"/>
      <c r="G36" s="421"/>
      <c r="H36" s="421" t="s">
        <v>61</v>
      </c>
      <c r="I36" s="421"/>
      <c r="J36" s="421"/>
      <c r="K36" s="421" t="s">
        <v>8</v>
      </c>
      <c r="L36" s="421"/>
      <c r="M36" s="421"/>
      <c r="N36" s="418"/>
    </row>
    <row r="37" spans="1:14" ht="15.75" x14ac:dyDescent="0.25">
      <c r="A37" s="418"/>
      <c r="B37" s="388" t="s">
        <v>52</v>
      </c>
      <c r="C37" s="388" t="s">
        <v>279</v>
      </c>
      <c r="D37" s="388" t="s">
        <v>11</v>
      </c>
      <c r="E37" s="388" t="s">
        <v>52</v>
      </c>
      <c r="F37" s="388" t="s">
        <v>279</v>
      </c>
      <c r="G37" s="388" t="s">
        <v>11</v>
      </c>
      <c r="H37" s="388" t="s">
        <v>52</v>
      </c>
      <c r="I37" s="388" t="s">
        <v>10</v>
      </c>
      <c r="J37" s="388" t="s">
        <v>11</v>
      </c>
      <c r="K37" s="388" t="s">
        <v>52</v>
      </c>
      <c r="L37" s="388" t="s">
        <v>279</v>
      </c>
      <c r="M37" s="388" t="s">
        <v>11</v>
      </c>
      <c r="N37" s="418"/>
    </row>
    <row r="38" spans="1:14" ht="16.5" thickBot="1" x14ac:dyDescent="0.3">
      <c r="A38" s="419"/>
      <c r="B38" s="4" t="s">
        <v>12</v>
      </c>
      <c r="C38" s="4" t="s">
        <v>13</v>
      </c>
      <c r="D38" s="4" t="s">
        <v>8</v>
      </c>
      <c r="E38" s="4" t="s">
        <v>12</v>
      </c>
      <c r="F38" s="4" t="s">
        <v>13</v>
      </c>
      <c r="G38" s="4" t="s">
        <v>8</v>
      </c>
      <c r="H38" s="4" t="s">
        <v>12</v>
      </c>
      <c r="I38" s="4" t="s">
        <v>13</v>
      </c>
      <c r="J38" s="4" t="s">
        <v>8</v>
      </c>
      <c r="K38" s="4" t="s">
        <v>12</v>
      </c>
      <c r="L38" s="4" t="s">
        <v>13</v>
      </c>
      <c r="M38" s="4" t="s">
        <v>8</v>
      </c>
      <c r="N38" s="419"/>
    </row>
    <row r="39" spans="1:14" ht="18" customHeight="1" x14ac:dyDescent="0.2">
      <c r="A39" s="5" t="s">
        <v>598</v>
      </c>
      <c r="B39" s="6">
        <v>1164</v>
      </c>
      <c r="C39" s="6">
        <v>847</v>
      </c>
      <c r="D39" s="6">
        <v>2011</v>
      </c>
      <c r="E39" s="6">
        <v>195</v>
      </c>
      <c r="F39" s="6">
        <v>141</v>
      </c>
      <c r="G39" s="6">
        <v>336</v>
      </c>
      <c r="H39" s="6">
        <v>76</v>
      </c>
      <c r="I39" s="6">
        <v>53</v>
      </c>
      <c r="J39" s="6">
        <v>129</v>
      </c>
      <c r="K39" s="6">
        <f t="shared" ref="K39:K44" si="2">SUM(B39,E39,H39)</f>
        <v>1435</v>
      </c>
      <c r="L39" s="6">
        <f t="shared" ref="L39:M44" si="3">SUM(C39,F39,I39)</f>
        <v>1041</v>
      </c>
      <c r="M39" s="6">
        <f t="shared" si="3"/>
        <v>2476</v>
      </c>
      <c r="N39" s="7" t="s">
        <v>599</v>
      </c>
    </row>
    <row r="40" spans="1:14" ht="18" customHeight="1" x14ac:dyDescent="0.2">
      <c r="A40" s="5" t="s">
        <v>600</v>
      </c>
      <c r="B40" s="6">
        <v>117</v>
      </c>
      <c r="C40" s="6">
        <v>104</v>
      </c>
      <c r="D40" s="6">
        <v>221</v>
      </c>
      <c r="E40" s="6">
        <v>60</v>
      </c>
      <c r="F40" s="6">
        <v>59</v>
      </c>
      <c r="G40" s="6">
        <v>119</v>
      </c>
      <c r="H40" s="6">
        <v>32</v>
      </c>
      <c r="I40" s="6">
        <v>27</v>
      </c>
      <c r="J40" s="6">
        <v>59</v>
      </c>
      <c r="K40" s="6">
        <f t="shared" si="2"/>
        <v>209</v>
      </c>
      <c r="L40" s="6">
        <f t="shared" si="3"/>
        <v>190</v>
      </c>
      <c r="M40" s="6">
        <f t="shared" si="3"/>
        <v>399</v>
      </c>
      <c r="N40" s="7" t="s">
        <v>601</v>
      </c>
    </row>
    <row r="41" spans="1:14" ht="18" customHeight="1" x14ac:dyDescent="0.2">
      <c r="A41" s="5" t="s">
        <v>604</v>
      </c>
      <c r="B41" s="6">
        <v>772</v>
      </c>
      <c r="C41" s="6">
        <v>577</v>
      </c>
      <c r="D41" s="6">
        <v>1349</v>
      </c>
      <c r="E41" s="6">
        <v>178</v>
      </c>
      <c r="F41" s="6">
        <v>136</v>
      </c>
      <c r="G41" s="6">
        <v>314</v>
      </c>
      <c r="H41" s="6">
        <v>23</v>
      </c>
      <c r="I41" s="6">
        <v>72</v>
      </c>
      <c r="J41" s="6">
        <v>95</v>
      </c>
      <c r="K41" s="6">
        <f t="shared" si="2"/>
        <v>973</v>
      </c>
      <c r="L41" s="6">
        <f t="shared" si="3"/>
        <v>785</v>
      </c>
      <c r="M41" s="6">
        <f t="shared" si="3"/>
        <v>1758</v>
      </c>
      <c r="N41" s="7" t="s">
        <v>605</v>
      </c>
    </row>
    <row r="42" spans="1:14" ht="24.75" customHeight="1" x14ac:dyDescent="0.2">
      <c r="A42" s="5" t="s">
        <v>606</v>
      </c>
      <c r="B42" s="6">
        <v>19</v>
      </c>
      <c r="C42" s="6">
        <v>7</v>
      </c>
      <c r="D42" s="6">
        <v>26</v>
      </c>
      <c r="E42" s="6">
        <v>3</v>
      </c>
      <c r="F42" s="6">
        <v>2</v>
      </c>
      <c r="G42" s="6">
        <v>5</v>
      </c>
      <c r="H42" s="6">
        <v>0</v>
      </c>
      <c r="I42" s="6">
        <v>0</v>
      </c>
      <c r="J42" s="6">
        <v>0</v>
      </c>
      <c r="K42" s="6">
        <f t="shared" si="2"/>
        <v>22</v>
      </c>
      <c r="L42" s="6">
        <f t="shared" si="3"/>
        <v>9</v>
      </c>
      <c r="M42" s="6">
        <f t="shared" si="3"/>
        <v>31</v>
      </c>
      <c r="N42" s="7" t="s">
        <v>607</v>
      </c>
    </row>
    <row r="43" spans="1:14" ht="30.75" customHeight="1" x14ac:dyDescent="0.2">
      <c r="A43" s="17" t="s">
        <v>653</v>
      </c>
      <c r="B43" s="6">
        <v>1</v>
      </c>
      <c r="C43" s="6">
        <v>0</v>
      </c>
      <c r="D43" s="6">
        <v>1</v>
      </c>
      <c r="E43" s="6">
        <v>0</v>
      </c>
      <c r="F43" s="6">
        <v>0</v>
      </c>
      <c r="G43" s="6">
        <v>0</v>
      </c>
      <c r="H43" s="6">
        <v>0</v>
      </c>
      <c r="I43" s="6">
        <v>0</v>
      </c>
      <c r="J43" s="6">
        <v>0</v>
      </c>
      <c r="K43" s="6">
        <f t="shared" si="2"/>
        <v>1</v>
      </c>
      <c r="L43" s="6">
        <f t="shared" si="3"/>
        <v>0</v>
      </c>
      <c r="M43" s="6">
        <f t="shared" si="3"/>
        <v>1</v>
      </c>
      <c r="N43" s="18" t="s">
        <v>654</v>
      </c>
    </row>
    <row r="44" spans="1:14" ht="18" customHeight="1" x14ac:dyDescent="0.2">
      <c r="A44" s="5" t="s">
        <v>610</v>
      </c>
      <c r="B44" s="6">
        <v>12</v>
      </c>
      <c r="C44" s="6">
        <v>6</v>
      </c>
      <c r="D44" s="6">
        <v>18</v>
      </c>
      <c r="E44" s="6">
        <v>1</v>
      </c>
      <c r="F44" s="6">
        <v>3</v>
      </c>
      <c r="G44" s="6">
        <v>4</v>
      </c>
      <c r="H44" s="6">
        <v>0</v>
      </c>
      <c r="I44" s="6">
        <v>2</v>
      </c>
      <c r="J44" s="6">
        <v>2</v>
      </c>
      <c r="K44" s="6">
        <f t="shared" si="2"/>
        <v>13</v>
      </c>
      <c r="L44" s="6">
        <f t="shared" si="3"/>
        <v>11</v>
      </c>
      <c r="M44" s="6">
        <f t="shared" si="3"/>
        <v>24</v>
      </c>
      <c r="N44" s="7" t="s">
        <v>655</v>
      </c>
    </row>
    <row r="45" spans="1:14" ht="18" customHeight="1" x14ac:dyDescent="0.2">
      <c r="A45" s="5" t="s">
        <v>612</v>
      </c>
      <c r="B45" s="6">
        <f t="shared" ref="B45:M45" si="4">SUM(B39:B44,B9:B33)</f>
        <v>34820</v>
      </c>
      <c r="C45" s="6">
        <f t="shared" si="4"/>
        <v>26687</v>
      </c>
      <c r="D45" s="6">
        <f t="shared" si="4"/>
        <v>61507</v>
      </c>
      <c r="E45" s="6">
        <f t="shared" si="4"/>
        <v>4889</v>
      </c>
      <c r="F45" s="6">
        <f t="shared" si="4"/>
        <v>4394</v>
      </c>
      <c r="G45" s="6">
        <f t="shared" si="4"/>
        <v>9283</v>
      </c>
      <c r="H45" s="6">
        <f t="shared" si="4"/>
        <v>2696</v>
      </c>
      <c r="I45" s="6">
        <f t="shared" si="4"/>
        <v>2059</v>
      </c>
      <c r="J45" s="6">
        <f t="shared" si="4"/>
        <v>4755</v>
      </c>
      <c r="K45" s="6">
        <f t="shared" si="4"/>
        <v>42405</v>
      </c>
      <c r="L45" s="6">
        <f t="shared" si="4"/>
        <v>33140</v>
      </c>
      <c r="M45" s="6">
        <f t="shared" si="4"/>
        <v>75545</v>
      </c>
      <c r="N45" s="7" t="s">
        <v>644</v>
      </c>
    </row>
    <row r="46" spans="1:14" ht="18" customHeight="1" x14ac:dyDescent="0.2">
      <c r="A46" s="5" t="s">
        <v>614</v>
      </c>
      <c r="B46" s="6">
        <v>1167</v>
      </c>
      <c r="C46" s="6">
        <v>462</v>
      </c>
      <c r="D46" s="6">
        <v>1629</v>
      </c>
      <c r="E46" s="6">
        <v>340</v>
      </c>
      <c r="F46" s="6">
        <v>170</v>
      </c>
      <c r="G46" s="6">
        <v>510</v>
      </c>
      <c r="H46" s="6">
        <v>512</v>
      </c>
      <c r="I46" s="6">
        <v>232</v>
      </c>
      <c r="J46" s="6">
        <v>744</v>
      </c>
      <c r="K46" s="6">
        <f>SUM(B46,E46,H46)</f>
        <v>2019</v>
      </c>
      <c r="L46" s="6">
        <f t="shared" ref="L46:M50" si="5">SUM(C46,F46,I46)</f>
        <v>864</v>
      </c>
      <c r="M46" s="6">
        <f t="shared" si="5"/>
        <v>2883</v>
      </c>
      <c r="N46" s="7" t="s">
        <v>615</v>
      </c>
    </row>
    <row r="47" spans="1:14" ht="18" customHeight="1" x14ac:dyDescent="0.2">
      <c r="A47" s="5" t="s">
        <v>616</v>
      </c>
      <c r="B47" s="6">
        <v>5812</v>
      </c>
      <c r="C47" s="6">
        <v>2650</v>
      </c>
      <c r="D47" s="6">
        <v>8462</v>
      </c>
      <c r="E47" s="6">
        <v>924</v>
      </c>
      <c r="F47" s="6">
        <v>562</v>
      </c>
      <c r="G47" s="6">
        <v>1486</v>
      </c>
      <c r="H47" s="6">
        <v>806</v>
      </c>
      <c r="I47" s="6">
        <v>351</v>
      </c>
      <c r="J47" s="6">
        <v>1157</v>
      </c>
      <c r="K47" s="6">
        <f>SUM(B47,E47,H47)</f>
        <v>7542</v>
      </c>
      <c r="L47" s="6">
        <f t="shared" si="5"/>
        <v>3563</v>
      </c>
      <c r="M47" s="6">
        <f t="shared" si="5"/>
        <v>11105</v>
      </c>
      <c r="N47" s="7" t="s">
        <v>617</v>
      </c>
    </row>
    <row r="48" spans="1:14" ht="18" customHeight="1" x14ac:dyDescent="0.2">
      <c r="A48" s="5" t="s">
        <v>618</v>
      </c>
      <c r="B48" s="6">
        <v>3543</v>
      </c>
      <c r="C48" s="6">
        <v>1308</v>
      </c>
      <c r="D48" s="6">
        <v>4851</v>
      </c>
      <c r="E48" s="6">
        <v>458</v>
      </c>
      <c r="F48" s="6">
        <v>250</v>
      </c>
      <c r="G48" s="6">
        <v>708</v>
      </c>
      <c r="H48" s="6">
        <v>331</v>
      </c>
      <c r="I48" s="6">
        <v>183</v>
      </c>
      <c r="J48" s="6">
        <v>514</v>
      </c>
      <c r="K48" s="6">
        <f>SUM(B48,E48,H48)</f>
        <v>4332</v>
      </c>
      <c r="L48" s="6">
        <f t="shared" si="5"/>
        <v>1741</v>
      </c>
      <c r="M48" s="6">
        <f t="shared" si="5"/>
        <v>6073</v>
      </c>
      <c r="N48" s="7" t="s">
        <v>619</v>
      </c>
    </row>
    <row r="49" spans="1:14" ht="18" customHeight="1" x14ac:dyDescent="0.2">
      <c r="A49" s="31" t="s">
        <v>620</v>
      </c>
      <c r="B49" s="32">
        <v>1694</v>
      </c>
      <c r="C49" s="32">
        <v>908</v>
      </c>
      <c r="D49" s="32">
        <v>2602</v>
      </c>
      <c r="E49" s="32">
        <v>291</v>
      </c>
      <c r="F49" s="32">
        <v>156</v>
      </c>
      <c r="G49" s="32">
        <v>447</v>
      </c>
      <c r="H49" s="32">
        <v>251</v>
      </c>
      <c r="I49" s="32">
        <v>183</v>
      </c>
      <c r="J49" s="32">
        <v>434</v>
      </c>
      <c r="K49" s="6">
        <f>SUM(B49,E49,H49)</f>
        <v>2236</v>
      </c>
      <c r="L49" s="6">
        <f t="shared" si="5"/>
        <v>1247</v>
      </c>
      <c r="M49" s="6">
        <f t="shared" si="5"/>
        <v>3483</v>
      </c>
      <c r="N49" s="33" t="s">
        <v>621</v>
      </c>
    </row>
    <row r="50" spans="1:14" ht="18" customHeight="1" x14ac:dyDescent="0.2">
      <c r="A50" s="5" t="s">
        <v>622</v>
      </c>
      <c r="B50" s="6">
        <v>10227</v>
      </c>
      <c r="C50" s="6">
        <v>3271</v>
      </c>
      <c r="D50" s="6">
        <v>13498</v>
      </c>
      <c r="E50" s="6">
        <v>139</v>
      </c>
      <c r="F50" s="6">
        <v>47</v>
      </c>
      <c r="G50" s="6">
        <v>186</v>
      </c>
      <c r="H50" s="6">
        <v>351</v>
      </c>
      <c r="I50" s="6">
        <v>115</v>
      </c>
      <c r="J50" s="6">
        <v>466</v>
      </c>
      <c r="K50" s="6">
        <f>SUM(B50,E50,H50)</f>
        <v>10717</v>
      </c>
      <c r="L50" s="6">
        <f t="shared" si="5"/>
        <v>3433</v>
      </c>
      <c r="M50" s="6">
        <f t="shared" si="5"/>
        <v>14150</v>
      </c>
      <c r="N50" s="7" t="s">
        <v>623</v>
      </c>
    </row>
    <row r="51" spans="1:14" ht="18" customHeight="1" x14ac:dyDescent="0.2">
      <c r="A51" s="5" t="s">
        <v>38</v>
      </c>
      <c r="B51" s="6">
        <f>SUM(B46:B50,B45)</f>
        <v>57263</v>
      </c>
      <c r="C51" s="6">
        <f t="shared" ref="C51:M51" si="6">SUM(C46:C50,C45)</f>
        <v>35286</v>
      </c>
      <c r="D51" s="6">
        <f t="shared" si="6"/>
        <v>92549</v>
      </c>
      <c r="E51" s="6">
        <f t="shared" si="6"/>
        <v>7041</v>
      </c>
      <c r="F51" s="6">
        <f t="shared" si="6"/>
        <v>5579</v>
      </c>
      <c r="G51" s="6">
        <f t="shared" si="6"/>
        <v>12620</v>
      </c>
      <c r="H51" s="6">
        <f t="shared" si="6"/>
        <v>4947</v>
      </c>
      <c r="I51" s="6">
        <f t="shared" si="6"/>
        <v>3123</v>
      </c>
      <c r="J51" s="6">
        <f t="shared" si="6"/>
        <v>8070</v>
      </c>
      <c r="K51" s="6">
        <f t="shared" si="6"/>
        <v>69251</v>
      </c>
      <c r="L51" s="6">
        <f t="shared" si="6"/>
        <v>43988</v>
      </c>
      <c r="M51" s="6">
        <f t="shared" si="6"/>
        <v>113239</v>
      </c>
      <c r="N51" s="7" t="s">
        <v>39</v>
      </c>
    </row>
    <row r="52" spans="1:14" ht="18" customHeight="1" x14ac:dyDescent="0.2">
      <c r="A52" s="5" t="s">
        <v>62</v>
      </c>
      <c r="B52" s="6"/>
      <c r="C52" s="6"/>
      <c r="D52" s="6"/>
      <c r="E52" s="6"/>
      <c r="F52" s="6"/>
      <c r="G52" s="6"/>
      <c r="H52" s="6"/>
      <c r="I52" s="6"/>
      <c r="J52" s="6"/>
      <c r="K52" s="6"/>
      <c r="L52" s="6"/>
      <c r="M52" s="6"/>
      <c r="N52" s="7" t="s">
        <v>41</v>
      </c>
    </row>
    <row r="53" spans="1:14" ht="18" customHeight="1" x14ac:dyDescent="0.2">
      <c r="A53" s="5" t="s">
        <v>548</v>
      </c>
      <c r="B53" s="6">
        <v>2451</v>
      </c>
      <c r="C53" s="6">
        <v>1562</v>
      </c>
      <c r="D53" s="6">
        <v>4013</v>
      </c>
      <c r="E53" s="6">
        <v>65</v>
      </c>
      <c r="F53" s="6">
        <v>28</v>
      </c>
      <c r="G53" s="6">
        <v>93</v>
      </c>
      <c r="H53" s="6">
        <v>256</v>
      </c>
      <c r="I53" s="6">
        <v>86</v>
      </c>
      <c r="J53" s="6">
        <v>342</v>
      </c>
      <c r="K53" s="6">
        <f t="shared" ref="K53:K69" si="7">SUM(B53,E53,H53)</f>
        <v>2772</v>
      </c>
      <c r="L53" s="6">
        <f t="shared" ref="L53:M68" si="8">SUM(C53,F53,I53)</f>
        <v>1676</v>
      </c>
      <c r="M53" s="6">
        <f t="shared" si="8"/>
        <v>4448</v>
      </c>
      <c r="N53" s="7" t="s">
        <v>549</v>
      </c>
    </row>
    <row r="54" spans="1:14" ht="18" customHeight="1" x14ac:dyDescent="0.2">
      <c r="A54" s="5" t="s">
        <v>550</v>
      </c>
      <c r="B54" s="6">
        <v>2296</v>
      </c>
      <c r="C54" s="6">
        <v>1241</v>
      </c>
      <c r="D54" s="6">
        <v>3537</v>
      </c>
      <c r="E54" s="6">
        <v>55</v>
      </c>
      <c r="F54" s="6">
        <v>23</v>
      </c>
      <c r="G54" s="6">
        <v>78</v>
      </c>
      <c r="H54" s="6">
        <v>23</v>
      </c>
      <c r="I54" s="6">
        <v>4</v>
      </c>
      <c r="J54" s="6">
        <v>27</v>
      </c>
      <c r="K54" s="6">
        <f t="shared" si="7"/>
        <v>2374</v>
      </c>
      <c r="L54" s="6">
        <f t="shared" si="8"/>
        <v>1268</v>
      </c>
      <c r="M54" s="6">
        <f t="shared" si="8"/>
        <v>3642</v>
      </c>
      <c r="N54" s="7" t="s">
        <v>551</v>
      </c>
    </row>
    <row r="55" spans="1:14" ht="18" customHeight="1" x14ac:dyDescent="0.2">
      <c r="A55" s="5" t="s">
        <v>552</v>
      </c>
      <c r="B55" s="6">
        <v>239</v>
      </c>
      <c r="C55" s="6">
        <v>124</v>
      </c>
      <c r="D55" s="6">
        <v>363</v>
      </c>
      <c r="E55" s="6">
        <v>5</v>
      </c>
      <c r="F55" s="6">
        <v>0</v>
      </c>
      <c r="G55" s="6">
        <v>5</v>
      </c>
      <c r="H55" s="6">
        <v>4</v>
      </c>
      <c r="I55" s="6">
        <v>8</v>
      </c>
      <c r="J55" s="6">
        <v>12</v>
      </c>
      <c r="K55" s="6">
        <f t="shared" si="7"/>
        <v>248</v>
      </c>
      <c r="L55" s="6">
        <f t="shared" si="8"/>
        <v>132</v>
      </c>
      <c r="M55" s="6">
        <f t="shared" si="8"/>
        <v>380</v>
      </c>
      <c r="N55" s="7" t="s">
        <v>553</v>
      </c>
    </row>
    <row r="56" spans="1:14" ht="18" customHeight="1" x14ac:dyDescent="0.2">
      <c r="A56" s="5" t="s">
        <v>556</v>
      </c>
      <c r="B56" s="6">
        <v>715</v>
      </c>
      <c r="C56" s="6">
        <v>372</v>
      </c>
      <c r="D56" s="6">
        <v>1087</v>
      </c>
      <c r="E56" s="6">
        <v>28</v>
      </c>
      <c r="F56" s="6">
        <v>19</v>
      </c>
      <c r="G56" s="6">
        <v>47</v>
      </c>
      <c r="H56" s="6">
        <v>148</v>
      </c>
      <c r="I56" s="6">
        <v>66</v>
      </c>
      <c r="J56" s="6">
        <v>214</v>
      </c>
      <c r="K56" s="6">
        <f t="shared" si="7"/>
        <v>891</v>
      </c>
      <c r="L56" s="6">
        <f t="shared" si="8"/>
        <v>457</v>
      </c>
      <c r="M56" s="6">
        <f t="shared" si="8"/>
        <v>1348</v>
      </c>
      <c r="N56" s="7" t="s">
        <v>557</v>
      </c>
    </row>
    <row r="57" spans="1:14" ht="18" customHeight="1" x14ac:dyDescent="0.2">
      <c r="A57" s="5" t="s">
        <v>558</v>
      </c>
      <c r="B57" s="6">
        <v>223</v>
      </c>
      <c r="C57" s="6">
        <v>50</v>
      </c>
      <c r="D57" s="6">
        <v>273</v>
      </c>
      <c r="E57" s="6">
        <v>108</v>
      </c>
      <c r="F57" s="6">
        <v>16</v>
      </c>
      <c r="G57" s="6">
        <v>124</v>
      </c>
      <c r="H57" s="6">
        <v>0</v>
      </c>
      <c r="I57" s="6">
        <v>0</v>
      </c>
      <c r="J57" s="6">
        <v>0</v>
      </c>
      <c r="K57" s="6">
        <f t="shared" si="7"/>
        <v>331</v>
      </c>
      <c r="L57" s="6">
        <f t="shared" si="8"/>
        <v>66</v>
      </c>
      <c r="M57" s="6">
        <f t="shared" si="8"/>
        <v>397</v>
      </c>
      <c r="N57" s="7" t="s">
        <v>559</v>
      </c>
    </row>
    <row r="58" spans="1:14" ht="18" customHeight="1" x14ac:dyDescent="0.2">
      <c r="A58" s="5" t="s">
        <v>566</v>
      </c>
      <c r="B58" s="6">
        <v>1894</v>
      </c>
      <c r="C58" s="6">
        <v>874</v>
      </c>
      <c r="D58" s="6">
        <v>2768</v>
      </c>
      <c r="E58" s="6">
        <v>32</v>
      </c>
      <c r="F58" s="6">
        <v>6</v>
      </c>
      <c r="G58" s="6">
        <v>38</v>
      </c>
      <c r="H58" s="6">
        <v>100</v>
      </c>
      <c r="I58" s="6">
        <v>77</v>
      </c>
      <c r="J58" s="6">
        <v>177</v>
      </c>
      <c r="K58" s="6">
        <f t="shared" si="7"/>
        <v>2026</v>
      </c>
      <c r="L58" s="6">
        <f t="shared" si="8"/>
        <v>957</v>
      </c>
      <c r="M58" s="6">
        <f t="shared" si="8"/>
        <v>2983</v>
      </c>
      <c r="N58" s="7" t="s">
        <v>567</v>
      </c>
    </row>
    <row r="59" spans="1:14" ht="18" customHeight="1" x14ac:dyDescent="0.2">
      <c r="A59" s="5" t="s">
        <v>570</v>
      </c>
      <c r="B59" s="6">
        <v>827</v>
      </c>
      <c r="C59" s="6">
        <v>353</v>
      </c>
      <c r="D59" s="6">
        <v>1180</v>
      </c>
      <c r="E59" s="6">
        <v>12</v>
      </c>
      <c r="F59" s="6">
        <v>13</v>
      </c>
      <c r="G59" s="6">
        <v>25</v>
      </c>
      <c r="H59" s="6">
        <v>30</v>
      </c>
      <c r="I59" s="6">
        <v>16</v>
      </c>
      <c r="J59" s="6">
        <v>46</v>
      </c>
      <c r="K59" s="6">
        <f t="shared" si="7"/>
        <v>869</v>
      </c>
      <c r="L59" s="6">
        <f t="shared" si="8"/>
        <v>382</v>
      </c>
      <c r="M59" s="6">
        <f t="shared" si="8"/>
        <v>1251</v>
      </c>
      <c r="N59" s="7" t="s">
        <v>650</v>
      </c>
    </row>
    <row r="60" spans="1:14" ht="18" customHeight="1" x14ac:dyDescent="0.2">
      <c r="A60" s="5" t="s">
        <v>574</v>
      </c>
      <c r="B60" s="6">
        <v>918</v>
      </c>
      <c r="C60" s="6">
        <v>279</v>
      </c>
      <c r="D60" s="6">
        <v>1197</v>
      </c>
      <c r="E60" s="6">
        <v>51</v>
      </c>
      <c r="F60" s="6">
        <v>12</v>
      </c>
      <c r="G60" s="6">
        <v>63</v>
      </c>
      <c r="H60" s="6">
        <v>23</v>
      </c>
      <c r="I60" s="6">
        <v>14</v>
      </c>
      <c r="J60" s="6">
        <v>37</v>
      </c>
      <c r="K60" s="6">
        <f t="shared" si="7"/>
        <v>992</v>
      </c>
      <c r="L60" s="6">
        <f t="shared" si="8"/>
        <v>305</v>
      </c>
      <c r="M60" s="6">
        <f t="shared" si="8"/>
        <v>1297</v>
      </c>
      <c r="N60" s="7" t="s">
        <v>575</v>
      </c>
    </row>
    <row r="61" spans="1:14" ht="18" customHeight="1" x14ac:dyDescent="0.2">
      <c r="A61" s="5" t="s">
        <v>576</v>
      </c>
      <c r="B61" s="6">
        <v>61</v>
      </c>
      <c r="C61" s="6">
        <v>32</v>
      </c>
      <c r="D61" s="6">
        <v>93</v>
      </c>
      <c r="E61" s="6">
        <v>13</v>
      </c>
      <c r="F61" s="6">
        <v>7</v>
      </c>
      <c r="G61" s="6">
        <v>20</v>
      </c>
      <c r="H61" s="6">
        <v>15</v>
      </c>
      <c r="I61" s="6">
        <v>8</v>
      </c>
      <c r="J61" s="6">
        <v>23</v>
      </c>
      <c r="K61" s="6">
        <f t="shared" si="7"/>
        <v>89</v>
      </c>
      <c r="L61" s="6">
        <f t="shared" si="8"/>
        <v>47</v>
      </c>
      <c r="M61" s="6">
        <f t="shared" si="8"/>
        <v>136</v>
      </c>
      <c r="N61" s="7" t="s">
        <v>577</v>
      </c>
    </row>
    <row r="62" spans="1:14" ht="18" customHeight="1" x14ac:dyDescent="0.2">
      <c r="A62" s="5" t="s">
        <v>578</v>
      </c>
      <c r="B62" s="6">
        <v>865</v>
      </c>
      <c r="C62" s="6">
        <v>394</v>
      </c>
      <c r="D62" s="6">
        <v>1259</v>
      </c>
      <c r="E62" s="6">
        <v>13</v>
      </c>
      <c r="F62" s="6">
        <v>4</v>
      </c>
      <c r="G62" s="6">
        <v>17</v>
      </c>
      <c r="H62" s="6">
        <v>15</v>
      </c>
      <c r="I62" s="6">
        <v>5</v>
      </c>
      <c r="J62" s="6">
        <v>20</v>
      </c>
      <c r="K62" s="6">
        <f t="shared" si="7"/>
        <v>893</v>
      </c>
      <c r="L62" s="6">
        <f t="shared" si="8"/>
        <v>403</v>
      </c>
      <c r="M62" s="6">
        <f t="shared" si="8"/>
        <v>1296</v>
      </c>
      <c r="N62" s="7" t="s">
        <v>579</v>
      </c>
    </row>
    <row r="63" spans="1:14" ht="18" customHeight="1" x14ac:dyDescent="0.2">
      <c r="A63" s="5" t="s">
        <v>580</v>
      </c>
      <c r="B63" s="6">
        <v>350</v>
      </c>
      <c r="C63" s="6">
        <v>76</v>
      </c>
      <c r="D63" s="6">
        <v>426</v>
      </c>
      <c r="E63" s="6">
        <v>9</v>
      </c>
      <c r="F63" s="6">
        <v>7</v>
      </c>
      <c r="G63" s="6">
        <v>16</v>
      </c>
      <c r="H63" s="6">
        <v>59</v>
      </c>
      <c r="I63" s="6">
        <v>2</v>
      </c>
      <c r="J63" s="6">
        <v>61</v>
      </c>
      <c r="K63" s="6">
        <f t="shared" si="7"/>
        <v>418</v>
      </c>
      <c r="L63" s="6">
        <f t="shared" si="8"/>
        <v>85</v>
      </c>
      <c r="M63" s="6">
        <f t="shared" si="8"/>
        <v>503</v>
      </c>
      <c r="N63" s="7" t="s">
        <v>581</v>
      </c>
    </row>
    <row r="64" spans="1:14" ht="18" customHeight="1" x14ac:dyDescent="0.2">
      <c r="A64" s="5" t="s">
        <v>626</v>
      </c>
      <c r="B64" s="6">
        <v>212</v>
      </c>
      <c r="C64" s="6">
        <v>20</v>
      </c>
      <c r="D64" s="6">
        <v>232</v>
      </c>
      <c r="E64" s="6">
        <v>4</v>
      </c>
      <c r="F64" s="6">
        <v>3</v>
      </c>
      <c r="G64" s="6">
        <v>7</v>
      </c>
      <c r="H64" s="6">
        <v>1</v>
      </c>
      <c r="I64" s="6">
        <v>0</v>
      </c>
      <c r="J64" s="6">
        <v>1</v>
      </c>
      <c r="K64" s="6">
        <f t="shared" si="7"/>
        <v>217</v>
      </c>
      <c r="L64" s="6">
        <f t="shared" si="8"/>
        <v>23</v>
      </c>
      <c r="M64" s="6">
        <f t="shared" si="8"/>
        <v>240</v>
      </c>
      <c r="N64" s="7" t="s">
        <v>583</v>
      </c>
    </row>
    <row r="65" spans="1:14" ht="18" customHeight="1" x14ac:dyDescent="0.2">
      <c r="A65" s="5" t="s">
        <v>584</v>
      </c>
      <c r="B65" s="6">
        <v>672</v>
      </c>
      <c r="C65" s="6">
        <v>284</v>
      </c>
      <c r="D65" s="6">
        <v>956</v>
      </c>
      <c r="E65" s="6">
        <v>4</v>
      </c>
      <c r="F65" s="6">
        <v>1</v>
      </c>
      <c r="G65" s="6">
        <v>5</v>
      </c>
      <c r="H65" s="6">
        <v>34</v>
      </c>
      <c r="I65" s="6">
        <v>19</v>
      </c>
      <c r="J65" s="6">
        <v>53</v>
      </c>
      <c r="K65" s="6">
        <f t="shared" si="7"/>
        <v>710</v>
      </c>
      <c r="L65" s="6">
        <f t="shared" si="8"/>
        <v>304</v>
      </c>
      <c r="M65" s="6">
        <f t="shared" si="8"/>
        <v>1014</v>
      </c>
      <c r="N65" s="7" t="s">
        <v>585</v>
      </c>
    </row>
    <row r="66" spans="1:14" ht="18" customHeight="1" x14ac:dyDescent="0.2">
      <c r="A66" s="5" t="s">
        <v>588</v>
      </c>
      <c r="B66" s="6">
        <v>767</v>
      </c>
      <c r="C66" s="6">
        <v>277</v>
      </c>
      <c r="D66" s="6">
        <v>1044</v>
      </c>
      <c r="E66" s="6">
        <v>30</v>
      </c>
      <c r="F66" s="6">
        <v>16</v>
      </c>
      <c r="G66" s="6">
        <v>46</v>
      </c>
      <c r="H66" s="6">
        <v>9</v>
      </c>
      <c r="I66" s="6">
        <v>1</v>
      </c>
      <c r="J66" s="6">
        <v>10</v>
      </c>
      <c r="K66" s="6">
        <f t="shared" si="7"/>
        <v>806</v>
      </c>
      <c r="L66" s="6">
        <f t="shared" si="8"/>
        <v>294</v>
      </c>
      <c r="M66" s="6">
        <f t="shared" si="8"/>
        <v>1100</v>
      </c>
      <c r="N66" s="7" t="s">
        <v>589</v>
      </c>
    </row>
    <row r="67" spans="1:14" ht="18" customHeight="1" x14ac:dyDescent="0.2">
      <c r="A67" s="5" t="s">
        <v>590</v>
      </c>
      <c r="B67" s="6">
        <v>833</v>
      </c>
      <c r="C67" s="6">
        <v>346</v>
      </c>
      <c r="D67" s="6">
        <v>1179</v>
      </c>
      <c r="E67" s="6">
        <v>23</v>
      </c>
      <c r="F67" s="6">
        <v>6</v>
      </c>
      <c r="G67" s="6">
        <v>29</v>
      </c>
      <c r="H67" s="6">
        <v>26</v>
      </c>
      <c r="I67" s="6">
        <v>17</v>
      </c>
      <c r="J67" s="6">
        <v>43</v>
      </c>
      <c r="K67" s="6">
        <f t="shared" si="7"/>
        <v>882</v>
      </c>
      <c r="L67" s="6">
        <f t="shared" si="8"/>
        <v>369</v>
      </c>
      <c r="M67" s="6">
        <f t="shared" si="8"/>
        <v>1251</v>
      </c>
      <c r="N67" s="7" t="s">
        <v>591</v>
      </c>
    </row>
    <row r="68" spans="1:14" ht="18" customHeight="1" x14ac:dyDescent="0.2">
      <c r="A68" s="5" t="s">
        <v>592</v>
      </c>
      <c r="B68" s="6">
        <v>763</v>
      </c>
      <c r="C68" s="6">
        <v>387</v>
      </c>
      <c r="D68" s="6">
        <v>1150</v>
      </c>
      <c r="E68" s="6">
        <v>12</v>
      </c>
      <c r="F68" s="6">
        <v>10</v>
      </c>
      <c r="G68" s="6">
        <v>22</v>
      </c>
      <c r="H68" s="6">
        <v>29</v>
      </c>
      <c r="I68" s="6">
        <v>10</v>
      </c>
      <c r="J68" s="6">
        <v>39</v>
      </c>
      <c r="K68" s="6">
        <f t="shared" si="7"/>
        <v>804</v>
      </c>
      <c r="L68" s="6">
        <f t="shared" si="8"/>
        <v>407</v>
      </c>
      <c r="M68" s="6">
        <f t="shared" si="8"/>
        <v>1211</v>
      </c>
      <c r="N68" s="7" t="s">
        <v>593</v>
      </c>
    </row>
    <row r="69" spans="1:14" ht="18" customHeight="1" thickBot="1" x14ac:dyDescent="0.25">
      <c r="A69" s="14" t="s">
        <v>594</v>
      </c>
      <c r="B69" s="15">
        <v>125</v>
      </c>
      <c r="C69" s="15">
        <v>49</v>
      </c>
      <c r="D69" s="15">
        <v>174</v>
      </c>
      <c r="E69" s="15">
        <v>1</v>
      </c>
      <c r="F69" s="15">
        <v>2</v>
      </c>
      <c r="G69" s="15">
        <v>3</v>
      </c>
      <c r="H69" s="15">
        <v>0</v>
      </c>
      <c r="I69" s="15">
        <v>0</v>
      </c>
      <c r="J69" s="15">
        <v>0</v>
      </c>
      <c r="K69" s="15">
        <f t="shared" si="7"/>
        <v>126</v>
      </c>
      <c r="L69" s="15">
        <f>SUM(C69,F69,I69)</f>
        <v>51</v>
      </c>
      <c r="M69" s="15">
        <f>SUM(D69,G69,J69)</f>
        <v>177</v>
      </c>
      <c r="N69" s="16" t="s">
        <v>595</v>
      </c>
    </row>
    <row r="70" spans="1:14" ht="20.100000000000001" customHeight="1" thickTop="1" x14ac:dyDescent="0.2"/>
    <row r="71" spans="1:14" ht="20.100000000000001" customHeight="1" x14ac:dyDescent="0.2"/>
    <row r="72" spans="1:14" ht="20.100000000000001" customHeight="1" x14ac:dyDescent="0.2"/>
    <row r="73" spans="1:14" ht="20.100000000000001" customHeight="1" x14ac:dyDescent="0.2"/>
    <row r="74" spans="1:14" ht="20.100000000000001" customHeight="1" x14ac:dyDescent="0.2"/>
    <row r="75" spans="1:14" ht="20.100000000000001" customHeight="1" x14ac:dyDescent="0.2"/>
    <row r="76" spans="1:14" ht="20.100000000000001" customHeight="1" thickBot="1" x14ac:dyDescent="0.3">
      <c r="A76" s="102" t="s">
        <v>666</v>
      </c>
      <c r="B76" s="106"/>
      <c r="C76" s="106"/>
      <c r="D76" s="106"/>
      <c r="E76" s="106"/>
      <c r="F76" s="106"/>
      <c r="G76" s="106"/>
      <c r="H76" s="106"/>
      <c r="I76" s="106"/>
      <c r="J76" s="106"/>
      <c r="K76" s="106"/>
      <c r="L76" s="106"/>
      <c r="M76" s="106"/>
      <c r="N76" s="103" t="s">
        <v>667</v>
      </c>
    </row>
    <row r="77" spans="1:14" ht="21" customHeight="1" thickTop="1" x14ac:dyDescent="0.25">
      <c r="A77" s="417" t="s">
        <v>543</v>
      </c>
      <c r="B77" s="420" t="s">
        <v>56</v>
      </c>
      <c r="C77" s="420"/>
      <c r="D77" s="420"/>
      <c r="E77" s="420" t="s">
        <v>57</v>
      </c>
      <c r="F77" s="420"/>
      <c r="G77" s="420"/>
      <c r="H77" s="420" t="s">
        <v>58</v>
      </c>
      <c r="I77" s="420"/>
      <c r="J77" s="420"/>
      <c r="K77" s="420" t="s">
        <v>4</v>
      </c>
      <c r="L77" s="420"/>
      <c r="M77" s="420"/>
      <c r="N77" s="417" t="s">
        <v>545</v>
      </c>
    </row>
    <row r="78" spans="1:14" ht="21" customHeight="1" x14ac:dyDescent="0.25">
      <c r="A78" s="418"/>
      <c r="B78" s="421" t="s">
        <v>59</v>
      </c>
      <c r="C78" s="421"/>
      <c r="D78" s="421"/>
      <c r="E78" s="421" t="s">
        <v>60</v>
      </c>
      <c r="F78" s="421"/>
      <c r="G78" s="421"/>
      <c r="H78" s="421" t="s">
        <v>61</v>
      </c>
      <c r="I78" s="421"/>
      <c r="J78" s="421"/>
      <c r="K78" s="421" t="s">
        <v>8</v>
      </c>
      <c r="L78" s="421"/>
      <c r="M78" s="421"/>
      <c r="N78" s="418"/>
    </row>
    <row r="79" spans="1:14" ht="21" customHeight="1" x14ac:dyDescent="0.25">
      <c r="A79" s="418"/>
      <c r="B79" s="388" t="s">
        <v>52</v>
      </c>
      <c r="C79" s="388" t="s">
        <v>279</v>
      </c>
      <c r="D79" s="388" t="s">
        <v>11</v>
      </c>
      <c r="E79" s="388" t="s">
        <v>52</v>
      </c>
      <c r="F79" s="388" t="s">
        <v>279</v>
      </c>
      <c r="G79" s="388" t="s">
        <v>11</v>
      </c>
      <c r="H79" s="388" t="s">
        <v>52</v>
      </c>
      <c r="I79" s="388" t="s">
        <v>10</v>
      </c>
      <c r="J79" s="388" t="s">
        <v>11</v>
      </c>
      <c r="K79" s="388" t="s">
        <v>52</v>
      </c>
      <c r="L79" s="388" t="s">
        <v>279</v>
      </c>
      <c r="M79" s="388" t="s">
        <v>11</v>
      </c>
      <c r="N79" s="418"/>
    </row>
    <row r="80" spans="1:14" ht="21" customHeight="1" thickBot="1" x14ac:dyDescent="0.3">
      <c r="A80" s="419"/>
      <c r="B80" s="4" t="s">
        <v>12</v>
      </c>
      <c r="C80" s="4" t="s">
        <v>13</v>
      </c>
      <c r="D80" s="4" t="s">
        <v>8</v>
      </c>
      <c r="E80" s="4" t="s">
        <v>12</v>
      </c>
      <c r="F80" s="4" t="s">
        <v>13</v>
      </c>
      <c r="G80" s="4" t="s">
        <v>8</v>
      </c>
      <c r="H80" s="4" t="s">
        <v>12</v>
      </c>
      <c r="I80" s="4" t="s">
        <v>13</v>
      </c>
      <c r="J80" s="4" t="s">
        <v>8</v>
      </c>
      <c r="K80" s="4" t="s">
        <v>12</v>
      </c>
      <c r="L80" s="4" t="s">
        <v>13</v>
      </c>
      <c r="M80" s="4" t="s">
        <v>8</v>
      </c>
      <c r="N80" s="419"/>
    </row>
    <row r="81" spans="1:14" ht="27" customHeight="1" x14ac:dyDescent="0.2">
      <c r="A81" s="31" t="s">
        <v>596</v>
      </c>
      <c r="B81" s="32">
        <v>1038</v>
      </c>
      <c r="C81" s="32">
        <v>358</v>
      </c>
      <c r="D81" s="32">
        <v>1396</v>
      </c>
      <c r="E81" s="32">
        <v>51</v>
      </c>
      <c r="F81" s="32">
        <v>11</v>
      </c>
      <c r="G81" s="32">
        <v>62</v>
      </c>
      <c r="H81" s="32">
        <v>113</v>
      </c>
      <c r="I81" s="32">
        <v>8</v>
      </c>
      <c r="J81" s="32">
        <v>121</v>
      </c>
      <c r="K81" s="32">
        <f>SUM(B81,E81,H81)</f>
        <v>1202</v>
      </c>
      <c r="L81" s="32">
        <f t="shared" ref="L81:M85" si="9">SUM(C81,F81,I81)</f>
        <v>377</v>
      </c>
      <c r="M81" s="32">
        <f t="shared" si="9"/>
        <v>1579</v>
      </c>
      <c r="N81" s="33" t="s">
        <v>597</v>
      </c>
    </row>
    <row r="82" spans="1:14" ht="27" customHeight="1" x14ac:dyDescent="0.2">
      <c r="A82" s="5" t="s">
        <v>598</v>
      </c>
      <c r="B82" s="6">
        <v>701</v>
      </c>
      <c r="C82" s="6">
        <v>256</v>
      </c>
      <c r="D82" s="6">
        <v>957</v>
      </c>
      <c r="E82" s="6">
        <v>22</v>
      </c>
      <c r="F82" s="6">
        <v>10</v>
      </c>
      <c r="G82" s="6">
        <v>32</v>
      </c>
      <c r="H82" s="6">
        <v>59</v>
      </c>
      <c r="I82" s="6">
        <v>16</v>
      </c>
      <c r="J82" s="6">
        <v>75</v>
      </c>
      <c r="K82" s="6">
        <f>SUM(B82,E82,H82)</f>
        <v>782</v>
      </c>
      <c r="L82" s="6">
        <f t="shared" si="9"/>
        <v>282</v>
      </c>
      <c r="M82" s="6">
        <f t="shared" si="9"/>
        <v>1064</v>
      </c>
      <c r="N82" s="7" t="s">
        <v>599</v>
      </c>
    </row>
    <row r="83" spans="1:14" ht="27" customHeight="1" x14ac:dyDescent="0.2">
      <c r="A83" s="5" t="s">
        <v>600</v>
      </c>
      <c r="B83" s="6">
        <v>141</v>
      </c>
      <c r="C83" s="6">
        <v>47</v>
      </c>
      <c r="D83" s="6">
        <v>188</v>
      </c>
      <c r="E83" s="6">
        <v>2</v>
      </c>
      <c r="F83" s="6">
        <v>1</v>
      </c>
      <c r="G83" s="6">
        <v>3</v>
      </c>
      <c r="H83" s="6">
        <v>8</v>
      </c>
      <c r="I83" s="6">
        <v>6</v>
      </c>
      <c r="J83" s="6">
        <v>14</v>
      </c>
      <c r="K83" s="6">
        <f>SUM(B83,E83,H83)</f>
        <v>151</v>
      </c>
      <c r="L83" s="6">
        <f t="shared" si="9"/>
        <v>54</v>
      </c>
      <c r="M83" s="6">
        <f t="shared" si="9"/>
        <v>205</v>
      </c>
      <c r="N83" s="7" t="s">
        <v>601</v>
      </c>
    </row>
    <row r="84" spans="1:14" ht="27" customHeight="1" x14ac:dyDescent="0.2">
      <c r="A84" s="5" t="s">
        <v>604</v>
      </c>
      <c r="B84" s="6">
        <v>405</v>
      </c>
      <c r="C84" s="6">
        <v>135</v>
      </c>
      <c r="D84" s="6">
        <v>540</v>
      </c>
      <c r="E84" s="6">
        <v>24</v>
      </c>
      <c r="F84" s="6">
        <v>8</v>
      </c>
      <c r="G84" s="6">
        <v>32</v>
      </c>
      <c r="H84" s="6">
        <v>33</v>
      </c>
      <c r="I84" s="6">
        <v>4</v>
      </c>
      <c r="J84" s="6">
        <v>37</v>
      </c>
      <c r="K84" s="6">
        <f>SUM(B84,E84,H84)</f>
        <v>462</v>
      </c>
      <c r="L84" s="6">
        <f t="shared" si="9"/>
        <v>147</v>
      </c>
      <c r="M84" s="6">
        <f t="shared" si="9"/>
        <v>609</v>
      </c>
      <c r="N84" s="7" t="s">
        <v>605</v>
      </c>
    </row>
    <row r="85" spans="1:14" ht="27" customHeight="1" x14ac:dyDescent="0.2">
      <c r="A85" s="5" t="s">
        <v>629</v>
      </c>
      <c r="B85" s="6">
        <v>13</v>
      </c>
      <c r="C85" s="6">
        <v>5</v>
      </c>
      <c r="D85" s="6">
        <v>18</v>
      </c>
      <c r="E85" s="6">
        <v>0</v>
      </c>
      <c r="F85" s="6">
        <v>0</v>
      </c>
      <c r="G85" s="6">
        <v>0</v>
      </c>
      <c r="H85" s="6">
        <v>0</v>
      </c>
      <c r="I85" s="6">
        <v>0</v>
      </c>
      <c r="J85" s="6">
        <v>0</v>
      </c>
      <c r="K85" s="6">
        <f>SUM(B85,E85,H85)</f>
        <v>13</v>
      </c>
      <c r="L85" s="6">
        <f t="shared" si="9"/>
        <v>5</v>
      </c>
      <c r="M85" s="6">
        <f t="shared" si="9"/>
        <v>18</v>
      </c>
      <c r="N85" s="18" t="s">
        <v>607</v>
      </c>
    </row>
    <row r="86" spans="1:14" ht="27" customHeight="1" x14ac:dyDescent="0.2">
      <c r="A86" s="5" t="s">
        <v>668</v>
      </c>
      <c r="B86" s="6">
        <f t="shared" ref="B86:M86" si="10">SUM(B81:B85,B53:B69)</f>
        <v>16509</v>
      </c>
      <c r="C86" s="6">
        <f t="shared" si="10"/>
        <v>7521</v>
      </c>
      <c r="D86" s="6">
        <f t="shared" si="10"/>
        <v>24030</v>
      </c>
      <c r="E86" s="6">
        <f t="shared" si="10"/>
        <v>564</v>
      </c>
      <c r="F86" s="6">
        <f t="shared" si="10"/>
        <v>203</v>
      </c>
      <c r="G86" s="6">
        <f t="shared" si="10"/>
        <v>767</v>
      </c>
      <c r="H86" s="6">
        <f t="shared" si="10"/>
        <v>985</v>
      </c>
      <c r="I86" s="6">
        <f t="shared" si="10"/>
        <v>367</v>
      </c>
      <c r="J86" s="6">
        <f t="shared" si="10"/>
        <v>1352</v>
      </c>
      <c r="K86" s="6">
        <f t="shared" si="10"/>
        <v>18058</v>
      </c>
      <c r="L86" s="6">
        <f t="shared" si="10"/>
        <v>8091</v>
      </c>
      <c r="M86" s="6">
        <f t="shared" si="10"/>
        <v>26149</v>
      </c>
      <c r="N86" s="7" t="s">
        <v>633</v>
      </c>
    </row>
    <row r="87" spans="1:14" ht="27" customHeight="1" x14ac:dyDescent="0.2">
      <c r="A87" s="5" t="s">
        <v>614</v>
      </c>
      <c r="B87" s="6">
        <v>140</v>
      </c>
      <c r="C87" s="6">
        <v>16</v>
      </c>
      <c r="D87" s="6">
        <v>156</v>
      </c>
      <c r="E87" s="6">
        <v>29</v>
      </c>
      <c r="F87" s="6">
        <v>16</v>
      </c>
      <c r="G87" s="6">
        <v>45</v>
      </c>
      <c r="H87" s="6">
        <v>9</v>
      </c>
      <c r="I87" s="6">
        <v>0</v>
      </c>
      <c r="J87" s="6">
        <v>9</v>
      </c>
      <c r="K87" s="6">
        <f>SUM(B87,E87,H87)</f>
        <v>178</v>
      </c>
      <c r="L87" s="6">
        <f t="shared" ref="L87:M91" si="11">SUM(C87,F87,I87)</f>
        <v>32</v>
      </c>
      <c r="M87" s="6">
        <f t="shared" si="11"/>
        <v>210</v>
      </c>
      <c r="N87" s="7" t="s">
        <v>615</v>
      </c>
    </row>
    <row r="88" spans="1:14" ht="27" customHeight="1" x14ac:dyDescent="0.2">
      <c r="A88" s="5" t="s">
        <v>616</v>
      </c>
      <c r="B88" s="6">
        <v>942</v>
      </c>
      <c r="C88" s="6">
        <v>354</v>
      </c>
      <c r="D88" s="6">
        <v>1296</v>
      </c>
      <c r="E88" s="6">
        <v>6</v>
      </c>
      <c r="F88" s="6">
        <v>1</v>
      </c>
      <c r="G88" s="6">
        <v>7</v>
      </c>
      <c r="H88" s="6">
        <v>24</v>
      </c>
      <c r="I88" s="6">
        <v>7</v>
      </c>
      <c r="J88" s="6">
        <v>31</v>
      </c>
      <c r="K88" s="6">
        <f>SUM(B88,E88,H88)</f>
        <v>972</v>
      </c>
      <c r="L88" s="6">
        <f t="shared" si="11"/>
        <v>362</v>
      </c>
      <c r="M88" s="6">
        <f t="shared" si="11"/>
        <v>1334</v>
      </c>
      <c r="N88" s="7" t="s">
        <v>617</v>
      </c>
    </row>
    <row r="89" spans="1:14" ht="27" customHeight="1" x14ac:dyDescent="0.2">
      <c r="A89" s="5" t="s">
        <v>618</v>
      </c>
      <c r="B89" s="6">
        <v>50</v>
      </c>
      <c r="C89" s="6">
        <v>26</v>
      </c>
      <c r="D89" s="6">
        <v>76</v>
      </c>
      <c r="E89" s="6">
        <v>0</v>
      </c>
      <c r="F89" s="6">
        <v>0</v>
      </c>
      <c r="G89" s="6">
        <v>0</v>
      </c>
      <c r="H89" s="6">
        <v>5</v>
      </c>
      <c r="I89" s="6">
        <v>0</v>
      </c>
      <c r="J89" s="6">
        <v>5</v>
      </c>
      <c r="K89" s="6">
        <f>SUM(B89,E89,H89)</f>
        <v>55</v>
      </c>
      <c r="L89" s="6">
        <f t="shared" si="11"/>
        <v>26</v>
      </c>
      <c r="M89" s="6">
        <f t="shared" si="11"/>
        <v>81</v>
      </c>
      <c r="N89" s="7" t="s">
        <v>619</v>
      </c>
    </row>
    <row r="90" spans="1:14" ht="27" customHeight="1" x14ac:dyDescent="0.2">
      <c r="A90" s="5" t="s">
        <v>620</v>
      </c>
      <c r="B90" s="6">
        <v>240</v>
      </c>
      <c r="C90" s="6">
        <v>55</v>
      </c>
      <c r="D90" s="6">
        <v>295</v>
      </c>
      <c r="E90" s="6">
        <v>9</v>
      </c>
      <c r="F90" s="6">
        <v>8</v>
      </c>
      <c r="G90" s="6">
        <v>17</v>
      </c>
      <c r="H90" s="6">
        <v>35</v>
      </c>
      <c r="I90" s="6">
        <v>2</v>
      </c>
      <c r="J90" s="6">
        <v>37</v>
      </c>
      <c r="K90" s="6">
        <f>SUM(B90,E90,H90)</f>
        <v>284</v>
      </c>
      <c r="L90" s="6">
        <f t="shared" si="11"/>
        <v>65</v>
      </c>
      <c r="M90" s="6">
        <f t="shared" si="11"/>
        <v>349</v>
      </c>
      <c r="N90" s="7" t="s">
        <v>621</v>
      </c>
    </row>
    <row r="91" spans="1:14" ht="27" customHeight="1" x14ac:dyDescent="0.2">
      <c r="A91" s="5" t="s">
        <v>622</v>
      </c>
      <c r="B91" s="6">
        <v>5657</v>
      </c>
      <c r="C91" s="6">
        <v>1322</v>
      </c>
      <c r="D91" s="6">
        <v>6979</v>
      </c>
      <c r="E91" s="6">
        <v>90</v>
      </c>
      <c r="F91" s="6">
        <v>16</v>
      </c>
      <c r="G91" s="6">
        <v>106</v>
      </c>
      <c r="H91" s="6">
        <v>93</v>
      </c>
      <c r="I91" s="6">
        <v>29</v>
      </c>
      <c r="J91" s="6">
        <v>122</v>
      </c>
      <c r="K91" s="6">
        <f>SUM(B91,E91,H91)</f>
        <v>5840</v>
      </c>
      <c r="L91" s="6">
        <f t="shared" si="11"/>
        <v>1367</v>
      </c>
      <c r="M91" s="6">
        <f t="shared" si="11"/>
        <v>7207</v>
      </c>
      <c r="N91" s="7" t="s">
        <v>623</v>
      </c>
    </row>
    <row r="92" spans="1:14" ht="27" customHeight="1" thickBot="1" x14ac:dyDescent="0.25">
      <c r="A92" s="11" t="s">
        <v>45</v>
      </c>
      <c r="B92" s="12">
        <f>SUM(B87:B91,B86)</f>
        <v>23538</v>
      </c>
      <c r="C92" s="12">
        <f t="shared" ref="C92:M92" si="12">SUM(C87:C91,C86)</f>
        <v>9294</v>
      </c>
      <c r="D92" s="12">
        <f t="shared" si="12"/>
        <v>32832</v>
      </c>
      <c r="E92" s="12">
        <f t="shared" si="12"/>
        <v>698</v>
      </c>
      <c r="F92" s="12">
        <f t="shared" si="12"/>
        <v>244</v>
      </c>
      <c r="G92" s="12">
        <f t="shared" si="12"/>
        <v>942</v>
      </c>
      <c r="H92" s="12">
        <f t="shared" si="12"/>
        <v>1151</v>
      </c>
      <c r="I92" s="12">
        <f t="shared" si="12"/>
        <v>405</v>
      </c>
      <c r="J92" s="12">
        <f t="shared" si="12"/>
        <v>1556</v>
      </c>
      <c r="K92" s="12">
        <f t="shared" si="12"/>
        <v>25387</v>
      </c>
      <c r="L92" s="12">
        <f t="shared" si="12"/>
        <v>9943</v>
      </c>
      <c r="M92" s="12">
        <f t="shared" si="12"/>
        <v>35330</v>
      </c>
      <c r="N92" s="13" t="s">
        <v>633</v>
      </c>
    </row>
    <row r="93" spans="1:14" ht="27" customHeight="1" thickBot="1" x14ac:dyDescent="0.25">
      <c r="A93" s="8" t="s">
        <v>634</v>
      </c>
      <c r="B93" s="9">
        <f t="shared" ref="B93:M93" si="13">SUM(B92,B51)</f>
        <v>80801</v>
      </c>
      <c r="C93" s="9">
        <f t="shared" si="13"/>
        <v>44580</v>
      </c>
      <c r="D93" s="9">
        <f t="shared" si="13"/>
        <v>125381</v>
      </c>
      <c r="E93" s="9">
        <f t="shared" si="13"/>
        <v>7739</v>
      </c>
      <c r="F93" s="9">
        <f t="shared" si="13"/>
        <v>5823</v>
      </c>
      <c r="G93" s="9">
        <f t="shared" si="13"/>
        <v>13562</v>
      </c>
      <c r="H93" s="9">
        <f t="shared" si="13"/>
        <v>6098</v>
      </c>
      <c r="I93" s="9">
        <f t="shared" si="13"/>
        <v>3528</v>
      </c>
      <c r="J93" s="9">
        <f t="shared" si="13"/>
        <v>9626</v>
      </c>
      <c r="K93" s="9">
        <f t="shared" si="13"/>
        <v>94638</v>
      </c>
      <c r="L93" s="9">
        <f t="shared" si="13"/>
        <v>53931</v>
      </c>
      <c r="M93" s="9">
        <f t="shared" si="13"/>
        <v>148569</v>
      </c>
      <c r="N93" s="10" t="s">
        <v>8</v>
      </c>
    </row>
    <row r="94" spans="1:14" ht="15" thickTop="1" x14ac:dyDescent="0.2"/>
    <row r="102" spans="1:14" ht="27" customHeight="1" x14ac:dyDescent="0.25">
      <c r="A102" s="416" t="s">
        <v>2309</v>
      </c>
      <c r="B102" s="416"/>
      <c r="C102" s="416"/>
      <c r="D102" s="416"/>
      <c r="E102" s="416"/>
      <c r="F102" s="416"/>
      <c r="G102" s="416"/>
      <c r="H102" s="416"/>
      <c r="I102" s="416"/>
      <c r="J102" s="416"/>
      <c r="K102" s="416"/>
      <c r="L102" s="416"/>
      <c r="M102" s="416"/>
      <c r="N102" s="416"/>
    </row>
    <row r="103" spans="1:14" ht="39" customHeight="1" x14ac:dyDescent="0.25">
      <c r="A103" s="416" t="s">
        <v>669</v>
      </c>
      <c r="B103" s="416"/>
      <c r="C103" s="416"/>
      <c r="D103" s="416"/>
      <c r="E103" s="416"/>
      <c r="F103" s="416"/>
      <c r="G103" s="416"/>
      <c r="H103" s="416"/>
      <c r="I103" s="416"/>
      <c r="J103" s="416"/>
      <c r="K103" s="416"/>
      <c r="L103" s="416"/>
      <c r="M103" s="416"/>
      <c r="N103" s="416"/>
    </row>
    <row r="104" spans="1:14" ht="24.75" customHeight="1" thickBot="1" x14ac:dyDescent="0.3">
      <c r="A104" s="102" t="s">
        <v>670</v>
      </c>
      <c r="B104" s="102"/>
      <c r="C104" s="102"/>
      <c r="D104" s="102"/>
      <c r="E104" s="102"/>
      <c r="F104" s="102"/>
      <c r="G104" s="102"/>
      <c r="H104" s="102"/>
      <c r="I104" s="102"/>
      <c r="J104" s="102"/>
      <c r="K104" s="102"/>
      <c r="L104" s="102"/>
      <c r="M104" s="102"/>
      <c r="N104" s="103" t="s">
        <v>671</v>
      </c>
    </row>
    <row r="105" spans="1:14" ht="18.75" thickTop="1" x14ac:dyDescent="0.25">
      <c r="A105" s="417" t="s">
        <v>543</v>
      </c>
      <c r="B105" s="420" t="s">
        <v>56</v>
      </c>
      <c r="C105" s="420"/>
      <c r="D105" s="420"/>
      <c r="E105" s="420" t="s">
        <v>57</v>
      </c>
      <c r="F105" s="420"/>
      <c r="G105" s="420"/>
      <c r="H105" s="420" t="s">
        <v>58</v>
      </c>
      <c r="I105" s="420"/>
      <c r="J105" s="420"/>
      <c r="K105" s="420" t="s">
        <v>11</v>
      </c>
      <c r="L105" s="420"/>
      <c r="M105" s="420"/>
      <c r="N105" s="417" t="s">
        <v>545</v>
      </c>
    </row>
    <row r="106" spans="1:14" ht="18" x14ac:dyDescent="0.25">
      <c r="A106" s="418"/>
      <c r="B106" s="421" t="s">
        <v>59</v>
      </c>
      <c r="C106" s="421"/>
      <c r="D106" s="421"/>
      <c r="E106" s="421" t="s">
        <v>60</v>
      </c>
      <c r="F106" s="421"/>
      <c r="G106" s="421"/>
      <c r="H106" s="421" t="s">
        <v>61</v>
      </c>
      <c r="I106" s="421"/>
      <c r="J106" s="421"/>
      <c r="K106" s="421" t="s">
        <v>8</v>
      </c>
      <c r="L106" s="421"/>
      <c r="M106" s="421"/>
      <c r="N106" s="418"/>
    </row>
    <row r="107" spans="1:14" ht="15.75" x14ac:dyDescent="0.25">
      <c r="A107" s="418"/>
      <c r="B107" s="388" t="s">
        <v>52</v>
      </c>
      <c r="C107" s="388" t="s">
        <v>279</v>
      </c>
      <c r="D107" s="388" t="s">
        <v>11</v>
      </c>
      <c r="E107" s="388" t="s">
        <v>52</v>
      </c>
      <c r="F107" s="388" t="s">
        <v>279</v>
      </c>
      <c r="G107" s="388" t="s">
        <v>11</v>
      </c>
      <c r="H107" s="388" t="s">
        <v>52</v>
      </c>
      <c r="I107" s="388" t="s">
        <v>10</v>
      </c>
      <c r="J107" s="388" t="s">
        <v>11</v>
      </c>
      <c r="K107" s="388" t="s">
        <v>52</v>
      </c>
      <c r="L107" s="388" t="s">
        <v>279</v>
      </c>
      <c r="M107" s="388" t="s">
        <v>4</v>
      </c>
      <c r="N107" s="418"/>
    </row>
    <row r="108" spans="1:14" ht="16.5" thickBot="1" x14ac:dyDescent="0.3">
      <c r="A108" s="419"/>
      <c r="B108" s="4" t="s">
        <v>12</v>
      </c>
      <c r="C108" s="4" t="s">
        <v>13</v>
      </c>
      <c r="D108" s="4" t="s">
        <v>8</v>
      </c>
      <c r="E108" s="4" t="s">
        <v>12</v>
      </c>
      <c r="F108" s="4" t="s">
        <v>13</v>
      </c>
      <c r="G108" s="4" t="s">
        <v>8</v>
      </c>
      <c r="H108" s="4" t="s">
        <v>12</v>
      </c>
      <c r="I108" s="4" t="s">
        <v>13</v>
      </c>
      <c r="J108" s="4" t="s">
        <v>8</v>
      </c>
      <c r="K108" s="4" t="s">
        <v>12</v>
      </c>
      <c r="L108" s="4" t="s">
        <v>13</v>
      </c>
      <c r="M108" s="4" t="s">
        <v>8</v>
      </c>
      <c r="N108" s="419"/>
    </row>
    <row r="109" spans="1:14" ht="27.75" customHeight="1" x14ac:dyDescent="0.2">
      <c r="A109" s="31" t="s">
        <v>14</v>
      </c>
      <c r="B109" s="32"/>
      <c r="C109" s="32"/>
      <c r="D109" s="32"/>
      <c r="E109" s="32"/>
      <c r="F109" s="32"/>
      <c r="G109" s="32"/>
      <c r="H109" s="32"/>
      <c r="I109" s="32"/>
      <c r="J109" s="32"/>
      <c r="K109" s="33"/>
      <c r="L109" s="31"/>
      <c r="M109" s="32"/>
      <c r="N109" s="33" t="s">
        <v>547</v>
      </c>
    </row>
    <row r="110" spans="1:14" ht="27.75" customHeight="1" x14ac:dyDescent="0.2">
      <c r="A110" s="5" t="s">
        <v>548</v>
      </c>
      <c r="B110" s="6">
        <v>1</v>
      </c>
      <c r="C110" s="6">
        <v>1</v>
      </c>
      <c r="D110" s="6">
        <v>2</v>
      </c>
      <c r="E110" s="6">
        <v>0</v>
      </c>
      <c r="F110" s="6">
        <v>0</v>
      </c>
      <c r="G110" s="6">
        <v>0</v>
      </c>
      <c r="H110" s="6">
        <v>0</v>
      </c>
      <c r="I110" s="6">
        <v>0</v>
      </c>
      <c r="J110" s="6">
        <v>0</v>
      </c>
      <c r="K110" s="6">
        <f>SUM(B110,E110,H110)</f>
        <v>1</v>
      </c>
      <c r="L110" s="6">
        <f t="shared" ref="L110:M113" si="14">SUM(C110,F110,I110)</f>
        <v>1</v>
      </c>
      <c r="M110" s="6">
        <f t="shared" si="14"/>
        <v>2</v>
      </c>
      <c r="N110" s="7" t="s">
        <v>549</v>
      </c>
    </row>
    <row r="111" spans="1:14" ht="27.75" customHeight="1" x14ac:dyDescent="0.2">
      <c r="A111" s="5" t="s">
        <v>556</v>
      </c>
      <c r="B111" s="6">
        <v>1</v>
      </c>
      <c r="C111" s="6">
        <v>2</v>
      </c>
      <c r="D111" s="6">
        <v>3</v>
      </c>
      <c r="E111" s="6">
        <v>0</v>
      </c>
      <c r="F111" s="6">
        <v>0</v>
      </c>
      <c r="G111" s="6">
        <v>0</v>
      </c>
      <c r="H111" s="6">
        <v>0</v>
      </c>
      <c r="I111" s="6">
        <v>0</v>
      </c>
      <c r="J111" s="6">
        <v>0</v>
      </c>
      <c r="K111" s="6">
        <f>SUM(B111,E111,H111)</f>
        <v>1</v>
      </c>
      <c r="L111" s="6">
        <f t="shared" si="14"/>
        <v>2</v>
      </c>
      <c r="M111" s="6">
        <f t="shared" si="14"/>
        <v>3</v>
      </c>
      <c r="N111" s="7" t="s">
        <v>557</v>
      </c>
    </row>
    <row r="112" spans="1:14" ht="27.75" customHeight="1" x14ac:dyDescent="0.2">
      <c r="A112" s="5" t="s">
        <v>616</v>
      </c>
      <c r="B112" s="6">
        <v>2</v>
      </c>
      <c r="C112" s="6">
        <v>5</v>
      </c>
      <c r="D112" s="6">
        <v>7</v>
      </c>
      <c r="E112" s="6">
        <v>0</v>
      </c>
      <c r="F112" s="6">
        <v>0</v>
      </c>
      <c r="G112" s="6">
        <v>0</v>
      </c>
      <c r="H112" s="6">
        <v>2</v>
      </c>
      <c r="I112" s="6">
        <v>1</v>
      </c>
      <c r="J112" s="6">
        <v>3</v>
      </c>
      <c r="K112" s="6">
        <f>SUM(B112,E112,H112)</f>
        <v>4</v>
      </c>
      <c r="L112" s="6">
        <f t="shared" si="14"/>
        <v>6</v>
      </c>
      <c r="M112" s="6">
        <f t="shared" si="14"/>
        <v>10</v>
      </c>
      <c r="N112" s="7" t="s">
        <v>617</v>
      </c>
    </row>
    <row r="113" spans="1:14" ht="27.75" customHeight="1" x14ac:dyDescent="0.2">
      <c r="A113" s="5" t="s">
        <v>622</v>
      </c>
      <c r="B113" s="6">
        <v>7</v>
      </c>
      <c r="C113" s="6">
        <v>0</v>
      </c>
      <c r="D113" s="6">
        <v>7</v>
      </c>
      <c r="E113" s="6">
        <v>0</v>
      </c>
      <c r="F113" s="6">
        <v>0</v>
      </c>
      <c r="G113" s="6">
        <v>0</v>
      </c>
      <c r="H113" s="6">
        <v>0</v>
      </c>
      <c r="I113" s="6">
        <v>0</v>
      </c>
      <c r="J113" s="6">
        <v>0</v>
      </c>
      <c r="K113" s="6">
        <f>SUM(B113,E113,H113)</f>
        <v>7</v>
      </c>
      <c r="L113" s="6">
        <f t="shared" si="14"/>
        <v>0</v>
      </c>
      <c r="M113" s="6">
        <f t="shared" si="14"/>
        <v>7</v>
      </c>
      <c r="N113" s="7" t="s">
        <v>623</v>
      </c>
    </row>
    <row r="114" spans="1:14" ht="27.75" customHeight="1" x14ac:dyDescent="0.2">
      <c r="A114" s="5" t="s">
        <v>38</v>
      </c>
      <c r="B114" s="6">
        <f>SUM(B110:B113)</f>
        <v>11</v>
      </c>
      <c r="C114" s="6">
        <f>SUM(C110:C113)</f>
        <v>8</v>
      </c>
      <c r="D114" s="6">
        <f>SUM(B114:C114)</f>
        <v>19</v>
      </c>
      <c r="E114" s="6">
        <f>SUM(E110:E113)</f>
        <v>0</v>
      </c>
      <c r="F114" s="6">
        <f>SUM(F110:F113)</f>
        <v>0</v>
      </c>
      <c r="G114" s="6">
        <f>SUM(E114:F114)</f>
        <v>0</v>
      </c>
      <c r="H114" s="6">
        <f>SUM(H110:H113)</f>
        <v>2</v>
      </c>
      <c r="I114" s="6">
        <f>SUM(I110:I113)</f>
        <v>1</v>
      </c>
      <c r="J114" s="6">
        <f>SUM(H114:I114)</f>
        <v>3</v>
      </c>
      <c r="K114" s="6">
        <f>SUM(H114,E114,B114)</f>
        <v>13</v>
      </c>
      <c r="L114" s="6">
        <f>SUM(I114,F114,C114)</f>
        <v>9</v>
      </c>
      <c r="M114" s="6">
        <f>SUM(K114:L114)</f>
        <v>22</v>
      </c>
      <c r="N114" s="7" t="s">
        <v>39</v>
      </c>
    </row>
    <row r="115" spans="1:14" ht="27.75" customHeight="1" x14ac:dyDescent="0.2">
      <c r="A115" s="5" t="s">
        <v>62</v>
      </c>
      <c r="B115" s="6"/>
      <c r="C115" s="6"/>
      <c r="D115" s="6"/>
      <c r="E115" s="6"/>
      <c r="F115" s="6"/>
      <c r="G115" s="6"/>
      <c r="H115" s="6"/>
      <c r="I115" s="6"/>
      <c r="J115" s="6"/>
      <c r="K115" s="6"/>
      <c r="L115" s="6"/>
      <c r="M115" s="6"/>
      <c r="N115" s="7" t="s">
        <v>41</v>
      </c>
    </row>
    <row r="116" spans="1:14" ht="27.75" customHeight="1" x14ac:dyDescent="0.2">
      <c r="A116" s="5" t="s">
        <v>548</v>
      </c>
      <c r="B116" s="6">
        <v>3</v>
      </c>
      <c r="C116" s="6">
        <v>3</v>
      </c>
      <c r="D116" s="6">
        <v>6</v>
      </c>
      <c r="E116" s="6">
        <v>0</v>
      </c>
      <c r="F116" s="6">
        <v>0</v>
      </c>
      <c r="G116" s="6">
        <v>0</v>
      </c>
      <c r="H116" s="6">
        <v>0</v>
      </c>
      <c r="I116" s="6">
        <v>0</v>
      </c>
      <c r="J116" s="6">
        <v>0</v>
      </c>
      <c r="K116" s="6">
        <f>SUM(B116,E116,H116)</f>
        <v>3</v>
      </c>
      <c r="L116" s="6">
        <f t="shared" ref="L116:M119" si="15">SUM(C116,F116,I116)</f>
        <v>3</v>
      </c>
      <c r="M116" s="6">
        <f t="shared" si="15"/>
        <v>6</v>
      </c>
      <c r="N116" s="7" t="s">
        <v>549</v>
      </c>
    </row>
    <row r="117" spans="1:14" ht="27.75" customHeight="1" x14ac:dyDescent="0.2">
      <c r="A117" s="5" t="s">
        <v>556</v>
      </c>
      <c r="B117" s="6">
        <v>1</v>
      </c>
      <c r="C117" s="6">
        <v>0</v>
      </c>
      <c r="D117" s="6">
        <v>1</v>
      </c>
      <c r="E117" s="6">
        <v>0</v>
      </c>
      <c r="F117" s="6">
        <v>0</v>
      </c>
      <c r="G117" s="6">
        <v>0</v>
      </c>
      <c r="H117" s="6">
        <v>0</v>
      </c>
      <c r="I117" s="6">
        <v>0</v>
      </c>
      <c r="J117" s="6">
        <v>0</v>
      </c>
      <c r="K117" s="6">
        <f>SUM(B117,E117,H117)</f>
        <v>1</v>
      </c>
      <c r="L117" s="6">
        <f t="shared" si="15"/>
        <v>0</v>
      </c>
      <c r="M117" s="6">
        <f t="shared" si="15"/>
        <v>1</v>
      </c>
      <c r="N117" s="7" t="s">
        <v>557</v>
      </c>
    </row>
    <row r="118" spans="1:14" ht="27.75" customHeight="1" x14ac:dyDescent="0.2">
      <c r="A118" s="5" t="s">
        <v>616</v>
      </c>
      <c r="B118" s="6">
        <v>0</v>
      </c>
      <c r="C118" s="6">
        <v>1</v>
      </c>
      <c r="D118" s="6">
        <v>1</v>
      </c>
      <c r="E118" s="6">
        <v>0</v>
      </c>
      <c r="F118" s="6">
        <v>0</v>
      </c>
      <c r="G118" s="6">
        <v>0</v>
      </c>
      <c r="H118" s="6">
        <v>0</v>
      </c>
      <c r="I118" s="6">
        <v>0</v>
      </c>
      <c r="J118" s="6">
        <v>0</v>
      </c>
      <c r="K118" s="6">
        <f>SUM(B118,E118,H118)</f>
        <v>0</v>
      </c>
      <c r="L118" s="6">
        <f t="shared" si="15"/>
        <v>1</v>
      </c>
      <c r="M118" s="6">
        <f t="shared" si="15"/>
        <v>1</v>
      </c>
      <c r="N118" s="7" t="s">
        <v>617</v>
      </c>
    </row>
    <row r="119" spans="1:14" ht="27.75" customHeight="1" x14ac:dyDescent="0.2">
      <c r="A119" s="5" t="s">
        <v>622</v>
      </c>
      <c r="B119" s="6">
        <v>3</v>
      </c>
      <c r="C119" s="6">
        <v>0</v>
      </c>
      <c r="D119" s="6">
        <v>3</v>
      </c>
      <c r="E119" s="6">
        <v>0</v>
      </c>
      <c r="F119" s="6">
        <v>0</v>
      </c>
      <c r="G119" s="6">
        <v>0</v>
      </c>
      <c r="H119" s="6">
        <v>0</v>
      </c>
      <c r="I119" s="6">
        <v>0</v>
      </c>
      <c r="J119" s="6">
        <v>0</v>
      </c>
      <c r="K119" s="6">
        <f>SUM(B119,E119,H119)</f>
        <v>3</v>
      </c>
      <c r="L119" s="6">
        <f t="shared" si="15"/>
        <v>0</v>
      </c>
      <c r="M119" s="6">
        <f t="shared" si="15"/>
        <v>3</v>
      </c>
      <c r="N119" s="7" t="s">
        <v>39</v>
      </c>
    </row>
    <row r="120" spans="1:14" ht="27.75" customHeight="1" thickBot="1" x14ac:dyDescent="0.25">
      <c r="A120" s="5" t="s">
        <v>45</v>
      </c>
      <c r="B120" s="6">
        <f>SUM(B116:B119)</f>
        <v>7</v>
      </c>
      <c r="C120" s="6">
        <f t="shared" ref="C120:M120" si="16">SUM(C116:C119)</f>
        <v>4</v>
      </c>
      <c r="D120" s="6">
        <f t="shared" si="16"/>
        <v>11</v>
      </c>
      <c r="E120" s="6">
        <f t="shared" si="16"/>
        <v>0</v>
      </c>
      <c r="F120" s="6">
        <f t="shared" si="16"/>
        <v>0</v>
      </c>
      <c r="G120" s="6">
        <f t="shared" si="16"/>
        <v>0</v>
      </c>
      <c r="H120" s="6">
        <f t="shared" si="16"/>
        <v>0</v>
      </c>
      <c r="I120" s="6">
        <f t="shared" si="16"/>
        <v>0</v>
      </c>
      <c r="J120" s="6">
        <f t="shared" si="16"/>
        <v>0</v>
      </c>
      <c r="K120" s="6">
        <f t="shared" si="16"/>
        <v>7</v>
      </c>
      <c r="L120" s="6">
        <f t="shared" si="16"/>
        <v>4</v>
      </c>
      <c r="M120" s="6">
        <f t="shared" si="16"/>
        <v>11</v>
      </c>
      <c r="N120" s="7" t="s">
        <v>633</v>
      </c>
    </row>
    <row r="121" spans="1:14" ht="27.75" customHeight="1" thickBot="1" x14ac:dyDescent="0.25">
      <c r="A121" s="8" t="s">
        <v>634</v>
      </c>
      <c r="B121" s="9">
        <f>SUM(B114,B120)</f>
        <v>18</v>
      </c>
      <c r="C121" s="9">
        <f t="shared" ref="C121:M121" si="17">SUM(C114,C120)</f>
        <v>12</v>
      </c>
      <c r="D121" s="9">
        <f t="shared" si="17"/>
        <v>30</v>
      </c>
      <c r="E121" s="9">
        <f t="shared" si="17"/>
        <v>0</v>
      </c>
      <c r="F121" s="9">
        <f t="shared" si="17"/>
        <v>0</v>
      </c>
      <c r="G121" s="9">
        <f t="shared" si="17"/>
        <v>0</v>
      </c>
      <c r="H121" s="9">
        <f t="shared" si="17"/>
        <v>2</v>
      </c>
      <c r="I121" s="9">
        <f t="shared" si="17"/>
        <v>1</v>
      </c>
      <c r="J121" s="9">
        <f t="shared" si="17"/>
        <v>3</v>
      </c>
      <c r="K121" s="9">
        <f t="shared" si="17"/>
        <v>20</v>
      </c>
      <c r="L121" s="9">
        <f t="shared" si="17"/>
        <v>13</v>
      </c>
      <c r="M121" s="9">
        <f t="shared" si="17"/>
        <v>33</v>
      </c>
      <c r="N121" s="10" t="s">
        <v>8</v>
      </c>
    </row>
    <row r="122" spans="1:14" ht="15" thickTop="1" x14ac:dyDescent="0.2"/>
  </sheetData>
  <mergeCells count="46">
    <mergeCell ref="K106:M106"/>
    <mergeCell ref="A1:N1"/>
    <mergeCell ref="A103:N103"/>
    <mergeCell ref="A105:A108"/>
    <mergeCell ref="B105:D105"/>
    <mergeCell ref="E105:G105"/>
    <mergeCell ref="H105:J105"/>
    <mergeCell ref="K105:M105"/>
    <mergeCell ref="N105:N108"/>
    <mergeCell ref="B106:D106"/>
    <mergeCell ref="E106:G106"/>
    <mergeCell ref="H106:J106"/>
    <mergeCell ref="N77:N80"/>
    <mergeCell ref="B78:D78"/>
    <mergeCell ref="E78:G78"/>
    <mergeCell ref="H78:J78"/>
    <mergeCell ref="K78:M78"/>
    <mergeCell ref="A102:N102"/>
    <mergeCell ref="N35:N38"/>
    <mergeCell ref="B36:D36"/>
    <mergeCell ref="E36:G36"/>
    <mergeCell ref="H36:J36"/>
    <mergeCell ref="K36:M36"/>
    <mergeCell ref="A77:A80"/>
    <mergeCell ref="B77:D77"/>
    <mergeCell ref="E77:G77"/>
    <mergeCell ref="H77:J77"/>
    <mergeCell ref="K77:M77"/>
    <mergeCell ref="A35:A38"/>
    <mergeCell ref="B35:D35"/>
    <mergeCell ref="E35:G35"/>
    <mergeCell ref="H35:J35"/>
    <mergeCell ref="K35:M35"/>
    <mergeCell ref="A2:N2"/>
    <mergeCell ref="B3:J3"/>
    <mergeCell ref="M3:N3"/>
    <mergeCell ref="A4:A7"/>
    <mergeCell ref="B4:D4"/>
    <mergeCell ref="E4:G4"/>
    <mergeCell ref="H4:J4"/>
    <mergeCell ref="K4:M4"/>
    <mergeCell ref="N4:N7"/>
    <mergeCell ref="B5:D5"/>
    <mergeCell ref="E5:G5"/>
    <mergeCell ref="H5:J5"/>
    <mergeCell ref="K5:M5"/>
  </mergeCells>
  <printOptions horizontalCentered="1"/>
  <pageMargins left="0.5" right="0.5" top="1" bottom="0.39370078740157499" header="1" footer="0.39370078740157499"/>
  <pageSetup paperSize="9" scale="75" firstPageNumber="1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K44"/>
  <sheetViews>
    <sheetView rightToLeft="1" view="pageBreakPreview" topLeftCell="A7" zoomScale="73" zoomScaleNormal="85" zoomScaleSheetLayoutView="73" workbookViewId="0">
      <selection activeCell="O47" sqref="O47"/>
    </sheetView>
  </sheetViews>
  <sheetFormatPr defaultRowHeight="14.25" x14ac:dyDescent="0.2"/>
  <cols>
    <col min="1" max="1" width="19.625" style="76" customWidth="1"/>
    <col min="2" max="10" width="10.25" style="76" customWidth="1"/>
    <col min="11" max="11" width="23.125" style="76" customWidth="1"/>
    <col min="12" max="16384" width="9" style="76"/>
  </cols>
  <sheetData>
    <row r="2" spans="1:11" ht="27.75" customHeight="1" x14ac:dyDescent="0.25">
      <c r="A2" s="408" t="s">
        <v>1079</v>
      </c>
      <c r="B2" s="408"/>
      <c r="C2" s="408"/>
      <c r="D2" s="408"/>
      <c r="E2" s="408"/>
      <c r="F2" s="408"/>
      <c r="G2" s="408"/>
      <c r="H2" s="408"/>
      <c r="I2" s="408"/>
      <c r="J2" s="408"/>
      <c r="K2" s="408"/>
    </row>
    <row r="3" spans="1:11" ht="42" customHeight="1" x14ac:dyDescent="0.25">
      <c r="A3" s="416" t="s">
        <v>1080</v>
      </c>
      <c r="B3" s="416"/>
      <c r="C3" s="416"/>
      <c r="D3" s="416"/>
      <c r="E3" s="416"/>
      <c r="F3" s="416"/>
      <c r="G3" s="416"/>
      <c r="H3" s="416"/>
      <c r="I3" s="416"/>
      <c r="J3" s="416"/>
      <c r="K3" s="416"/>
    </row>
    <row r="4" spans="1:11" ht="22.5" customHeight="1" thickBot="1" x14ac:dyDescent="0.3">
      <c r="A4" s="102" t="s">
        <v>1809</v>
      </c>
      <c r="B4" s="106"/>
      <c r="C4" s="106"/>
      <c r="D4" s="106"/>
      <c r="E4" s="106"/>
      <c r="F4" s="106"/>
      <c r="G4" s="106"/>
      <c r="H4" s="106"/>
      <c r="I4" s="106"/>
      <c r="J4" s="106"/>
      <c r="K4" s="167" t="s">
        <v>1810</v>
      </c>
    </row>
    <row r="5" spans="1:11" ht="24.95" customHeight="1" thickTop="1" x14ac:dyDescent="0.2">
      <c r="A5" s="417" t="s">
        <v>118</v>
      </c>
      <c r="B5" s="417" t="s">
        <v>2</v>
      </c>
      <c r="C5" s="417"/>
      <c r="D5" s="417"/>
      <c r="E5" s="417" t="s">
        <v>3</v>
      </c>
      <c r="F5" s="417"/>
      <c r="G5" s="417"/>
      <c r="H5" s="417" t="s">
        <v>4</v>
      </c>
      <c r="I5" s="417"/>
      <c r="J5" s="417"/>
      <c r="K5" s="417" t="s">
        <v>278</v>
      </c>
    </row>
    <row r="6" spans="1:11" ht="24.95" customHeight="1" x14ac:dyDescent="0.2">
      <c r="A6" s="418"/>
      <c r="B6" s="418" t="s">
        <v>6</v>
      </c>
      <c r="C6" s="418"/>
      <c r="D6" s="418"/>
      <c r="E6" s="418" t="s">
        <v>7</v>
      </c>
      <c r="F6" s="418"/>
      <c r="G6" s="418"/>
      <c r="H6" s="418" t="s">
        <v>8</v>
      </c>
      <c r="I6" s="418"/>
      <c r="J6" s="418"/>
      <c r="K6" s="418"/>
    </row>
    <row r="7" spans="1:11" ht="20.25" customHeight="1" x14ac:dyDescent="0.2">
      <c r="A7" s="418"/>
      <c r="B7" s="77" t="s">
        <v>52</v>
      </c>
      <c r="C7" s="77" t="s">
        <v>10</v>
      </c>
      <c r="D7" s="77" t="s">
        <v>11</v>
      </c>
      <c r="E7" s="77" t="s">
        <v>52</v>
      </c>
      <c r="F7" s="77" t="s">
        <v>10</v>
      </c>
      <c r="G7" s="77" t="s">
        <v>11</v>
      </c>
      <c r="H7" s="77" t="s">
        <v>52</v>
      </c>
      <c r="I7" s="77" t="s">
        <v>10</v>
      </c>
      <c r="J7" s="77" t="s">
        <v>11</v>
      </c>
      <c r="K7" s="418"/>
    </row>
    <row r="8" spans="1:11" ht="28.5" customHeight="1" thickBot="1" x14ac:dyDescent="0.25">
      <c r="A8" s="419"/>
      <c r="B8" s="169" t="s">
        <v>12</v>
      </c>
      <c r="C8" s="169" t="s">
        <v>13</v>
      </c>
      <c r="D8" s="169" t="s">
        <v>8</v>
      </c>
      <c r="E8" s="169" t="s">
        <v>12</v>
      </c>
      <c r="F8" s="169" t="s">
        <v>13</v>
      </c>
      <c r="G8" s="169" t="s">
        <v>8</v>
      </c>
      <c r="H8" s="169" t="s">
        <v>12</v>
      </c>
      <c r="I8" s="169" t="s">
        <v>13</v>
      </c>
      <c r="J8" s="169" t="s">
        <v>8</v>
      </c>
      <c r="K8" s="419"/>
    </row>
    <row r="9" spans="1:11" ht="33" customHeight="1" x14ac:dyDescent="0.2">
      <c r="A9" s="11" t="s">
        <v>14</v>
      </c>
      <c r="B9" s="425"/>
      <c r="C9" s="425"/>
      <c r="D9" s="425"/>
      <c r="E9" s="425"/>
      <c r="F9" s="425"/>
      <c r="G9" s="425"/>
      <c r="H9" s="425"/>
      <c r="I9" s="425"/>
      <c r="J9" s="425"/>
      <c r="K9" s="13" t="s">
        <v>69</v>
      </c>
    </row>
    <row r="10" spans="1:11" ht="33" customHeight="1" x14ac:dyDescent="0.2">
      <c r="A10" s="11" t="s">
        <v>348</v>
      </c>
      <c r="B10" s="12">
        <v>45</v>
      </c>
      <c r="C10" s="12">
        <v>60</v>
      </c>
      <c r="D10" s="12">
        <v>105</v>
      </c>
      <c r="E10" s="12">
        <v>0</v>
      </c>
      <c r="F10" s="12">
        <v>0</v>
      </c>
      <c r="G10" s="12">
        <f>SUM(E10:F10)</f>
        <v>0</v>
      </c>
      <c r="H10" s="12">
        <f t="shared" ref="H10:J12" si="0">SUM(B10,E10)</f>
        <v>45</v>
      </c>
      <c r="I10" s="12">
        <f t="shared" si="0"/>
        <v>60</v>
      </c>
      <c r="J10" s="12">
        <f t="shared" si="0"/>
        <v>105</v>
      </c>
      <c r="K10" s="13" t="s">
        <v>349</v>
      </c>
    </row>
    <row r="11" spans="1:11" ht="33" customHeight="1" x14ac:dyDescent="0.2">
      <c r="A11" s="11" t="s">
        <v>893</v>
      </c>
      <c r="B11" s="12">
        <v>12</v>
      </c>
      <c r="C11" s="12">
        <v>7</v>
      </c>
      <c r="D11" s="12">
        <v>19</v>
      </c>
      <c r="E11" s="12">
        <v>0</v>
      </c>
      <c r="F11" s="12">
        <v>0</v>
      </c>
      <c r="G11" s="12">
        <f>SUM(E11:F11)</f>
        <v>0</v>
      </c>
      <c r="H11" s="12">
        <f t="shared" si="0"/>
        <v>12</v>
      </c>
      <c r="I11" s="12">
        <f t="shared" si="0"/>
        <v>7</v>
      </c>
      <c r="J11" s="12">
        <f t="shared" si="0"/>
        <v>19</v>
      </c>
      <c r="K11" s="13" t="s">
        <v>351</v>
      </c>
    </row>
    <row r="12" spans="1:11" ht="33" customHeight="1" thickBot="1" x14ac:dyDescent="0.25">
      <c r="A12" s="44" t="s">
        <v>295</v>
      </c>
      <c r="B12" s="45">
        <v>187</v>
      </c>
      <c r="C12" s="45">
        <v>52</v>
      </c>
      <c r="D12" s="45">
        <v>239</v>
      </c>
      <c r="E12" s="45">
        <v>0</v>
      </c>
      <c r="F12" s="45">
        <v>0</v>
      </c>
      <c r="G12" s="45">
        <f>SUM(E12:F12)</f>
        <v>0</v>
      </c>
      <c r="H12" s="45">
        <f t="shared" si="0"/>
        <v>187</v>
      </c>
      <c r="I12" s="45">
        <f t="shared" si="0"/>
        <v>52</v>
      </c>
      <c r="J12" s="45">
        <f t="shared" si="0"/>
        <v>239</v>
      </c>
      <c r="K12" s="46" t="s">
        <v>296</v>
      </c>
    </row>
    <row r="13" spans="1:11" ht="33" customHeight="1" thickBot="1" x14ac:dyDescent="0.25">
      <c r="A13" s="8" t="s">
        <v>47</v>
      </c>
      <c r="B13" s="9">
        <f t="shared" ref="B13:J13" si="1">SUM(B10:B12)</f>
        <v>244</v>
      </c>
      <c r="C13" s="9">
        <f t="shared" si="1"/>
        <v>119</v>
      </c>
      <c r="D13" s="9">
        <f t="shared" si="1"/>
        <v>363</v>
      </c>
      <c r="E13" s="9">
        <f t="shared" si="1"/>
        <v>0</v>
      </c>
      <c r="F13" s="9">
        <f t="shared" si="1"/>
        <v>0</v>
      </c>
      <c r="G13" s="9">
        <f t="shared" si="1"/>
        <v>0</v>
      </c>
      <c r="H13" s="9">
        <f t="shared" si="1"/>
        <v>244</v>
      </c>
      <c r="I13" s="9">
        <f t="shared" si="1"/>
        <v>119</v>
      </c>
      <c r="J13" s="9">
        <f t="shared" si="1"/>
        <v>363</v>
      </c>
      <c r="K13" s="10" t="s">
        <v>48</v>
      </c>
    </row>
    <row r="14" spans="1:11" ht="28.5" customHeight="1" thickTop="1" x14ac:dyDescent="0.2">
      <c r="A14" s="425"/>
      <c r="B14" s="425"/>
      <c r="C14" s="425"/>
      <c r="D14" s="425"/>
    </row>
    <row r="15" spans="1:11" ht="27" customHeight="1" x14ac:dyDescent="0.25">
      <c r="A15" s="408" t="s">
        <v>1081</v>
      </c>
      <c r="B15" s="408"/>
      <c r="C15" s="408"/>
      <c r="D15" s="408"/>
      <c r="E15" s="408"/>
      <c r="F15" s="408"/>
      <c r="G15" s="408"/>
      <c r="H15" s="408"/>
      <c r="I15" s="408"/>
      <c r="J15" s="408"/>
      <c r="K15" s="408"/>
    </row>
    <row r="16" spans="1:11" ht="35.25" customHeight="1" x14ac:dyDescent="0.25">
      <c r="A16" s="416" t="s">
        <v>1082</v>
      </c>
      <c r="B16" s="416"/>
      <c r="C16" s="416"/>
      <c r="D16" s="416"/>
      <c r="E16" s="416"/>
      <c r="F16" s="416"/>
      <c r="G16" s="416"/>
      <c r="H16" s="416"/>
      <c r="I16" s="416"/>
      <c r="J16" s="416"/>
      <c r="K16" s="416"/>
    </row>
    <row r="17" spans="1:11" ht="24.95" customHeight="1" thickBot="1" x14ac:dyDescent="0.3">
      <c r="A17" s="102" t="s">
        <v>1811</v>
      </c>
      <c r="B17" s="106"/>
      <c r="C17" s="106"/>
      <c r="D17" s="106"/>
      <c r="E17" s="106"/>
      <c r="F17" s="106"/>
      <c r="G17" s="106"/>
      <c r="H17" s="106"/>
      <c r="I17" s="106"/>
      <c r="J17" s="106"/>
      <c r="K17" s="167" t="s">
        <v>1812</v>
      </c>
    </row>
    <row r="18" spans="1:11" ht="22.5" customHeight="1" thickTop="1" x14ac:dyDescent="0.2">
      <c r="A18" s="417" t="s">
        <v>118</v>
      </c>
      <c r="B18" s="417" t="s">
        <v>2</v>
      </c>
      <c r="C18" s="417"/>
      <c r="D18" s="417"/>
      <c r="E18" s="417" t="s">
        <v>3</v>
      </c>
      <c r="F18" s="417"/>
      <c r="G18" s="417"/>
      <c r="H18" s="417" t="s">
        <v>4</v>
      </c>
      <c r="I18" s="417"/>
      <c r="J18" s="417"/>
      <c r="K18" s="417" t="s">
        <v>278</v>
      </c>
    </row>
    <row r="19" spans="1:11" ht="22.5" customHeight="1" x14ac:dyDescent="0.2">
      <c r="A19" s="418"/>
      <c r="B19" s="418" t="s">
        <v>6</v>
      </c>
      <c r="C19" s="418"/>
      <c r="D19" s="418"/>
      <c r="E19" s="418" t="s">
        <v>7</v>
      </c>
      <c r="F19" s="418"/>
      <c r="G19" s="418"/>
      <c r="H19" s="418" t="s">
        <v>8</v>
      </c>
      <c r="I19" s="418"/>
      <c r="J19" s="418"/>
      <c r="K19" s="418"/>
    </row>
    <row r="20" spans="1:11" ht="22.5" customHeight="1" x14ac:dyDescent="0.2">
      <c r="A20" s="418"/>
      <c r="B20" s="77" t="s">
        <v>52</v>
      </c>
      <c r="C20" s="77" t="s">
        <v>10</v>
      </c>
      <c r="D20" s="77" t="s">
        <v>11</v>
      </c>
      <c r="E20" s="77" t="s">
        <v>52</v>
      </c>
      <c r="F20" s="77" t="s">
        <v>10</v>
      </c>
      <c r="G20" s="77" t="s">
        <v>11</v>
      </c>
      <c r="H20" s="77" t="s">
        <v>52</v>
      </c>
      <c r="I20" s="77" t="s">
        <v>10</v>
      </c>
      <c r="J20" s="77" t="s">
        <v>11</v>
      </c>
      <c r="K20" s="418"/>
    </row>
    <row r="21" spans="1:11" ht="22.5" customHeight="1" thickBot="1" x14ac:dyDescent="0.25">
      <c r="A21" s="419"/>
      <c r="B21" s="169" t="s">
        <v>12</v>
      </c>
      <c r="C21" s="169" t="s">
        <v>13</v>
      </c>
      <c r="D21" s="169" t="s">
        <v>8</v>
      </c>
      <c r="E21" s="169" t="s">
        <v>12</v>
      </c>
      <c r="F21" s="169" t="s">
        <v>13</v>
      </c>
      <c r="G21" s="169" t="s">
        <v>8</v>
      </c>
      <c r="H21" s="169" t="s">
        <v>12</v>
      </c>
      <c r="I21" s="169" t="s">
        <v>13</v>
      </c>
      <c r="J21" s="169" t="s">
        <v>8</v>
      </c>
      <c r="K21" s="419"/>
    </row>
    <row r="22" spans="1:11" ht="27" customHeight="1" x14ac:dyDescent="0.2">
      <c r="A22" s="11" t="s">
        <v>14</v>
      </c>
      <c r="B22" s="425"/>
      <c r="C22" s="425"/>
      <c r="D22" s="425"/>
      <c r="E22" s="425"/>
      <c r="F22" s="425"/>
      <c r="G22" s="425"/>
      <c r="H22" s="425"/>
      <c r="I22" s="425"/>
      <c r="J22" s="425"/>
      <c r="K22" s="13" t="s">
        <v>69</v>
      </c>
    </row>
    <row r="23" spans="1:11" ht="27" customHeight="1" x14ac:dyDescent="0.2">
      <c r="A23" s="11" t="s">
        <v>348</v>
      </c>
      <c r="B23" s="12">
        <v>82</v>
      </c>
      <c r="C23" s="12">
        <v>135</v>
      </c>
      <c r="D23" s="12">
        <v>217</v>
      </c>
      <c r="E23" s="12">
        <v>0</v>
      </c>
      <c r="F23" s="12">
        <v>0</v>
      </c>
      <c r="G23" s="12">
        <f>SUM(E23:F23)</f>
        <v>0</v>
      </c>
      <c r="H23" s="12">
        <f t="shared" ref="H23:J25" si="2">SUM(B23,E23)</f>
        <v>82</v>
      </c>
      <c r="I23" s="12">
        <f t="shared" si="2"/>
        <v>135</v>
      </c>
      <c r="J23" s="12">
        <f t="shared" si="2"/>
        <v>217</v>
      </c>
      <c r="K23" s="13" t="s">
        <v>349</v>
      </c>
    </row>
    <row r="24" spans="1:11" ht="27" customHeight="1" x14ac:dyDescent="0.2">
      <c r="A24" s="11" t="s">
        <v>893</v>
      </c>
      <c r="B24" s="12">
        <v>38</v>
      </c>
      <c r="C24" s="12">
        <v>15</v>
      </c>
      <c r="D24" s="12">
        <v>53</v>
      </c>
      <c r="E24" s="12">
        <v>0</v>
      </c>
      <c r="F24" s="12">
        <v>0</v>
      </c>
      <c r="G24" s="12">
        <f>SUM(E24:F24)</f>
        <v>0</v>
      </c>
      <c r="H24" s="12">
        <f t="shared" si="2"/>
        <v>38</v>
      </c>
      <c r="I24" s="12">
        <f t="shared" si="2"/>
        <v>15</v>
      </c>
      <c r="J24" s="12">
        <f t="shared" si="2"/>
        <v>53</v>
      </c>
      <c r="K24" s="13" t="s">
        <v>351</v>
      </c>
    </row>
    <row r="25" spans="1:11" ht="27" customHeight="1" thickBot="1" x14ac:dyDescent="0.25">
      <c r="A25" s="44" t="s">
        <v>295</v>
      </c>
      <c r="B25" s="45">
        <v>399</v>
      </c>
      <c r="C25" s="45">
        <v>124</v>
      </c>
      <c r="D25" s="45">
        <v>523</v>
      </c>
      <c r="E25" s="45">
        <v>0</v>
      </c>
      <c r="F25" s="45">
        <v>0</v>
      </c>
      <c r="G25" s="45">
        <f>SUM(E25:F25)</f>
        <v>0</v>
      </c>
      <c r="H25" s="45">
        <f t="shared" si="2"/>
        <v>399</v>
      </c>
      <c r="I25" s="45">
        <f t="shared" si="2"/>
        <v>124</v>
      </c>
      <c r="J25" s="45">
        <f t="shared" si="2"/>
        <v>523</v>
      </c>
      <c r="K25" s="46" t="s">
        <v>296</v>
      </c>
    </row>
    <row r="26" spans="1:11" ht="27" customHeight="1" thickBot="1" x14ac:dyDescent="0.25">
      <c r="A26" s="8" t="s">
        <v>47</v>
      </c>
      <c r="B26" s="9">
        <f t="shared" ref="B26:J26" si="3">SUM(B23:B25)</f>
        <v>519</v>
      </c>
      <c r="C26" s="9">
        <f t="shared" si="3"/>
        <v>274</v>
      </c>
      <c r="D26" s="9">
        <f t="shared" si="3"/>
        <v>793</v>
      </c>
      <c r="E26" s="9">
        <f t="shared" si="3"/>
        <v>0</v>
      </c>
      <c r="F26" s="9">
        <f t="shared" si="3"/>
        <v>0</v>
      </c>
      <c r="G26" s="9">
        <f t="shared" si="3"/>
        <v>0</v>
      </c>
      <c r="H26" s="9">
        <f t="shared" si="3"/>
        <v>519</v>
      </c>
      <c r="I26" s="9">
        <f t="shared" si="3"/>
        <v>274</v>
      </c>
      <c r="J26" s="9">
        <f t="shared" si="3"/>
        <v>793</v>
      </c>
      <c r="K26" s="10" t="s">
        <v>48</v>
      </c>
    </row>
    <row r="27" spans="1:11" ht="22.5" customHeight="1" thickTop="1" x14ac:dyDescent="0.2">
      <c r="A27" s="425"/>
      <c r="B27" s="425"/>
      <c r="C27" s="425"/>
      <c r="D27" s="425"/>
    </row>
    <row r="28" spans="1:11" ht="22.5" customHeight="1" x14ac:dyDescent="0.2"/>
    <row r="29" spans="1:11" ht="22.5" customHeight="1" x14ac:dyDescent="0.2"/>
    <row r="30" spans="1:11" ht="22.5" customHeight="1" x14ac:dyDescent="0.2"/>
    <row r="31" spans="1:11" ht="33.75" customHeight="1" x14ac:dyDescent="0.25">
      <c r="A31" s="408" t="s">
        <v>1083</v>
      </c>
      <c r="B31" s="408"/>
      <c r="C31" s="408"/>
      <c r="D31" s="408"/>
      <c r="E31" s="408"/>
      <c r="F31" s="408"/>
      <c r="G31" s="408"/>
      <c r="H31" s="408"/>
      <c r="I31" s="408"/>
      <c r="J31" s="408"/>
      <c r="K31" s="408"/>
    </row>
    <row r="32" spans="1:11" ht="42.75" customHeight="1" x14ac:dyDescent="0.25">
      <c r="A32" s="416" t="s">
        <v>1084</v>
      </c>
      <c r="B32" s="416"/>
      <c r="C32" s="416"/>
      <c r="D32" s="416"/>
      <c r="E32" s="416"/>
      <c r="F32" s="416"/>
      <c r="G32" s="416"/>
      <c r="H32" s="416"/>
      <c r="I32" s="416"/>
      <c r="J32" s="416"/>
      <c r="K32" s="416"/>
    </row>
    <row r="33" spans="1:11" ht="28.5" customHeight="1" thickBot="1" x14ac:dyDescent="0.3">
      <c r="A33" s="102" t="s">
        <v>1813</v>
      </c>
      <c r="B33" s="106"/>
      <c r="C33" s="106"/>
      <c r="D33" s="106"/>
      <c r="E33" s="106"/>
      <c r="F33" s="106"/>
      <c r="G33" s="106"/>
      <c r="H33" s="106"/>
      <c r="I33" s="106"/>
      <c r="J33" s="106"/>
      <c r="K33" s="167" t="s">
        <v>1814</v>
      </c>
    </row>
    <row r="34" spans="1:11" ht="29.25" customHeight="1" thickTop="1" x14ac:dyDescent="0.2">
      <c r="A34" s="417" t="s">
        <v>118</v>
      </c>
      <c r="B34" s="417" t="s">
        <v>2</v>
      </c>
      <c r="C34" s="417"/>
      <c r="D34" s="417"/>
      <c r="E34" s="417" t="s">
        <v>3</v>
      </c>
      <c r="F34" s="417"/>
      <c r="G34" s="417"/>
      <c r="H34" s="417" t="s">
        <v>4</v>
      </c>
      <c r="I34" s="417"/>
      <c r="J34" s="417"/>
      <c r="K34" s="417" t="s">
        <v>278</v>
      </c>
    </row>
    <row r="35" spans="1:11" ht="30.75" customHeight="1" x14ac:dyDescent="0.2">
      <c r="A35" s="418"/>
      <c r="B35" s="418" t="s">
        <v>6</v>
      </c>
      <c r="C35" s="418"/>
      <c r="D35" s="418"/>
      <c r="E35" s="418" t="s">
        <v>7</v>
      </c>
      <c r="F35" s="418"/>
      <c r="G35" s="418"/>
      <c r="H35" s="418" t="s">
        <v>8</v>
      </c>
      <c r="I35" s="418"/>
      <c r="J35" s="418"/>
      <c r="K35" s="418"/>
    </row>
    <row r="36" spans="1:11" ht="26.25" customHeight="1" x14ac:dyDescent="0.2">
      <c r="A36" s="418"/>
      <c r="B36" s="77" t="s">
        <v>52</v>
      </c>
      <c r="C36" s="77" t="s">
        <v>10</v>
      </c>
      <c r="D36" s="77" t="s">
        <v>11</v>
      </c>
      <c r="E36" s="77" t="s">
        <v>52</v>
      </c>
      <c r="F36" s="77" t="s">
        <v>10</v>
      </c>
      <c r="G36" s="77" t="s">
        <v>11</v>
      </c>
      <c r="H36" s="77" t="s">
        <v>52</v>
      </c>
      <c r="I36" s="77" t="s">
        <v>10</v>
      </c>
      <c r="J36" s="77" t="s">
        <v>11</v>
      </c>
      <c r="K36" s="418"/>
    </row>
    <row r="37" spans="1:11" ht="44.25" customHeight="1" thickBot="1" x14ac:dyDescent="0.25">
      <c r="A37" s="419"/>
      <c r="B37" s="169" t="s">
        <v>12</v>
      </c>
      <c r="C37" s="169" t="s">
        <v>13</v>
      </c>
      <c r="D37" s="169" t="s">
        <v>8</v>
      </c>
      <c r="E37" s="169" t="s">
        <v>12</v>
      </c>
      <c r="F37" s="169" t="s">
        <v>13</v>
      </c>
      <c r="G37" s="169" t="s">
        <v>8</v>
      </c>
      <c r="H37" s="169" t="s">
        <v>12</v>
      </c>
      <c r="I37" s="169" t="s">
        <v>13</v>
      </c>
      <c r="J37" s="169" t="s">
        <v>8</v>
      </c>
      <c r="K37" s="419"/>
    </row>
    <row r="38" spans="1:11" ht="30" customHeight="1" x14ac:dyDescent="0.2">
      <c r="A38" s="11" t="s">
        <v>14</v>
      </c>
      <c r="B38" s="425"/>
      <c r="C38" s="425"/>
      <c r="D38" s="425"/>
      <c r="E38" s="425"/>
      <c r="F38" s="425"/>
      <c r="G38" s="425"/>
      <c r="H38" s="425"/>
      <c r="I38" s="425"/>
      <c r="J38" s="425"/>
      <c r="K38" s="13" t="s">
        <v>69</v>
      </c>
    </row>
    <row r="39" spans="1:11" ht="30" customHeight="1" x14ac:dyDescent="0.2">
      <c r="A39" s="11" t="s">
        <v>348</v>
      </c>
      <c r="B39" s="12">
        <v>2</v>
      </c>
      <c r="C39" s="12">
        <v>2</v>
      </c>
      <c r="D39" s="12">
        <v>4</v>
      </c>
      <c r="E39" s="12">
        <v>0</v>
      </c>
      <c r="F39" s="12">
        <v>0</v>
      </c>
      <c r="G39" s="12">
        <f>SUM(E39:F39)</f>
        <v>0</v>
      </c>
      <c r="H39" s="12">
        <f>SUM(B39,E39)</f>
        <v>2</v>
      </c>
      <c r="I39" s="12">
        <f t="shared" ref="I39:J41" si="4">SUM(C39,F39)</f>
        <v>2</v>
      </c>
      <c r="J39" s="12">
        <f t="shared" si="4"/>
        <v>4</v>
      </c>
      <c r="K39" s="13" t="s">
        <v>349</v>
      </c>
    </row>
    <row r="40" spans="1:11" ht="30" customHeight="1" x14ac:dyDescent="0.2">
      <c r="A40" s="11" t="s">
        <v>893</v>
      </c>
      <c r="B40" s="12">
        <v>10</v>
      </c>
      <c r="C40" s="12">
        <v>1</v>
      </c>
      <c r="D40" s="12">
        <v>11</v>
      </c>
      <c r="E40" s="12">
        <v>0</v>
      </c>
      <c r="F40" s="12">
        <v>0</v>
      </c>
      <c r="G40" s="12">
        <f>SUM(E40:F40)</f>
        <v>0</v>
      </c>
      <c r="H40" s="12">
        <f>SUM(B40,E40)</f>
        <v>10</v>
      </c>
      <c r="I40" s="12">
        <f t="shared" si="4"/>
        <v>1</v>
      </c>
      <c r="J40" s="12">
        <f t="shared" si="4"/>
        <v>11</v>
      </c>
      <c r="K40" s="13" t="s">
        <v>351</v>
      </c>
    </row>
    <row r="41" spans="1:11" ht="30" customHeight="1" x14ac:dyDescent="0.2">
      <c r="A41" s="11" t="s">
        <v>295</v>
      </c>
      <c r="B41" s="12">
        <v>14</v>
      </c>
      <c r="C41" s="12">
        <v>6</v>
      </c>
      <c r="D41" s="12">
        <v>20</v>
      </c>
      <c r="E41" s="12">
        <v>0</v>
      </c>
      <c r="F41" s="12">
        <v>0</v>
      </c>
      <c r="G41" s="12">
        <f>SUM(E41:F41)</f>
        <v>0</v>
      </c>
      <c r="H41" s="12">
        <f>SUM(B41,E41)</f>
        <v>14</v>
      </c>
      <c r="I41" s="12">
        <f t="shared" si="4"/>
        <v>6</v>
      </c>
      <c r="J41" s="12">
        <f t="shared" si="4"/>
        <v>20</v>
      </c>
      <c r="K41" s="13" t="s">
        <v>296</v>
      </c>
    </row>
    <row r="42" spans="1:11" ht="30" customHeight="1" thickBot="1" x14ac:dyDescent="0.25">
      <c r="A42" s="44" t="s">
        <v>54</v>
      </c>
      <c r="B42" s="45">
        <v>8</v>
      </c>
      <c r="C42" s="45">
        <v>0</v>
      </c>
      <c r="D42" s="45">
        <v>8</v>
      </c>
      <c r="E42" s="45">
        <v>0</v>
      </c>
      <c r="F42" s="45">
        <v>0</v>
      </c>
      <c r="G42" s="45">
        <v>0</v>
      </c>
      <c r="H42" s="45">
        <v>8</v>
      </c>
      <c r="I42" s="45">
        <v>0</v>
      </c>
      <c r="J42" s="45">
        <v>8</v>
      </c>
      <c r="K42" s="46" t="s">
        <v>1085</v>
      </c>
    </row>
    <row r="43" spans="1:11" ht="30" customHeight="1" thickBot="1" x14ac:dyDescent="0.25">
      <c r="A43" s="8" t="s">
        <v>47</v>
      </c>
      <c r="B43" s="9">
        <f>SUM(B39:B42)</f>
        <v>34</v>
      </c>
      <c r="C43" s="9">
        <f t="shared" ref="C43:J43" si="5">SUM(C39:C42)</f>
        <v>9</v>
      </c>
      <c r="D43" s="9">
        <f t="shared" si="5"/>
        <v>43</v>
      </c>
      <c r="E43" s="9">
        <f t="shared" si="5"/>
        <v>0</v>
      </c>
      <c r="F43" s="9">
        <f t="shared" si="5"/>
        <v>0</v>
      </c>
      <c r="G43" s="9">
        <f t="shared" si="5"/>
        <v>0</v>
      </c>
      <c r="H43" s="9">
        <f t="shared" si="5"/>
        <v>34</v>
      </c>
      <c r="I43" s="9">
        <f t="shared" si="5"/>
        <v>9</v>
      </c>
      <c r="J43" s="9">
        <f t="shared" si="5"/>
        <v>43</v>
      </c>
      <c r="K43" s="10" t="s">
        <v>48</v>
      </c>
    </row>
    <row r="44" spans="1:11" ht="15" thickTop="1" x14ac:dyDescent="0.2"/>
  </sheetData>
  <mergeCells count="35">
    <mergeCell ref="B38:J38"/>
    <mergeCell ref="A34:A37"/>
    <mergeCell ref="B34:D34"/>
    <mergeCell ref="E34:G34"/>
    <mergeCell ref="H34:J34"/>
    <mergeCell ref="K34:K37"/>
    <mergeCell ref="B35:D35"/>
    <mergeCell ref="E35:G35"/>
    <mergeCell ref="H35:J35"/>
    <mergeCell ref="E19:G19"/>
    <mergeCell ref="H19:J19"/>
    <mergeCell ref="B22:J22"/>
    <mergeCell ref="A27:D27"/>
    <mergeCell ref="A31:K31"/>
    <mergeCell ref="A32:K32"/>
    <mergeCell ref="B9:J9"/>
    <mergeCell ref="A14:D14"/>
    <mergeCell ref="A15:K15"/>
    <mergeCell ref="A16:K16"/>
    <mergeCell ref="A18:A21"/>
    <mergeCell ref="B18:D18"/>
    <mergeCell ref="E18:G18"/>
    <mergeCell ref="H18:J18"/>
    <mergeCell ref="K18:K21"/>
    <mergeCell ref="B19:D19"/>
    <mergeCell ref="A2:K2"/>
    <mergeCell ref="A3:K3"/>
    <mergeCell ref="A5:A8"/>
    <mergeCell ref="B5:D5"/>
    <mergeCell ref="E5:G5"/>
    <mergeCell ref="H5:J5"/>
    <mergeCell ref="K5:K8"/>
    <mergeCell ref="B6:D6"/>
    <mergeCell ref="E6:G6"/>
    <mergeCell ref="H6:J6"/>
  </mergeCells>
  <printOptions horizontalCentered="1"/>
  <pageMargins left="0.39370078740157499" right="0.39370078740157499" top="0.5" bottom="0.25" header="0.75" footer="0.39370078740157499"/>
  <pageSetup paperSize="9" scale="75" firstPageNumber="16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7:U48"/>
  <sheetViews>
    <sheetView rightToLeft="1" view="pageBreakPreview" zoomScale="73" zoomScaleNormal="85" zoomScaleSheetLayoutView="73" workbookViewId="0">
      <selection activeCell="M47" sqref="M47:O47"/>
    </sheetView>
  </sheetViews>
  <sheetFormatPr defaultRowHeight="14.25" x14ac:dyDescent="0.2"/>
  <cols>
    <col min="1" max="1" width="20.125" style="76" customWidth="1"/>
    <col min="2" max="2" width="8.625" style="76" customWidth="1"/>
    <col min="3" max="3" width="10.125" style="76" customWidth="1"/>
    <col min="4" max="5" width="8.625" style="76" customWidth="1"/>
    <col min="6" max="6" width="10" style="76" customWidth="1"/>
    <col min="7" max="8" width="8.625" style="76" customWidth="1"/>
    <col min="9" max="9" width="9.875" style="76" customWidth="1"/>
    <col min="10" max="11" width="8.625" style="76" customWidth="1"/>
    <col min="12" max="12" width="10.375" style="76" customWidth="1"/>
    <col min="13" max="13" width="8.625" style="76" customWidth="1"/>
    <col min="14" max="14" width="20.75" style="76" customWidth="1"/>
    <col min="15" max="16384" width="9" style="76"/>
  </cols>
  <sheetData>
    <row r="7" spans="1:14" ht="25.5" customHeight="1" x14ac:dyDescent="0.2">
      <c r="A7" s="423" t="s">
        <v>1086</v>
      </c>
      <c r="B7" s="423"/>
      <c r="C7" s="423"/>
      <c r="D7" s="423"/>
      <c r="E7" s="423"/>
      <c r="F7" s="423"/>
      <c r="G7" s="423"/>
      <c r="H7" s="423"/>
      <c r="I7" s="423"/>
      <c r="J7" s="423"/>
      <c r="K7" s="423"/>
      <c r="L7" s="423"/>
      <c r="M7" s="423"/>
      <c r="N7" s="423"/>
    </row>
    <row r="8" spans="1:14" ht="45" customHeight="1" x14ac:dyDescent="0.25">
      <c r="A8" s="416" t="s">
        <v>1087</v>
      </c>
      <c r="B8" s="416"/>
      <c r="C8" s="416"/>
      <c r="D8" s="416"/>
      <c r="E8" s="416"/>
      <c r="F8" s="416"/>
      <c r="G8" s="416"/>
      <c r="H8" s="416"/>
      <c r="I8" s="416"/>
      <c r="J8" s="416"/>
      <c r="K8" s="416"/>
      <c r="L8" s="416"/>
      <c r="M8" s="416"/>
      <c r="N8" s="416"/>
    </row>
    <row r="9" spans="1:14" ht="21" customHeight="1" thickBot="1" x14ac:dyDescent="0.3">
      <c r="A9" s="102" t="s">
        <v>1815</v>
      </c>
      <c r="B9" s="106"/>
      <c r="C9" s="106"/>
      <c r="D9" s="106"/>
      <c r="E9" s="106"/>
      <c r="F9" s="106"/>
      <c r="G9" s="106"/>
      <c r="H9" s="106"/>
      <c r="I9" s="106"/>
      <c r="J9" s="106"/>
      <c r="K9" s="106"/>
      <c r="L9" s="106"/>
      <c r="M9" s="106"/>
      <c r="N9" s="167" t="s">
        <v>1816</v>
      </c>
    </row>
    <row r="10" spans="1:14" ht="24.95" customHeight="1" thickTop="1" x14ac:dyDescent="0.25">
      <c r="A10" s="417" t="s">
        <v>118</v>
      </c>
      <c r="B10" s="420" t="s">
        <v>56</v>
      </c>
      <c r="C10" s="420"/>
      <c r="D10" s="420"/>
      <c r="E10" s="420" t="s">
        <v>57</v>
      </c>
      <c r="F10" s="420"/>
      <c r="G10" s="420"/>
      <c r="H10" s="420" t="s">
        <v>58</v>
      </c>
      <c r="I10" s="420"/>
      <c r="J10" s="420"/>
      <c r="K10" s="420" t="s">
        <v>4</v>
      </c>
      <c r="L10" s="420" t="s">
        <v>10</v>
      </c>
      <c r="M10" s="420"/>
      <c r="N10" s="417" t="s">
        <v>278</v>
      </c>
    </row>
    <row r="11" spans="1:14" ht="18" customHeight="1" x14ac:dyDescent="0.25">
      <c r="A11" s="418"/>
      <c r="B11" s="421" t="s">
        <v>59</v>
      </c>
      <c r="C11" s="421"/>
      <c r="D11" s="421"/>
      <c r="E11" s="421" t="s">
        <v>60</v>
      </c>
      <c r="F11" s="421"/>
      <c r="G11" s="421"/>
      <c r="H11" s="421" t="s">
        <v>61</v>
      </c>
      <c r="I11" s="421"/>
      <c r="J11" s="421"/>
      <c r="K11" s="421" t="s">
        <v>8</v>
      </c>
      <c r="L11" s="421"/>
      <c r="M11" s="421"/>
      <c r="N11" s="418"/>
    </row>
    <row r="12" spans="1:14" ht="18.75" customHeight="1" x14ac:dyDescent="0.25">
      <c r="A12" s="418"/>
      <c r="B12" s="104" t="s">
        <v>52</v>
      </c>
      <c r="C12" s="104" t="s">
        <v>10</v>
      </c>
      <c r="D12" s="104" t="s">
        <v>11</v>
      </c>
      <c r="E12" s="104" t="s">
        <v>52</v>
      </c>
      <c r="F12" s="104" t="s">
        <v>10</v>
      </c>
      <c r="G12" s="104" t="s">
        <v>11</v>
      </c>
      <c r="H12" s="104" t="s">
        <v>52</v>
      </c>
      <c r="I12" s="104" t="s">
        <v>10</v>
      </c>
      <c r="J12" s="104" t="s">
        <v>11</v>
      </c>
      <c r="K12" s="104" t="s">
        <v>52</v>
      </c>
      <c r="L12" s="104" t="s">
        <v>10</v>
      </c>
      <c r="M12" s="104" t="s">
        <v>11</v>
      </c>
      <c r="N12" s="418"/>
    </row>
    <row r="13" spans="1:14" ht="20.25" customHeight="1" thickBot="1" x14ac:dyDescent="0.3">
      <c r="A13" s="419"/>
      <c r="B13" s="105" t="s">
        <v>12</v>
      </c>
      <c r="C13" s="105" t="s">
        <v>13</v>
      </c>
      <c r="D13" s="105" t="s">
        <v>8</v>
      </c>
      <c r="E13" s="105" t="s">
        <v>12</v>
      </c>
      <c r="F13" s="105" t="s">
        <v>13</v>
      </c>
      <c r="G13" s="105" t="s">
        <v>8</v>
      </c>
      <c r="H13" s="105" t="s">
        <v>12</v>
      </c>
      <c r="I13" s="105" t="s">
        <v>13</v>
      </c>
      <c r="J13" s="105" t="s">
        <v>8</v>
      </c>
      <c r="K13" s="105" t="s">
        <v>12</v>
      </c>
      <c r="L13" s="105" t="s">
        <v>13</v>
      </c>
      <c r="M13" s="105" t="s">
        <v>8</v>
      </c>
      <c r="N13" s="419"/>
    </row>
    <row r="14" spans="1:14" ht="27.75" customHeight="1" x14ac:dyDescent="0.2">
      <c r="A14" s="11" t="s">
        <v>14</v>
      </c>
      <c r="N14" s="13" t="s">
        <v>69</v>
      </c>
    </row>
    <row r="15" spans="1:14" ht="27.75" customHeight="1" x14ac:dyDescent="0.2">
      <c r="A15" s="11" t="s">
        <v>348</v>
      </c>
      <c r="B15" s="12">
        <v>0</v>
      </c>
      <c r="C15" s="12">
        <v>1</v>
      </c>
      <c r="D15" s="12">
        <v>1</v>
      </c>
      <c r="E15" s="12">
        <v>0</v>
      </c>
      <c r="F15" s="12">
        <v>6</v>
      </c>
      <c r="G15" s="12">
        <v>6</v>
      </c>
      <c r="H15" s="12">
        <v>0</v>
      </c>
      <c r="I15" s="12">
        <v>0</v>
      </c>
      <c r="J15" s="12">
        <v>0</v>
      </c>
      <c r="K15" s="12">
        <f>SUM(B15,E15,H15)</f>
        <v>0</v>
      </c>
      <c r="L15" s="12">
        <f>SUM(C15,F15,I15)</f>
        <v>7</v>
      </c>
      <c r="M15" s="12">
        <v>7</v>
      </c>
      <c r="N15" s="13" t="s">
        <v>349</v>
      </c>
    </row>
    <row r="16" spans="1:14" ht="27.75" customHeight="1" x14ac:dyDescent="0.2">
      <c r="A16" s="11" t="s">
        <v>893</v>
      </c>
      <c r="B16" s="12">
        <v>4</v>
      </c>
      <c r="C16" s="12">
        <v>1</v>
      </c>
      <c r="D16" s="12">
        <v>5</v>
      </c>
      <c r="E16" s="12">
        <v>1</v>
      </c>
      <c r="F16" s="12">
        <v>1</v>
      </c>
      <c r="G16" s="12">
        <v>2</v>
      </c>
      <c r="H16" s="12">
        <v>0</v>
      </c>
      <c r="I16" s="12">
        <v>0</v>
      </c>
      <c r="J16" s="12">
        <v>0</v>
      </c>
      <c r="K16" s="12">
        <f t="shared" ref="K16:L18" si="0">SUM(B16,E16,H16)</f>
        <v>5</v>
      </c>
      <c r="L16" s="12">
        <f t="shared" si="0"/>
        <v>2</v>
      </c>
      <c r="M16" s="12">
        <v>7</v>
      </c>
      <c r="N16" s="13" t="s">
        <v>351</v>
      </c>
    </row>
    <row r="17" spans="1:14" ht="27.75" customHeight="1" thickBot="1" x14ac:dyDescent="0.25">
      <c r="A17" s="44" t="s">
        <v>295</v>
      </c>
      <c r="B17" s="45">
        <v>7</v>
      </c>
      <c r="C17" s="45">
        <v>1</v>
      </c>
      <c r="D17" s="45">
        <v>8</v>
      </c>
      <c r="E17" s="45">
        <v>9</v>
      </c>
      <c r="F17" s="45">
        <v>9</v>
      </c>
      <c r="G17" s="45">
        <v>18</v>
      </c>
      <c r="H17" s="45">
        <v>8</v>
      </c>
      <c r="I17" s="45">
        <v>1</v>
      </c>
      <c r="J17" s="12">
        <v>9</v>
      </c>
      <c r="K17" s="12">
        <f t="shared" si="0"/>
        <v>24</v>
      </c>
      <c r="L17" s="12">
        <f t="shared" si="0"/>
        <v>11</v>
      </c>
      <c r="M17" s="45">
        <v>35</v>
      </c>
      <c r="N17" s="46" t="s">
        <v>296</v>
      </c>
    </row>
    <row r="18" spans="1:14" ht="27.75" customHeight="1" thickBot="1" x14ac:dyDescent="0.25">
      <c r="A18" s="8" t="s">
        <v>47</v>
      </c>
      <c r="B18" s="9">
        <f t="shared" ref="B18:M18" si="1">SUM(B15:B17)</f>
        <v>11</v>
      </c>
      <c r="C18" s="9">
        <f t="shared" si="1"/>
        <v>3</v>
      </c>
      <c r="D18" s="9">
        <f t="shared" si="1"/>
        <v>14</v>
      </c>
      <c r="E18" s="9">
        <f t="shared" si="1"/>
        <v>10</v>
      </c>
      <c r="F18" s="9">
        <f t="shared" si="1"/>
        <v>16</v>
      </c>
      <c r="G18" s="9">
        <f t="shared" si="1"/>
        <v>26</v>
      </c>
      <c r="H18" s="9">
        <f t="shared" si="1"/>
        <v>8</v>
      </c>
      <c r="I18" s="9">
        <f t="shared" si="1"/>
        <v>1</v>
      </c>
      <c r="J18" s="9">
        <f t="shared" si="1"/>
        <v>9</v>
      </c>
      <c r="K18" s="9">
        <f t="shared" si="0"/>
        <v>29</v>
      </c>
      <c r="L18" s="9">
        <f t="shared" si="0"/>
        <v>20</v>
      </c>
      <c r="M18" s="9">
        <f t="shared" si="1"/>
        <v>49</v>
      </c>
      <c r="N18" s="10" t="s">
        <v>48</v>
      </c>
    </row>
    <row r="19" spans="1:14" ht="32.25" customHeight="1" thickTop="1" x14ac:dyDescent="0.2">
      <c r="A19" s="425"/>
      <c r="B19" s="425"/>
      <c r="C19" s="425"/>
      <c r="D19" s="425"/>
    </row>
    <row r="47" spans="13:21" x14ac:dyDescent="0.2">
      <c r="M47" s="425"/>
      <c r="N47" s="425"/>
      <c r="O47" s="425"/>
      <c r="P47" s="425"/>
      <c r="Q47" s="425"/>
      <c r="R47" s="425"/>
      <c r="S47" s="425"/>
      <c r="T47" s="425"/>
      <c r="U47" s="425"/>
    </row>
    <row r="48" spans="13:21" x14ac:dyDescent="0.2">
      <c r="M48" s="425"/>
      <c r="N48" s="425"/>
      <c r="O48" s="425"/>
      <c r="P48" s="425"/>
      <c r="Q48" s="425"/>
      <c r="R48" s="425"/>
      <c r="S48" s="425"/>
      <c r="T48" s="425"/>
      <c r="U48" s="425"/>
    </row>
  </sheetData>
  <mergeCells count="19">
    <mergeCell ref="M48:O48"/>
    <mergeCell ref="P48:R48"/>
    <mergeCell ref="S48:U48"/>
    <mergeCell ref="H11:J11"/>
    <mergeCell ref="K11:M11"/>
    <mergeCell ref="A19:D19"/>
    <mergeCell ref="M47:O47"/>
    <mergeCell ref="P47:R47"/>
    <mergeCell ref="S47:U47"/>
    <mergeCell ref="A7:N7"/>
    <mergeCell ref="A8:N8"/>
    <mergeCell ref="A10:A13"/>
    <mergeCell ref="B10:D10"/>
    <mergeCell ref="E10:G10"/>
    <mergeCell ref="H10:J10"/>
    <mergeCell ref="K10:M10"/>
    <mergeCell ref="N10:N13"/>
    <mergeCell ref="B11:D11"/>
    <mergeCell ref="E11:G11"/>
  </mergeCells>
  <printOptions horizontalCentered="1"/>
  <pageMargins left="0.39370078740157499" right="0.39370078740157499" top="1" bottom="0.39370078740157499" header="1" footer="0.39370078740157499"/>
  <pageSetup paperSize="9" scale="85" firstPageNumber="161" orientation="landscape" r:id="rId1"/>
  <rowBreaks count="1" manualBreakCount="1">
    <brk id="3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6"/>
  <sheetViews>
    <sheetView rightToLeft="1" view="pageBreakPreview" topLeftCell="A10" zoomScale="80" zoomScaleNormal="80" zoomScaleSheetLayoutView="80" workbookViewId="0">
      <selection activeCell="O47" sqref="O47"/>
    </sheetView>
  </sheetViews>
  <sheetFormatPr defaultRowHeight="14.25" x14ac:dyDescent="0.2"/>
  <cols>
    <col min="1" max="1" width="17.875" style="76" customWidth="1"/>
    <col min="2" max="9" width="11.875" style="76" customWidth="1"/>
    <col min="10" max="10" width="10" style="76" customWidth="1"/>
    <col min="11" max="11" width="28.75" style="76" customWidth="1"/>
    <col min="12" max="16384" width="9" style="76"/>
  </cols>
  <sheetData>
    <row r="1" spans="1:11" ht="29.25" customHeight="1" x14ac:dyDescent="0.25">
      <c r="A1" s="408" t="s">
        <v>1088</v>
      </c>
      <c r="B1" s="408"/>
      <c r="C1" s="408"/>
      <c r="D1" s="408"/>
      <c r="E1" s="408"/>
      <c r="F1" s="408"/>
      <c r="G1" s="408"/>
      <c r="H1" s="408"/>
      <c r="I1" s="408"/>
      <c r="J1" s="408"/>
      <c r="K1" s="408"/>
    </row>
    <row r="2" spans="1:11" ht="36" customHeight="1" x14ac:dyDescent="0.25">
      <c r="A2" s="416" t="s">
        <v>1089</v>
      </c>
      <c r="B2" s="416"/>
      <c r="C2" s="416"/>
      <c r="D2" s="416"/>
      <c r="E2" s="416"/>
      <c r="F2" s="416"/>
      <c r="G2" s="416"/>
      <c r="H2" s="416"/>
      <c r="I2" s="416"/>
      <c r="J2" s="416"/>
      <c r="K2" s="416"/>
    </row>
    <row r="3" spans="1:11" ht="23.25" customHeight="1" thickBot="1" x14ac:dyDescent="0.3">
      <c r="A3" s="29" t="s">
        <v>1817</v>
      </c>
      <c r="K3" s="39" t="s">
        <v>1818</v>
      </c>
    </row>
    <row r="4" spans="1:11" ht="24.95" customHeight="1" thickTop="1" x14ac:dyDescent="0.25">
      <c r="A4" s="409" t="s">
        <v>118</v>
      </c>
      <c r="B4" s="412" t="s">
        <v>2</v>
      </c>
      <c r="C4" s="412"/>
      <c r="D4" s="412"/>
      <c r="E4" s="412" t="s">
        <v>3</v>
      </c>
      <c r="F4" s="412"/>
      <c r="G4" s="412"/>
      <c r="H4" s="412" t="s">
        <v>4</v>
      </c>
      <c r="I4" s="412"/>
      <c r="J4" s="412"/>
      <c r="K4" s="409" t="s">
        <v>278</v>
      </c>
    </row>
    <row r="5" spans="1:11" ht="21.75" customHeight="1" x14ac:dyDescent="0.25">
      <c r="A5" s="410"/>
      <c r="B5" s="413" t="s">
        <v>6</v>
      </c>
      <c r="C5" s="413"/>
      <c r="D5" s="413"/>
      <c r="E5" s="413" t="s">
        <v>7</v>
      </c>
      <c r="F5" s="413"/>
      <c r="G5" s="413"/>
      <c r="H5" s="413" t="s">
        <v>8</v>
      </c>
      <c r="I5" s="413"/>
      <c r="J5" s="413"/>
      <c r="K5" s="410"/>
    </row>
    <row r="6" spans="1:11" ht="21" customHeight="1" x14ac:dyDescent="0.25">
      <c r="A6" s="410"/>
      <c r="B6" s="75" t="s">
        <v>52</v>
      </c>
      <c r="C6" s="75" t="s">
        <v>10</v>
      </c>
      <c r="D6" s="75" t="s">
        <v>11</v>
      </c>
      <c r="E6" s="75" t="s">
        <v>52</v>
      </c>
      <c r="F6" s="75" t="s">
        <v>10</v>
      </c>
      <c r="G6" s="75" t="s">
        <v>11</v>
      </c>
      <c r="H6" s="75" t="s">
        <v>52</v>
      </c>
      <c r="I6" s="75" t="s">
        <v>10</v>
      </c>
      <c r="J6" s="75" t="s">
        <v>11</v>
      </c>
      <c r="K6" s="410"/>
    </row>
    <row r="7" spans="1:11" ht="21.75" customHeight="1" thickBot="1" x14ac:dyDescent="0.3">
      <c r="A7" s="411"/>
      <c r="B7" s="4" t="s">
        <v>12</v>
      </c>
      <c r="C7" s="4" t="s">
        <v>13</v>
      </c>
      <c r="D7" s="4" t="s">
        <v>8</v>
      </c>
      <c r="E7" s="4" t="s">
        <v>12</v>
      </c>
      <c r="F7" s="4" t="s">
        <v>13</v>
      </c>
      <c r="G7" s="4" t="s">
        <v>8</v>
      </c>
      <c r="H7" s="4" t="s">
        <v>12</v>
      </c>
      <c r="I7" s="4" t="s">
        <v>13</v>
      </c>
      <c r="J7" s="4" t="s">
        <v>8</v>
      </c>
      <c r="K7" s="411"/>
    </row>
    <row r="8" spans="1:11" ht="32.25" customHeight="1" x14ac:dyDescent="0.2">
      <c r="A8" s="155" t="s">
        <v>14</v>
      </c>
      <c r="K8" s="306" t="s">
        <v>69</v>
      </c>
    </row>
    <row r="9" spans="1:11" ht="32.25" customHeight="1" x14ac:dyDescent="0.2">
      <c r="A9" s="11" t="s">
        <v>348</v>
      </c>
      <c r="B9" s="12">
        <v>37</v>
      </c>
      <c r="C9" s="12">
        <v>76</v>
      </c>
      <c r="D9" s="12">
        <v>113</v>
      </c>
      <c r="E9" s="12">
        <v>0</v>
      </c>
      <c r="F9" s="12">
        <v>0</v>
      </c>
      <c r="G9" s="12">
        <f>SUM(E9:F9)</f>
        <v>0</v>
      </c>
      <c r="H9" s="12">
        <f t="shared" ref="H9:J11" si="0">SUM(B9,E9)</f>
        <v>37</v>
      </c>
      <c r="I9" s="12">
        <f t="shared" si="0"/>
        <v>76</v>
      </c>
      <c r="J9" s="12">
        <f t="shared" si="0"/>
        <v>113</v>
      </c>
      <c r="K9" s="13" t="s">
        <v>349</v>
      </c>
    </row>
    <row r="10" spans="1:11" ht="32.25" customHeight="1" x14ac:dyDescent="0.2">
      <c r="A10" s="11" t="s">
        <v>893</v>
      </c>
      <c r="B10" s="12">
        <v>33</v>
      </c>
      <c r="C10" s="12">
        <v>9</v>
      </c>
      <c r="D10" s="12">
        <v>42</v>
      </c>
      <c r="E10" s="12">
        <v>0</v>
      </c>
      <c r="F10" s="12">
        <v>0</v>
      </c>
      <c r="G10" s="12">
        <f>SUM(E10:F10)</f>
        <v>0</v>
      </c>
      <c r="H10" s="12">
        <f t="shared" si="0"/>
        <v>33</v>
      </c>
      <c r="I10" s="12">
        <f t="shared" si="0"/>
        <v>9</v>
      </c>
      <c r="J10" s="12">
        <f t="shared" si="0"/>
        <v>42</v>
      </c>
      <c r="K10" s="13" t="s">
        <v>351</v>
      </c>
    </row>
    <row r="11" spans="1:11" ht="32.25" customHeight="1" thickBot="1" x14ac:dyDescent="0.25">
      <c r="A11" s="44" t="s">
        <v>295</v>
      </c>
      <c r="B11" s="45">
        <v>182</v>
      </c>
      <c r="C11" s="45">
        <v>63</v>
      </c>
      <c r="D11" s="45">
        <v>245</v>
      </c>
      <c r="E11" s="45">
        <v>0</v>
      </c>
      <c r="F11" s="45">
        <v>0</v>
      </c>
      <c r="G11" s="45">
        <f>SUM(E11:F11)</f>
        <v>0</v>
      </c>
      <c r="H11" s="45">
        <f t="shared" si="0"/>
        <v>182</v>
      </c>
      <c r="I11" s="45">
        <f t="shared" si="0"/>
        <v>63</v>
      </c>
      <c r="J11" s="45">
        <f t="shared" si="0"/>
        <v>245</v>
      </c>
      <c r="K11" s="46" t="s">
        <v>296</v>
      </c>
    </row>
    <row r="12" spans="1:11" ht="32.25" customHeight="1" thickBot="1" x14ac:dyDescent="0.25">
      <c r="A12" s="8" t="s">
        <v>47</v>
      </c>
      <c r="B12" s="9">
        <f t="shared" ref="B12:J12" si="1">SUM(B9:B11)</f>
        <v>252</v>
      </c>
      <c r="C12" s="9">
        <f t="shared" si="1"/>
        <v>148</v>
      </c>
      <c r="D12" s="9">
        <f t="shared" si="1"/>
        <v>400</v>
      </c>
      <c r="E12" s="9">
        <f t="shared" si="1"/>
        <v>0</v>
      </c>
      <c r="F12" s="9">
        <f t="shared" si="1"/>
        <v>0</v>
      </c>
      <c r="G12" s="9">
        <f t="shared" si="1"/>
        <v>0</v>
      </c>
      <c r="H12" s="9">
        <f t="shared" si="1"/>
        <v>252</v>
      </c>
      <c r="I12" s="9">
        <f t="shared" si="1"/>
        <v>148</v>
      </c>
      <c r="J12" s="9">
        <f t="shared" si="1"/>
        <v>400</v>
      </c>
      <c r="K12" s="340" t="s">
        <v>48</v>
      </c>
    </row>
    <row r="13" spans="1:11" ht="26.25" customHeight="1" thickTop="1" x14ac:dyDescent="0.2"/>
    <row r="14" spans="1:11" ht="30" customHeight="1" x14ac:dyDescent="0.25">
      <c r="A14" s="408" t="s">
        <v>1090</v>
      </c>
      <c r="B14" s="408"/>
      <c r="C14" s="408"/>
      <c r="D14" s="408"/>
      <c r="E14" s="408"/>
      <c r="F14" s="408"/>
      <c r="G14" s="408"/>
      <c r="H14" s="408"/>
      <c r="I14" s="408"/>
      <c r="J14" s="408"/>
      <c r="K14" s="408"/>
    </row>
    <row r="15" spans="1:11" ht="39" customHeight="1" x14ac:dyDescent="0.25">
      <c r="A15" s="416" t="s">
        <v>1091</v>
      </c>
      <c r="B15" s="416"/>
      <c r="C15" s="416"/>
      <c r="D15" s="416"/>
      <c r="E15" s="416"/>
      <c r="F15" s="416"/>
      <c r="G15" s="416"/>
      <c r="H15" s="416"/>
      <c r="I15" s="416"/>
      <c r="J15" s="416"/>
      <c r="K15" s="416"/>
    </row>
    <row r="16" spans="1:11" ht="24" customHeight="1" thickBot="1" x14ac:dyDescent="0.3">
      <c r="A16" s="29" t="s">
        <v>1819</v>
      </c>
      <c r="K16" s="39" t="s">
        <v>1820</v>
      </c>
    </row>
    <row r="17" spans="1:11" ht="24.95" customHeight="1" thickTop="1" x14ac:dyDescent="0.25">
      <c r="A17" s="409" t="s">
        <v>118</v>
      </c>
      <c r="B17" s="412" t="s">
        <v>2</v>
      </c>
      <c r="C17" s="412"/>
      <c r="D17" s="412"/>
      <c r="E17" s="412" t="s">
        <v>3</v>
      </c>
      <c r="F17" s="412"/>
      <c r="G17" s="412"/>
      <c r="H17" s="412" t="s">
        <v>4</v>
      </c>
      <c r="I17" s="412"/>
      <c r="J17" s="412"/>
      <c r="K17" s="409" t="s">
        <v>278</v>
      </c>
    </row>
    <row r="18" spans="1:11" ht="17.25" customHeight="1" x14ac:dyDescent="0.25">
      <c r="A18" s="410"/>
      <c r="B18" s="413" t="s">
        <v>6</v>
      </c>
      <c r="C18" s="413"/>
      <c r="D18" s="413"/>
      <c r="E18" s="413" t="s">
        <v>7</v>
      </c>
      <c r="F18" s="413"/>
      <c r="G18" s="413"/>
      <c r="H18" s="413" t="s">
        <v>8</v>
      </c>
      <c r="I18" s="413"/>
      <c r="J18" s="413"/>
      <c r="K18" s="410"/>
    </row>
    <row r="19" spans="1:11" ht="24.95" customHeight="1" x14ac:dyDescent="0.25">
      <c r="A19" s="410"/>
      <c r="B19" s="75" t="s">
        <v>52</v>
      </c>
      <c r="C19" s="75" t="s">
        <v>10</v>
      </c>
      <c r="D19" s="75" t="s">
        <v>11</v>
      </c>
      <c r="E19" s="75" t="s">
        <v>52</v>
      </c>
      <c r="F19" s="75" t="s">
        <v>10</v>
      </c>
      <c r="G19" s="75" t="s">
        <v>11</v>
      </c>
      <c r="H19" s="75" t="s">
        <v>52</v>
      </c>
      <c r="I19" s="75" t="s">
        <v>10</v>
      </c>
      <c r="J19" s="75" t="s">
        <v>11</v>
      </c>
      <c r="K19" s="410"/>
    </row>
    <row r="20" spans="1:11" ht="17.25" customHeight="1" thickBot="1" x14ac:dyDescent="0.3">
      <c r="A20" s="411"/>
      <c r="B20" s="4" t="s">
        <v>12</v>
      </c>
      <c r="C20" s="4" t="s">
        <v>13</v>
      </c>
      <c r="D20" s="4" t="s">
        <v>8</v>
      </c>
      <c r="E20" s="4" t="s">
        <v>12</v>
      </c>
      <c r="F20" s="4" t="s">
        <v>13</v>
      </c>
      <c r="G20" s="4" t="s">
        <v>8</v>
      </c>
      <c r="H20" s="4" t="s">
        <v>12</v>
      </c>
      <c r="I20" s="4" t="s">
        <v>13</v>
      </c>
      <c r="J20" s="4" t="s">
        <v>8</v>
      </c>
      <c r="K20" s="411"/>
    </row>
    <row r="21" spans="1:11" ht="31.5" customHeight="1" x14ac:dyDescent="0.2">
      <c r="A21" s="11" t="s">
        <v>14</v>
      </c>
      <c r="K21" s="13" t="s">
        <v>69</v>
      </c>
    </row>
    <row r="22" spans="1:11" ht="31.5" customHeight="1" x14ac:dyDescent="0.2">
      <c r="A22" s="11" t="s">
        <v>348</v>
      </c>
      <c r="B22" s="12">
        <v>37</v>
      </c>
      <c r="C22" s="12">
        <v>75</v>
      </c>
      <c r="D22" s="12">
        <v>112</v>
      </c>
      <c r="E22" s="12">
        <v>0</v>
      </c>
      <c r="F22" s="12">
        <v>0</v>
      </c>
      <c r="G22" s="12">
        <f>SUM(E22:F22)</f>
        <v>0</v>
      </c>
      <c r="H22" s="12">
        <f t="shared" ref="H22:J24" si="2">SUM(B22,E22)</f>
        <v>37</v>
      </c>
      <c r="I22" s="12">
        <f t="shared" si="2"/>
        <v>75</v>
      </c>
      <c r="J22" s="12">
        <f t="shared" si="2"/>
        <v>112</v>
      </c>
      <c r="K22" s="13" t="s">
        <v>349</v>
      </c>
    </row>
    <row r="23" spans="1:11" ht="31.5" customHeight="1" x14ac:dyDescent="0.2">
      <c r="A23" s="11" t="s">
        <v>893</v>
      </c>
      <c r="B23" s="12">
        <v>29</v>
      </c>
      <c r="C23" s="12">
        <v>8</v>
      </c>
      <c r="D23" s="12">
        <v>37</v>
      </c>
      <c r="E23" s="12">
        <v>0</v>
      </c>
      <c r="F23" s="12">
        <v>0</v>
      </c>
      <c r="G23" s="12">
        <f>SUM(E23:F23)</f>
        <v>0</v>
      </c>
      <c r="H23" s="12">
        <f t="shared" si="2"/>
        <v>29</v>
      </c>
      <c r="I23" s="12">
        <f t="shared" si="2"/>
        <v>8</v>
      </c>
      <c r="J23" s="12">
        <f t="shared" si="2"/>
        <v>37</v>
      </c>
      <c r="K23" s="13" t="s">
        <v>351</v>
      </c>
    </row>
    <row r="24" spans="1:11" ht="31.5" customHeight="1" thickBot="1" x14ac:dyDescent="0.25">
      <c r="A24" s="44" t="s">
        <v>295</v>
      </c>
      <c r="B24" s="45">
        <v>175</v>
      </c>
      <c r="C24" s="45">
        <v>62</v>
      </c>
      <c r="D24" s="45">
        <v>237</v>
      </c>
      <c r="E24" s="45">
        <v>0</v>
      </c>
      <c r="F24" s="45">
        <v>0</v>
      </c>
      <c r="G24" s="45">
        <f>SUM(E24:F24)</f>
        <v>0</v>
      </c>
      <c r="H24" s="45">
        <f t="shared" si="2"/>
        <v>175</v>
      </c>
      <c r="I24" s="45">
        <f t="shared" si="2"/>
        <v>62</v>
      </c>
      <c r="J24" s="45">
        <f t="shared" si="2"/>
        <v>237</v>
      </c>
      <c r="K24" s="46" t="s">
        <v>296</v>
      </c>
    </row>
    <row r="25" spans="1:11" ht="31.5" customHeight="1" thickBot="1" x14ac:dyDescent="0.25">
      <c r="A25" s="8" t="s">
        <v>47</v>
      </c>
      <c r="B25" s="9">
        <f t="shared" ref="B25:J25" si="3">SUM(B22:B24)</f>
        <v>241</v>
      </c>
      <c r="C25" s="9">
        <f t="shared" si="3"/>
        <v>145</v>
      </c>
      <c r="D25" s="9">
        <f t="shared" si="3"/>
        <v>386</v>
      </c>
      <c r="E25" s="9">
        <f t="shared" si="3"/>
        <v>0</v>
      </c>
      <c r="F25" s="9">
        <f t="shared" si="3"/>
        <v>0</v>
      </c>
      <c r="G25" s="9">
        <f t="shared" si="3"/>
        <v>0</v>
      </c>
      <c r="H25" s="9">
        <f t="shared" si="3"/>
        <v>241</v>
      </c>
      <c r="I25" s="9">
        <f t="shared" si="3"/>
        <v>145</v>
      </c>
      <c r="J25" s="9">
        <f t="shared" si="3"/>
        <v>386</v>
      </c>
      <c r="K25" s="10" t="s">
        <v>48</v>
      </c>
    </row>
    <row r="26" spans="1:11" ht="15" thickTop="1" x14ac:dyDescent="0.2"/>
  </sheetData>
  <mergeCells count="20">
    <mergeCell ref="A14:K14"/>
    <mergeCell ref="A15:K15"/>
    <mergeCell ref="A17:A20"/>
    <mergeCell ref="B17:D17"/>
    <mergeCell ref="E17:G17"/>
    <mergeCell ref="H17:J17"/>
    <mergeCell ref="K17:K20"/>
    <mergeCell ref="B18:D18"/>
    <mergeCell ref="E18:G18"/>
    <mergeCell ref="H18:J18"/>
    <mergeCell ref="A1:K1"/>
    <mergeCell ref="A2:K2"/>
    <mergeCell ref="A4:A7"/>
    <mergeCell ref="B4:D4"/>
    <mergeCell ref="E4:G4"/>
    <mergeCell ref="H4:J4"/>
    <mergeCell ref="K4:K7"/>
    <mergeCell ref="B5:D5"/>
    <mergeCell ref="E5:G5"/>
    <mergeCell ref="H5:J5"/>
  </mergeCells>
  <printOptions horizontalCentered="1"/>
  <pageMargins left="0.39370078740157499" right="0.39370078740157499" top="0.39370078740157499" bottom="0.39370078740157499" header="0.39370078740157499" footer="0.39370078740157499"/>
  <pageSetup paperSize="9" scale="70" firstPageNumber="16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79"/>
  <sheetViews>
    <sheetView rightToLeft="1" view="pageBreakPreview" topLeftCell="A65" zoomScale="90" zoomScaleSheetLayoutView="90" workbookViewId="0">
      <selection activeCell="A71" sqref="A71:A90"/>
    </sheetView>
  </sheetViews>
  <sheetFormatPr defaultRowHeight="15" x14ac:dyDescent="0.25"/>
  <cols>
    <col min="1" max="1" width="27.875" style="181" customWidth="1"/>
    <col min="2" max="2" width="6.875" style="181" customWidth="1"/>
    <col min="3" max="3" width="9.25" style="181" customWidth="1"/>
    <col min="4" max="4" width="6.875" style="181" customWidth="1"/>
    <col min="5" max="5" width="6.75" style="181" customWidth="1"/>
    <col min="6" max="6" width="8.75" style="181" customWidth="1"/>
    <col min="7" max="7" width="6.75" style="181" customWidth="1"/>
    <col min="8" max="8" width="7" style="181" customWidth="1"/>
    <col min="9" max="9" width="8.75" style="181" customWidth="1"/>
    <col min="10" max="10" width="8" style="181" customWidth="1"/>
    <col min="11" max="11" width="41.25" style="181" customWidth="1"/>
    <col min="12" max="16384" width="9" style="181"/>
  </cols>
  <sheetData>
    <row r="1" spans="1:11" ht="26.25" customHeight="1" x14ac:dyDescent="0.25">
      <c r="A1" s="426" t="s">
        <v>1329</v>
      </c>
      <c r="B1" s="426"/>
      <c r="C1" s="426"/>
      <c r="D1" s="426"/>
      <c r="E1" s="426"/>
      <c r="F1" s="426"/>
      <c r="G1" s="426"/>
      <c r="H1" s="426"/>
      <c r="I1" s="426"/>
      <c r="J1" s="426"/>
      <c r="K1" s="426"/>
    </row>
    <row r="2" spans="1:11" ht="42.75" customHeight="1" x14ac:dyDescent="0.25">
      <c r="A2" s="427" t="s">
        <v>1330</v>
      </c>
      <c r="B2" s="427"/>
      <c r="C2" s="427"/>
      <c r="D2" s="427"/>
      <c r="E2" s="427"/>
      <c r="F2" s="427"/>
      <c r="G2" s="427"/>
      <c r="H2" s="427"/>
      <c r="I2" s="427"/>
      <c r="J2" s="427"/>
      <c r="K2" s="427"/>
    </row>
    <row r="3" spans="1:11" s="185" customFormat="1" ht="21" customHeight="1" thickBot="1" x14ac:dyDescent="0.25">
      <c r="A3" s="182" t="s">
        <v>1331</v>
      </c>
      <c r="B3" s="183"/>
      <c r="C3" s="183"/>
      <c r="D3" s="183"/>
      <c r="E3" s="183"/>
      <c r="F3" s="183"/>
      <c r="G3" s="183"/>
      <c r="H3" s="183"/>
      <c r="I3" s="183"/>
      <c r="J3" s="183"/>
      <c r="K3" s="184" t="s">
        <v>1332</v>
      </c>
    </row>
    <row r="4" spans="1:11" ht="16.5" thickTop="1" x14ac:dyDescent="0.25">
      <c r="A4" s="428" t="s">
        <v>118</v>
      </c>
      <c r="B4" s="431" t="s">
        <v>2</v>
      </c>
      <c r="C4" s="431"/>
      <c r="D4" s="431"/>
      <c r="E4" s="431" t="s">
        <v>3</v>
      </c>
      <c r="F4" s="431"/>
      <c r="G4" s="431"/>
      <c r="H4" s="431" t="s">
        <v>4</v>
      </c>
      <c r="I4" s="431"/>
      <c r="J4" s="431"/>
      <c r="K4" s="428" t="s">
        <v>278</v>
      </c>
    </row>
    <row r="5" spans="1:11" ht="15.75" x14ac:dyDescent="0.25">
      <c r="A5" s="429"/>
      <c r="B5" s="432" t="s">
        <v>6</v>
      </c>
      <c r="C5" s="432"/>
      <c r="D5" s="432"/>
      <c r="E5" s="432" t="s">
        <v>7</v>
      </c>
      <c r="F5" s="432"/>
      <c r="G5" s="432"/>
      <c r="H5" s="432" t="s">
        <v>8</v>
      </c>
      <c r="I5" s="432"/>
      <c r="J5" s="432"/>
      <c r="K5" s="429"/>
    </row>
    <row r="6" spans="1:11" ht="15.75" x14ac:dyDescent="0.25">
      <c r="A6" s="429"/>
      <c r="B6" s="186" t="s">
        <v>52</v>
      </c>
      <c r="C6" s="186" t="s">
        <v>279</v>
      </c>
      <c r="D6" s="186" t="s">
        <v>11</v>
      </c>
      <c r="E6" s="186" t="s">
        <v>52</v>
      </c>
      <c r="F6" s="186" t="s">
        <v>279</v>
      </c>
      <c r="G6" s="186" t="s">
        <v>11</v>
      </c>
      <c r="H6" s="186" t="s">
        <v>52</v>
      </c>
      <c r="I6" s="186" t="s">
        <v>279</v>
      </c>
      <c r="J6" s="186" t="s">
        <v>11</v>
      </c>
      <c r="K6" s="429"/>
    </row>
    <row r="7" spans="1:11" ht="16.5" thickBot="1" x14ac:dyDescent="0.3">
      <c r="A7" s="430"/>
      <c r="B7" s="187" t="s">
        <v>12</v>
      </c>
      <c r="C7" s="187" t="s">
        <v>13</v>
      </c>
      <c r="D7" s="187" t="s">
        <v>8</v>
      </c>
      <c r="E7" s="187" t="s">
        <v>12</v>
      </c>
      <c r="F7" s="187" t="s">
        <v>13</v>
      </c>
      <c r="G7" s="187" t="s">
        <v>8</v>
      </c>
      <c r="H7" s="187" t="s">
        <v>12</v>
      </c>
      <c r="I7" s="187" t="s">
        <v>13</v>
      </c>
      <c r="J7" s="187" t="s">
        <v>8</v>
      </c>
      <c r="K7" s="430"/>
    </row>
    <row r="8" spans="1:11" ht="20.100000000000001" customHeight="1" x14ac:dyDescent="0.25">
      <c r="A8" s="188" t="s">
        <v>14</v>
      </c>
      <c r="B8" s="189"/>
      <c r="C8" s="189"/>
      <c r="D8" s="189"/>
      <c r="E8" s="189"/>
      <c r="F8" s="189"/>
      <c r="G8" s="189"/>
      <c r="H8" s="189"/>
      <c r="I8" s="189"/>
      <c r="J8" s="189"/>
      <c r="K8" s="190" t="s">
        <v>69</v>
      </c>
    </row>
    <row r="9" spans="1:11" ht="20.100000000000001" customHeight="1" x14ac:dyDescent="0.25">
      <c r="A9" s="188" t="s">
        <v>280</v>
      </c>
      <c r="B9" s="189">
        <v>70</v>
      </c>
      <c r="C9" s="189">
        <v>124</v>
      </c>
      <c r="D9" s="189">
        <v>194</v>
      </c>
      <c r="E9" s="189">
        <v>0</v>
      </c>
      <c r="F9" s="189">
        <v>0</v>
      </c>
      <c r="G9" s="189">
        <v>0</v>
      </c>
      <c r="H9" s="189">
        <v>70</v>
      </c>
      <c r="I9" s="189">
        <v>124</v>
      </c>
      <c r="J9" s="189">
        <v>194</v>
      </c>
      <c r="K9" s="190" t="s">
        <v>281</v>
      </c>
    </row>
    <row r="10" spans="1:11" ht="20.100000000000001" customHeight="1" x14ac:dyDescent="0.25">
      <c r="A10" s="191" t="s">
        <v>1333</v>
      </c>
      <c r="B10" s="189">
        <v>30</v>
      </c>
      <c r="C10" s="189">
        <v>32</v>
      </c>
      <c r="D10" s="189">
        <v>62</v>
      </c>
      <c r="E10" s="189">
        <v>0</v>
      </c>
      <c r="F10" s="189">
        <v>0</v>
      </c>
      <c r="G10" s="189">
        <v>0</v>
      </c>
      <c r="H10" s="189">
        <v>30</v>
      </c>
      <c r="I10" s="189">
        <v>32</v>
      </c>
      <c r="J10" s="189">
        <v>62</v>
      </c>
      <c r="K10" s="190" t="s">
        <v>1334</v>
      </c>
    </row>
    <row r="11" spans="1:11" ht="20.100000000000001" customHeight="1" x14ac:dyDescent="0.25">
      <c r="A11" s="188" t="s">
        <v>124</v>
      </c>
      <c r="B11" s="189">
        <v>35</v>
      </c>
      <c r="C11" s="189">
        <v>64</v>
      </c>
      <c r="D11" s="189">
        <v>99</v>
      </c>
      <c r="E11" s="189">
        <v>0</v>
      </c>
      <c r="F11" s="189">
        <v>0</v>
      </c>
      <c r="G11" s="189">
        <v>0</v>
      </c>
      <c r="H11" s="189">
        <v>35</v>
      </c>
      <c r="I11" s="189">
        <v>64</v>
      </c>
      <c r="J11" s="189">
        <v>99</v>
      </c>
      <c r="K11" s="190" t="s">
        <v>282</v>
      </c>
    </row>
    <row r="12" spans="1:11" ht="20.100000000000001" customHeight="1" x14ac:dyDescent="0.25">
      <c r="A12" s="188" t="s">
        <v>283</v>
      </c>
      <c r="B12" s="189">
        <v>54</v>
      </c>
      <c r="C12" s="189">
        <v>97</v>
      </c>
      <c r="D12" s="189">
        <v>151</v>
      </c>
      <c r="E12" s="189">
        <v>0</v>
      </c>
      <c r="F12" s="189">
        <v>0</v>
      </c>
      <c r="G12" s="189">
        <v>0</v>
      </c>
      <c r="H12" s="189">
        <v>54</v>
      </c>
      <c r="I12" s="189">
        <v>97</v>
      </c>
      <c r="J12" s="189">
        <v>151</v>
      </c>
      <c r="K12" s="190" t="s">
        <v>762</v>
      </c>
    </row>
    <row r="13" spans="1:11" ht="20.100000000000001" customHeight="1" x14ac:dyDescent="0.25">
      <c r="A13" s="188" t="s">
        <v>132</v>
      </c>
      <c r="B13" s="189">
        <v>13</v>
      </c>
      <c r="C13" s="189">
        <v>69</v>
      </c>
      <c r="D13" s="189">
        <v>82</v>
      </c>
      <c r="E13" s="189">
        <v>0</v>
      </c>
      <c r="F13" s="189">
        <v>0</v>
      </c>
      <c r="G13" s="189">
        <v>0</v>
      </c>
      <c r="H13" s="189">
        <v>13</v>
      </c>
      <c r="I13" s="189">
        <v>69</v>
      </c>
      <c r="J13" s="189">
        <v>82</v>
      </c>
      <c r="K13" s="190" t="s">
        <v>349</v>
      </c>
    </row>
    <row r="14" spans="1:11" ht="20.100000000000001" customHeight="1" x14ac:dyDescent="0.25">
      <c r="A14" s="188" t="s">
        <v>285</v>
      </c>
      <c r="B14" s="189">
        <v>247</v>
      </c>
      <c r="C14" s="189">
        <v>310</v>
      </c>
      <c r="D14" s="189">
        <v>557</v>
      </c>
      <c r="E14" s="189">
        <v>0</v>
      </c>
      <c r="F14" s="189">
        <v>0</v>
      </c>
      <c r="G14" s="189">
        <v>0</v>
      </c>
      <c r="H14" s="189">
        <v>247</v>
      </c>
      <c r="I14" s="189">
        <v>310</v>
      </c>
      <c r="J14" s="189">
        <v>557</v>
      </c>
      <c r="K14" s="190" t="s">
        <v>286</v>
      </c>
    </row>
    <row r="15" spans="1:11" ht="20.100000000000001" customHeight="1" x14ac:dyDescent="0.25">
      <c r="A15" s="188" t="s">
        <v>893</v>
      </c>
      <c r="B15" s="189">
        <v>175</v>
      </c>
      <c r="C15" s="189">
        <v>238</v>
      </c>
      <c r="D15" s="189">
        <v>413</v>
      </c>
      <c r="E15" s="189">
        <v>0</v>
      </c>
      <c r="F15" s="189">
        <v>0</v>
      </c>
      <c r="G15" s="189">
        <v>0</v>
      </c>
      <c r="H15" s="189">
        <v>175</v>
      </c>
      <c r="I15" s="189">
        <v>238</v>
      </c>
      <c r="J15" s="189">
        <v>413</v>
      </c>
      <c r="K15" s="190" t="s">
        <v>351</v>
      </c>
    </row>
    <row r="16" spans="1:11" ht="20.100000000000001" customHeight="1" x14ac:dyDescent="0.25">
      <c r="A16" s="188" t="s">
        <v>352</v>
      </c>
      <c r="B16" s="189">
        <v>30</v>
      </c>
      <c r="C16" s="189">
        <v>42</v>
      </c>
      <c r="D16" s="189">
        <v>72</v>
      </c>
      <c r="E16" s="189">
        <v>0</v>
      </c>
      <c r="F16" s="189">
        <v>0</v>
      </c>
      <c r="G16" s="189">
        <v>0</v>
      </c>
      <c r="H16" s="189">
        <v>30</v>
      </c>
      <c r="I16" s="189">
        <v>42</v>
      </c>
      <c r="J16" s="189">
        <v>72</v>
      </c>
      <c r="K16" s="190" t="s">
        <v>353</v>
      </c>
    </row>
    <row r="17" spans="1:11" ht="20.100000000000001" customHeight="1" x14ac:dyDescent="0.25">
      <c r="A17" s="188" t="s">
        <v>287</v>
      </c>
      <c r="B17" s="189">
        <v>199</v>
      </c>
      <c r="C17" s="189">
        <v>504</v>
      </c>
      <c r="D17" s="189">
        <v>703</v>
      </c>
      <c r="E17" s="189">
        <v>0</v>
      </c>
      <c r="F17" s="189">
        <v>0</v>
      </c>
      <c r="G17" s="189">
        <v>0</v>
      </c>
      <c r="H17" s="189">
        <v>199</v>
      </c>
      <c r="I17" s="189">
        <v>504</v>
      </c>
      <c r="J17" s="189">
        <v>703</v>
      </c>
      <c r="K17" s="190" t="s">
        <v>331</v>
      </c>
    </row>
    <row r="18" spans="1:11" ht="20.100000000000001" customHeight="1" x14ac:dyDescent="0.25">
      <c r="A18" s="188" t="s">
        <v>1335</v>
      </c>
      <c r="B18" s="189">
        <v>109</v>
      </c>
      <c r="C18" s="189">
        <v>69</v>
      </c>
      <c r="D18" s="189">
        <v>178</v>
      </c>
      <c r="E18" s="189">
        <v>0</v>
      </c>
      <c r="F18" s="189">
        <v>0</v>
      </c>
      <c r="G18" s="189">
        <v>0</v>
      </c>
      <c r="H18" s="189">
        <v>109</v>
      </c>
      <c r="I18" s="189">
        <v>69</v>
      </c>
      <c r="J18" s="189">
        <v>178</v>
      </c>
      <c r="K18" s="190" t="s">
        <v>1336</v>
      </c>
    </row>
    <row r="19" spans="1:11" ht="33" customHeight="1" x14ac:dyDescent="0.25">
      <c r="A19" s="188" t="s">
        <v>1259</v>
      </c>
      <c r="B19" s="189">
        <v>87</v>
      </c>
      <c r="C19" s="189">
        <v>213</v>
      </c>
      <c r="D19" s="189">
        <v>300</v>
      </c>
      <c r="E19" s="189">
        <v>0</v>
      </c>
      <c r="F19" s="189">
        <v>0</v>
      </c>
      <c r="G19" s="189">
        <v>0</v>
      </c>
      <c r="H19" s="189">
        <v>87</v>
      </c>
      <c r="I19" s="189">
        <v>213</v>
      </c>
      <c r="J19" s="189">
        <v>300</v>
      </c>
      <c r="K19" s="192" t="s">
        <v>999</v>
      </c>
    </row>
    <row r="20" spans="1:11" ht="20.100000000000001" customHeight="1" x14ac:dyDescent="0.25">
      <c r="A20" s="188" t="s">
        <v>289</v>
      </c>
      <c r="B20" s="189">
        <v>544</v>
      </c>
      <c r="C20" s="189">
        <v>527</v>
      </c>
      <c r="D20" s="189">
        <v>1071</v>
      </c>
      <c r="E20" s="189">
        <v>0</v>
      </c>
      <c r="F20" s="189">
        <v>0</v>
      </c>
      <c r="G20" s="189">
        <v>0</v>
      </c>
      <c r="H20" s="189">
        <v>544</v>
      </c>
      <c r="I20" s="189">
        <v>527</v>
      </c>
      <c r="J20" s="189">
        <v>1071</v>
      </c>
      <c r="K20" s="190" t="s">
        <v>290</v>
      </c>
    </row>
    <row r="21" spans="1:11" ht="20.100000000000001" customHeight="1" x14ac:dyDescent="0.25">
      <c r="A21" s="188" t="s">
        <v>390</v>
      </c>
      <c r="B21" s="189">
        <v>172</v>
      </c>
      <c r="C21" s="189">
        <v>583</v>
      </c>
      <c r="D21" s="189">
        <v>755</v>
      </c>
      <c r="E21" s="189">
        <v>0</v>
      </c>
      <c r="F21" s="189">
        <v>0</v>
      </c>
      <c r="G21" s="189">
        <v>0</v>
      </c>
      <c r="H21" s="189">
        <v>172</v>
      </c>
      <c r="I21" s="189">
        <v>583</v>
      </c>
      <c r="J21" s="189">
        <v>755</v>
      </c>
      <c r="K21" s="190" t="s">
        <v>1136</v>
      </c>
    </row>
    <row r="22" spans="1:11" ht="20.100000000000001" customHeight="1" x14ac:dyDescent="0.25">
      <c r="A22" s="188" t="s">
        <v>361</v>
      </c>
      <c r="B22" s="189">
        <v>176</v>
      </c>
      <c r="C22" s="189">
        <v>310</v>
      </c>
      <c r="D22" s="189">
        <v>486</v>
      </c>
      <c r="E22" s="189">
        <v>0</v>
      </c>
      <c r="F22" s="189">
        <v>0</v>
      </c>
      <c r="G22" s="189">
        <v>0</v>
      </c>
      <c r="H22" s="189">
        <v>176</v>
      </c>
      <c r="I22" s="189">
        <v>310</v>
      </c>
      <c r="J22" s="189">
        <v>486</v>
      </c>
      <c r="K22" s="190" t="s">
        <v>1137</v>
      </c>
    </row>
    <row r="23" spans="1:11" ht="20.100000000000001" customHeight="1" x14ac:dyDescent="0.25">
      <c r="A23" s="188" t="s">
        <v>1337</v>
      </c>
      <c r="B23" s="189">
        <v>118</v>
      </c>
      <c r="C23" s="189">
        <v>185</v>
      </c>
      <c r="D23" s="189">
        <v>303</v>
      </c>
      <c r="E23" s="189">
        <v>0</v>
      </c>
      <c r="F23" s="189">
        <v>0</v>
      </c>
      <c r="G23" s="189">
        <v>0</v>
      </c>
      <c r="H23" s="189">
        <v>118</v>
      </c>
      <c r="I23" s="189">
        <v>185</v>
      </c>
      <c r="J23" s="189">
        <v>303</v>
      </c>
      <c r="K23" s="190" t="s">
        <v>1338</v>
      </c>
    </row>
    <row r="24" spans="1:11" ht="20.100000000000001" customHeight="1" x14ac:dyDescent="0.25">
      <c r="A24" s="188" t="s">
        <v>1203</v>
      </c>
      <c r="B24" s="189">
        <v>0</v>
      </c>
      <c r="C24" s="189">
        <v>310</v>
      </c>
      <c r="D24" s="189">
        <v>310</v>
      </c>
      <c r="E24" s="189">
        <v>0</v>
      </c>
      <c r="F24" s="189">
        <v>0</v>
      </c>
      <c r="G24" s="189">
        <v>0</v>
      </c>
      <c r="H24" s="189">
        <v>0</v>
      </c>
      <c r="I24" s="189">
        <v>310</v>
      </c>
      <c r="J24" s="189">
        <v>310</v>
      </c>
      <c r="K24" s="190" t="s">
        <v>910</v>
      </c>
    </row>
    <row r="25" spans="1:11" ht="20.100000000000001" customHeight="1" x14ac:dyDescent="0.25">
      <c r="A25" s="188" t="s">
        <v>297</v>
      </c>
      <c r="B25" s="189">
        <v>128</v>
      </c>
      <c r="C25" s="189">
        <v>53</v>
      </c>
      <c r="D25" s="189">
        <v>181</v>
      </c>
      <c r="E25" s="189">
        <v>0</v>
      </c>
      <c r="F25" s="189">
        <v>0</v>
      </c>
      <c r="G25" s="189">
        <v>0</v>
      </c>
      <c r="H25" s="189">
        <v>128</v>
      </c>
      <c r="I25" s="189">
        <v>53</v>
      </c>
      <c r="J25" s="189">
        <v>181</v>
      </c>
      <c r="K25" s="190" t="s">
        <v>312</v>
      </c>
    </row>
    <row r="26" spans="1:11" ht="20.100000000000001" customHeight="1" x14ac:dyDescent="0.25">
      <c r="A26" s="188" t="s">
        <v>299</v>
      </c>
      <c r="B26" s="189">
        <v>581</v>
      </c>
      <c r="C26" s="189">
        <v>839</v>
      </c>
      <c r="D26" s="189">
        <v>1420</v>
      </c>
      <c r="E26" s="189">
        <v>0</v>
      </c>
      <c r="F26" s="189">
        <v>0</v>
      </c>
      <c r="G26" s="189">
        <v>0</v>
      </c>
      <c r="H26" s="189">
        <v>581</v>
      </c>
      <c r="I26" s="189">
        <v>839</v>
      </c>
      <c r="J26" s="189">
        <v>1420</v>
      </c>
      <c r="K26" s="190" t="s">
        <v>300</v>
      </c>
    </row>
    <row r="27" spans="1:11" ht="20.100000000000001" customHeight="1" x14ac:dyDescent="0.25">
      <c r="A27" s="188" t="s">
        <v>127</v>
      </c>
      <c r="B27" s="189">
        <v>60</v>
      </c>
      <c r="C27" s="189">
        <v>153</v>
      </c>
      <c r="D27" s="189">
        <v>213</v>
      </c>
      <c r="E27" s="189">
        <v>0</v>
      </c>
      <c r="F27" s="189">
        <v>0</v>
      </c>
      <c r="G27" s="189">
        <v>0</v>
      </c>
      <c r="H27" s="189">
        <v>60</v>
      </c>
      <c r="I27" s="189">
        <v>153</v>
      </c>
      <c r="J27" s="189">
        <v>213</v>
      </c>
      <c r="K27" s="190" t="s">
        <v>1339</v>
      </c>
    </row>
    <row r="28" spans="1:11" ht="20.100000000000001" customHeight="1" x14ac:dyDescent="0.25">
      <c r="A28" s="188" t="s">
        <v>777</v>
      </c>
      <c r="B28" s="189">
        <v>157</v>
      </c>
      <c r="C28" s="189">
        <v>213</v>
      </c>
      <c r="D28" s="189">
        <v>370</v>
      </c>
      <c r="E28" s="189">
        <v>0</v>
      </c>
      <c r="F28" s="189">
        <v>0</v>
      </c>
      <c r="G28" s="189">
        <v>0</v>
      </c>
      <c r="H28" s="189">
        <v>157</v>
      </c>
      <c r="I28" s="189">
        <v>213</v>
      </c>
      <c r="J28" s="189">
        <v>370</v>
      </c>
      <c r="K28" s="190" t="s">
        <v>778</v>
      </c>
    </row>
    <row r="29" spans="1:11" ht="20.100000000000001" customHeight="1" thickBot="1" x14ac:dyDescent="0.3">
      <c r="A29" s="193" t="s">
        <v>38</v>
      </c>
      <c r="B29" s="194">
        <v>2985</v>
      </c>
      <c r="C29" s="194">
        <v>4935</v>
      </c>
      <c r="D29" s="194">
        <v>7920</v>
      </c>
      <c r="E29" s="194">
        <v>0</v>
      </c>
      <c r="F29" s="194">
        <v>0</v>
      </c>
      <c r="G29" s="194">
        <v>0</v>
      </c>
      <c r="H29" s="194">
        <v>2985</v>
      </c>
      <c r="I29" s="194">
        <v>4935</v>
      </c>
      <c r="J29" s="194">
        <v>7920</v>
      </c>
      <c r="K29" s="195" t="s">
        <v>39</v>
      </c>
    </row>
    <row r="30" spans="1:11" ht="16.5" thickTop="1" x14ac:dyDescent="0.25">
      <c r="A30" s="196"/>
      <c r="B30" s="197"/>
      <c r="C30" s="197"/>
      <c r="D30" s="197"/>
      <c r="E30" s="197"/>
      <c r="F30" s="197"/>
      <c r="G30" s="197"/>
      <c r="H30" s="197"/>
      <c r="I30" s="197"/>
      <c r="J30" s="197"/>
      <c r="K30" s="198"/>
    </row>
    <row r="31" spans="1:11" ht="15.75" x14ac:dyDescent="0.25">
      <c r="A31" s="196"/>
      <c r="B31" s="197"/>
      <c r="C31" s="197"/>
      <c r="D31" s="197"/>
      <c r="E31" s="197"/>
      <c r="F31" s="197"/>
      <c r="G31" s="197"/>
      <c r="H31" s="197"/>
      <c r="I31" s="197"/>
      <c r="J31" s="197"/>
      <c r="K31" s="198"/>
    </row>
    <row r="32" spans="1:11" ht="15.75" x14ac:dyDescent="0.25">
      <c r="A32" s="196"/>
      <c r="B32" s="197"/>
      <c r="C32" s="197"/>
      <c r="D32" s="197"/>
      <c r="E32" s="197"/>
      <c r="F32" s="197"/>
      <c r="G32" s="197"/>
      <c r="H32" s="197"/>
      <c r="I32" s="197"/>
      <c r="J32" s="197"/>
      <c r="K32" s="198"/>
    </row>
    <row r="33" spans="1:11" ht="15.75" x14ac:dyDescent="0.25">
      <c r="A33" s="196"/>
      <c r="B33" s="197"/>
      <c r="C33" s="197"/>
      <c r="D33" s="197"/>
      <c r="E33" s="197"/>
      <c r="F33" s="197"/>
      <c r="G33" s="197"/>
      <c r="H33" s="197"/>
      <c r="I33" s="197"/>
      <c r="J33" s="197"/>
      <c r="K33" s="198"/>
    </row>
    <row r="34" spans="1:11" s="202" customFormat="1" ht="27" customHeight="1" thickBot="1" x14ac:dyDescent="0.35">
      <c r="A34" s="199" t="s">
        <v>1340</v>
      </c>
      <c r="B34" s="200"/>
      <c r="C34" s="200"/>
      <c r="D34" s="200"/>
      <c r="E34" s="200"/>
      <c r="F34" s="200"/>
      <c r="G34" s="200"/>
      <c r="H34" s="200"/>
      <c r="I34" s="200"/>
      <c r="J34" s="200"/>
      <c r="K34" s="201" t="s">
        <v>1341</v>
      </c>
    </row>
    <row r="35" spans="1:11" ht="20.25" customHeight="1" thickTop="1" x14ac:dyDescent="0.25">
      <c r="A35" s="428" t="s">
        <v>118</v>
      </c>
      <c r="B35" s="431" t="s">
        <v>2</v>
      </c>
      <c r="C35" s="431"/>
      <c r="D35" s="431"/>
      <c r="E35" s="431" t="s">
        <v>3</v>
      </c>
      <c r="F35" s="431"/>
      <c r="G35" s="431"/>
      <c r="H35" s="431" t="s">
        <v>4</v>
      </c>
      <c r="I35" s="431"/>
      <c r="J35" s="431"/>
      <c r="K35" s="428" t="s">
        <v>278</v>
      </c>
    </row>
    <row r="36" spans="1:11" ht="20.25" customHeight="1" x14ac:dyDescent="0.25">
      <c r="A36" s="429"/>
      <c r="B36" s="432" t="s">
        <v>6</v>
      </c>
      <c r="C36" s="432"/>
      <c r="D36" s="432"/>
      <c r="E36" s="432" t="s">
        <v>7</v>
      </c>
      <c r="F36" s="432"/>
      <c r="G36" s="432"/>
      <c r="H36" s="432" t="s">
        <v>8</v>
      </c>
      <c r="I36" s="432"/>
      <c r="J36" s="432"/>
      <c r="K36" s="429"/>
    </row>
    <row r="37" spans="1:11" ht="20.25" customHeight="1" x14ac:dyDescent="0.25">
      <c r="A37" s="429"/>
      <c r="B37" s="186" t="s">
        <v>52</v>
      </c>
      <c r="C37" s="186" t="s">
        <v>279</v>
      </c>
      <c r="D37" s="186" t="s">
        <v>11</v>
      </c>
      <c r="E37" s="186" t="s">
        <v>52</v>
      </c>
      <c r="F37" s="186" t="s">
        <v>279</v>
      </c>
      <c r="G37" s="186" t="s">
        <v>11</v>
      </c>
      <c r="H37" s="186" t="s">
        <v>52</v>
      </c>
      <c r="I37" s="186" t="s">
        <v>279</v>
      </c>
      <c r="J37" s="186" t="s">
        <v>11</v>
      </c>
      <c r="K37" s="429"/>
    </row>
    <row r="38" spans="1:11" ht="20.25" customHeight="1" thickBot="1" x14ac:dyDescent="0.3">
      <c r="A38" s="430"/>
      <c r="B38" s="187" t="s">
        <v>12</v>
      </c>
      <c r="C38" s="187" t="s">
        <v>13</v>
      </c>
      <c r="D38" s="187" t="s">
        <v>8</v>
      </c>
      <c r="E38" s="187" t="s">
        <v>12</v>
      </c>
      <c r="F38" s="187" t="s">
        <v>13</v>
      </c>
      <c r="G38" s="187" t="s">
        <v>8</v>
      </c>
      <c r="H38" s="187" t="s">
        <v>12</v>
      </c>
      <c r="I38" s="187" t="s">
        <v>13</v>
      </c>
      <c r="J38" s="187" t="s">
        <v>8</v>
      </c>
      <c r="K38" s="430"/>
    </row>
    <row r="39" spans="1:11" ht="20.25" customHeight="1" x14ac:dyDescent="0.25">
      <c r="A39" s="188" t="s">
        <v>62</v>
      </c>
      <c r="B39" s="189"/>
      <c r="C39" s="189"/>
      <c r="D39" s="189"/>
      <c r="E39" s="189"/>
      <c r="F39" s="189"/>
      <c r="G39" s="189"/>
      <c r="H39" s="189"/>
      <c r="I39" s="189"/>
      <c r="J39" s="189"/>
      <c r="K39" s="190" t="s">
        <v>69</v>
      </c>
    </row>
    <row r="40" spans="1:11" ht="20.25" customHeight="1" x14ac:dyDescent="0.25">
      <c r="A40" s="188" t="s">
        <v>132</v>
      </c>
      <c r="B40" s="189">
        <v>27</v>
      </c>
      <c r="C40" s="189">
        <v>32</v>
      </c>
      <c r="D40" s="189">
        <v>59</v>
      </c>
      <c r="E40" s="189">
        <v>0</v>
      </c>
      <c r="F40" s="189">
        <v>0</v>
      </c>
      <c r="G40" s="189">
        <v>0</v>
      </c>
      <c r="H40" s="189">
        <v>27</v>
      </c>
      <c r="I40" s="189">
        <v>32</v>
      </c>
      <c r="J40" s="189">
        <v>59</v>
      </c>
      <c r="K40" s="190" t="s">
        <v>349</v>
      </c>
    </row>
    <row r="41" spans="1:11" ht="20.25" customHeight="1" x14ac:dyDescent="0.25">
      <c r="A41" s="188" t="s">
        <v>285</v>
      </c>
      <c r="B41" s="189">
        <v>310</v>
      </c>
      <c r="C41" s="189">
        <v>63</v>
      </c>
      <c r="D41" s="189">
        <v>373</v>
      </c>
      <c r="E41" s="189">
        <v>0</v>
      </c>
      <c r="F41" s="189">
        <v>0</v>
      </c>
      <c r="G41" s="189">
        <v>0</v>
      </c>
      <c r="H41" s="189">
        <v>310</v>
      </c>
      <c r="I41" s="189">
        <v>63</v>
      </c>
      <c r="J41" s="189">
        <v>373</v>
      </c>
      <c r="K41" s="190" t="s">
        <v>286</v>
      </c>
    </row>
    <row r="42" spans="1:11" ht="20.25" customHeight="1" x14ac:dyDescent="0.25">
      <c r="A42" s="188" t="s">
        <v>287</v>
      </c>
      <c r="B42" s="189">
        <v>224</v>
      </c>
      <c r="C42" s="189">
        <v>87</v>
      </c>
      <c r="D42" s="189">
        <v>311</v>
      </c>
      <c r="E42" s="189">
        <v>0</v>
      </c>
      <c r="F42" s="189">
        <v>0</v>
      </c>
      <c r="G42" s="189">
        <v>0</v>
      </c>
      <c r="H42" s="189">
        <v>224</v>
      </c>
      <c r="I42" s="189">
        <v>87</v>
      </c>
      <c r="J42" s="189">
        <v>311</v>
      </c>
      <c r="K42" s="190" t="s">
        <v>331</v>
      </c>
    </row>
    <row r="43" spans="1:11" ht="36" customHeight="1" x14ac:dyDescent="0.25">
      <c r="A43" s="188" t="s">
        <v>1259</v>
      </c>
      <c r="B43" s="189">
        <v>99</v>
      </c>
      <c r="C43" s="189">
        <v>26</v>
      </c>
      <c r="D43" s="189">
        <v>125</v>
      </c>
      <c r="E43" s="189">
        <v>0</v>
      </c>
      <c r="F43" s="189">
        <v>0</v>
      </c>
      <c r="G43" s="189">
        <v>0</v>
      </c>
      <c r="H43" s="189">
        <v>99</v>
      </c>
      <c r="I43" s="189">
        <v>26</v>
      </c>
      <c r="J43" s="189">
        <v>125</v>
      </c>
      <c r="K43" s="192" t="s">
        <v>999</v>
      </c>
    </row>
    <row r="44" spans="1:11" ht="20.25" customHeight="1" x14ac:dyDescent="0.25">
      <c r="A44" s="188" t="s">
        <v>289</v>
      </c>
      <c r="B44" s="189">
        <v>409</v>
      </c>
      <c r="C44" s="189">
        <v>203</v>
      </c>
      <c r="D44" s="189">
        <v>612</v>
      </c>
      <c r="E44" s="189">
        <v>0</v>
      </c>
      <c r="F44" s="189">
        <v>0</v>
      </c>
      <c r="G44" s="189">
        <v>0</v>
      </c>
      <c r="H44" s="189">
        <v>409</v>
      </c>
      <c r="I44" s="189">
        <v>203</v>
      </c>
      <c r="J44" s="189">
        <v>612</v>
      </c>
      <c r="K44" s="190" t="s">
        <v>290</v>
      </c>
    </row>
    <row r="45" spans="1:11" ht="20.25" customHeight="1" x14ac:dyDescent="0.25">
      <c r="A45" s="188" t="s">
        <v>390</v>
      </c>
      <c r="B45" s="189">
        <v>130</v>
      </c>
      <c r="C45" s="189">
        <v>175</v>
      </c>
      <c r="D45" s="189">
        <v>305</v>
      </c>
      <c r="E45" s="189">
        <v>0</v>
      </c>
      <c r="F45" s="189">
        <v>0</v>
      </c>
      <c r="G45" s="189">
        <v>0</v>
      </c>
      <c r="H45" s="189">
        <v>130</v>
      </c>
      <c r="I45" s="189">
        <v>175</v>
      </c>
      <c r="J45" s="189">
        <v>305</v>
      </c>
      <c r="K45" s="190" t="s">
        <v>1136</v>
      </c>
    </row>
    <row r="46" spans="1:11" ht="20.25" customHeight="1" x14ac:dyDescent="0.25">
      <c r="A46" s="188" t="s">
        <v>361</v>
      </c>
      <c r="B46" s="189">
        <v>208</v>
      </c>
      <c r="C46" s="189">
        <v>151</v>
      </c>
      <c r="D46" s="189">
        <v>359</v>
      </c>
      <c r="E46" s="189">
        <v>0</v>
      </c>
      <c r="F46" s="189">
        <v>0</v>
      </c>
      <c r="G46" s="189">
        <v>0</v>
      </c>
      <c r="H46" s="189">
        <v>208</v>
      </c>
      <c r="I46" s="189">
        <v>151</v>
      </c>
      <c r="J46" s="189">
        <v>359</v>
      </c>
      <c r="K46" s="190" t="s">
        <v>1137</v>
      </c>
    </row>
    <row r="47" spans="1:11" ht="20.25" customHeight="1" x14ac:dyDescent="0.25">
      <c r="A47" s="188" t="s">
        <v>1337</v>
      </c>
      <c r="B47" s="189">
        <v>66</v>
      </c>
      <c r="C47" s="189">
        <v>91</v>
      </c>
      <c r="D47" s="189">
        <v>157</v>
      </c>
      <c r="E47" s="189">
        <v>0</v>
      </c>
      <c r="F47" s="189">
        <v>0</v>
      </c>
      <c r="G47" s="189">
        <v>0</v>
      </c>
      <c r="H47" s="189">
        <v>66</v>
      </c>
      <c r="I47" s="189">
        <v>91</v>
      </c>
      <c r="J47" s="189">
        <v>157</v>
      </c>
      <c r="K47" s="190" t="s">
        <v>1338</v>
      </c>
    </row>
    <row r="48" spans="1:11" ht="20.25" customHeight="1" x14ac:dyDescent="0.25">
      <c r="A48" s="188" t="s">
        <v>1203</v>
      </c>
      <c r="B48" s="189">
        <v>0</v>
      </c>
      <c r="C48" s="189">
        <v>90</v>
      </c>
      <c r="D48" s="189">
        <v>90</v>
      </c>
      <c r="E48" s="189">
        <v>0</v>
      </c>
      <c r="F48" s="189">
        <v>0</v>
      </c>
      <c r="G48" s="189">
        <v>0</v>
      </c>
      <c r="H48" s="189">
        <v>0</v>
      </c>
      <c r="I48" s="189">
        <v>90</v>
      </c>
      <c r="J48" s="189">
        <v>90</v>
      </c>
      <c r="K48" s="190" t="s">
        <v>910</v>
      </c>
    </row>
    <row r="49" spans="1:11" ht="20.25" customHeight="1" x14ac:dyDescent="0.25">
      <c r="A49" s="188" t="s">
        <v>297</v>
      </c>
      <c r="B49" s="189">
        <v>46</v>
      </c>
      <c r="C49" s="189">
        <v>7</v>
      </c>
      <c r="D49" s="189">
        <v>53</v>
      </c>
      <c r="E49" s="189">
        <v>0</v>
      </c>
      <c r="F49" s="189">
        <v>0</v>
      </c>
      <c r="G49" s="189">
        <v>0</v>
      </c>
      <c r="H49" s="189">
        <v>46</v>
      </c>
      <c r="I49" s="189">
        <v>7</v>
      </c>
      <c r="J49" s="189">
        <v>53</v>
      </c>
      <c r="K49" s="190" t="s">
        <v>312</v>
      </c>
    </row>
    <row r="50" spans="1:11" ht="20.25" customHeight="1" x14ac:dyDescent="0.25">
      <c r="A50" s="188" t="s">
        <v>299</v>
      </c>
      <c r="B50" s="189">
        <v>99</v>
      </c>
      <c r="C50" s="189">
        <v>154</v>
      </c>
      <c r="D50" s="189">
        <v>253</v>
      </c>
      <c r="E50" s="189">
        <v>0</v>
      </c>
      <c r="F50" s="189">
        <v>0</v>
      </c>
      <c r="G50" s="189">
        <v>0</v>
      </c>
      <c r="H50" s="189">
        <v>99</v>
      </c>
      <c r="I50" s="189">
        <v>154</v>
      </c>
      <c r="J50" s="189">
        <v>253</v>
      </c>
      <c r="K50" s="190" t="s">
        <v>300</v>
      </c>
    </row>
    <row r="51" spans="1:11" ht="20.25" customHeight="1" x14ac:dyDescent="0.25">
      <c r="A51" s="188" t="s">
        <v>127</v>
      </c>
      <c r="B51" s="189">
        <v>136</v>
      </c>
      <c r="C51" s="189">
        <v>64</v>
      </c>
      <c r="D51" s="189">
        <v>200</v>
      </c>
      <c r="E51" s="189">
        <v>0</v>
      </c>
      <c r="F51" s="189">
        <v>0</v>
      </c>
      <c r="G51" s="189">
        <v>0</v>
      </c>
      <c r="H51" s="189">
        <v>136</v>
      </c>
      <c r="I51" s="189">
        <v>64</v>
      </c>
      <c r="J51" s="189">
        <v>200</v>
      </c>
      <c r="K51" s="190" t="s">
        <v>302</v>
      </c>
    </row>
    <row r="52" spans="1:11" ht="20.25" customHeight="1" x14ac:dyDescent="0.25">
      <c r="A52" s="188" t="s">
        <v>777</v>
      </c>
      <c r="B52" s="189">
        <v>18</v>
      </c>
      <c r="C52" s="189">
        <v>17</v>
      </c>
      <c r="D52" s="189">
        <v>35</v>
      </c>
      <c r="E52" s="189">
        <v>0</v>
      </c>
      <c r="F52" s="189">
        <v>0</v>
      </c>
      <c r="G52" s="189">
        <v>0</v>
      </c>
      <c r="H52" s="189">
        <v>18</v>
      </c>
      <c r="I52" s="189">
        <v>17</v>
      </c>
      <c r="J52" s="189">
        <v>35</v>
      </c>
      <c r="K52" s="190" t="s">
        <v>778</v>
      </c>
    </row>
    <row r="53" spans="1:11" ht="20.25" customHeight="1" thickBot="1" x14ac:dyDescent="0.3">
      <c r="A53" s="203" t="s">
        <v>45</v>
      </c>
      <c r="B53" s="204">
        <v>1772</v>
      </c>
      <c r="C53" s="204">
        <v>1160</v>
      </c>
      <c r="D53" s="204">
        <v>2932</v>
      </c>
      <c r="E53" s="204">
        <v>0</v>
      </c>
      <c r="F53" s="204">
        <v>0</v>
      </c>
      <c r="G53" s="204">
        <v>0</v>
      </c>
      <c r="H53" s="204">
        <v>1772</v>
      </c>
      <c r="I53" s="204">
        <v>1160</v>
      </c>
      <c r="J53" s="204">
        <v>2932</v>
      </c>
      <c r="K53" s="205" t="s">
        <v>39</v>
      </c>
    </row>
    <row r="54" spans="1:11" ht="24.75" customHeight="1" thickBot="1" x14ac:dyDescent="0.3">
      <c r="A54" s="206" t="s">
        <v>1342</v>
      </c>
      <c r="B54" s="207">
        <f>SUM(B53,B29)</f>
        <v>4757</v>
      </c>
      <c r="C54" s="207">
        <f t="shared" ref="C54:J54" si="0">SUM(C53,C29)</f>
        <v>6095</v>
      </c>
      <c r="D54" s="207">
        <f t="shared" si="0"/>
        <v>10852</v>
      </c>
      <c r="E54" s="207">
        <f t="shared" si="0"/>
        <v>0</v>
      </c>
      <c r="F54" s="207">
        <f t="shared" si="0"/>
        <v>0</v>
      </c>
      <c r="G54" s="207">
        <f t="shared" si="0"/>
        <v>0</v>
      </c>
      <c r="H54" s="207">
        <f t="shared" si="0"/>
        <v>4757</v>
      </c>
      <c r="I54" s="207">
        <f t="shared" si="0"/>
        <v>6095</v>
      </c>
      <c r="J54" s="207">
        <f t="shared" si="0"/>
        <v>10852</v>
      </c>
      <c r="K54" s="208" t="s">
        <v>48</v>
      </c>
    </row>
    <row r="55" spans="1:11" ht="16.5" thickTop="1" x14ac:dyDescent="0.25">
      <c r="A55" s="196"/>
      <c r="B55" s="197"/>
      <c r="C55" s="197"/>
      <c r="D55" s="197"/>
      <c r="E55" s="197"/>
      <c r="F55" s="197"/>
      <c r="G55" s="197"/>
      <c r="H55" s="197"/>
      <c r="I55" s="197"/>
      <c r="J55" s="197"/>
      <c r="K55" s="198"/>
    </row>
    <row r="56" spans="1:11" ht="15.75" x14ac:dyDescent="0.25">
      <c r="A56" s="196"/>
      <c r="B56" s="197"/>
      <c r="C56" s="197"/>
      <c r="D56" s="197"/>
      <c r="E56" s="197"/>
      <c r="F56" s="197"/>
      <c r="G56" s="197"/>
      <c r="H56" s="197"/>
      <c r="I56" s="197"/>
      <c r="J56" s="197"/>
      <c r="K56" s="198"/>
    </row>
    <row r="57" spans="1:11" ht="15.75" x14ac:dyDescent="0.25">
      <c r="A57" s="196"/>
      <c r="B57" s="197"/>
      <c r="C57" s="197"/>
      <c r="D57" s="197"/>
      <c r="E57" s="197"/>
      <c r="F57" s="197"/>
      <c r="G57" s="197"/>
      <c r="H57" s="197"/>
      <c r="I57" s="197"/>
      <c r="J57" s="197"/>
      <c r="K57" s="198"/>
    </row>
    <row r="58" spans="1:11" ht="15.75" x14ac:dyDescent="0.25">
      <c r="A58" s="196"/>
      <c r="B58" s="197"/>
      <c r="C58" s="197"/>
      <c r="D58" s="197"/>
      <c r="E58" s="197"/>
      <c r="F58" s="197"/>
      <c r="G58" s="197"/>
      <c r="H58" s="197"/>
      <c r="I58" s="197"/>
      <c r="J58" s="197"/>
      <c r="K58" s="198"/>
    </row>
    <row r="59" spans="1:11" ht="15.75" x14ac:dyDescent="0.25">
      <c r="A59" s="196"/>
      <c r="B59" s="197"/>
      <c r="C59" s="197"/>
      <c r="D59" s="197"/>
      <c r="E59" s="197"/>
      <c r="F59" s="197"/>
      <c r="G59" s="197"/>
      <c r="H59" s="197"/>
      <c r="I59" s="197"/>
      <c r="J59" s="197"/>
      <c r="K59" s="198"/>
    </row>
    <row r="60" spans="1:11" ht="15.75" x14ac:dyDescent="0.25">
      <c r="A60" s="196"/>
      <c r="B60" s="197"/>
      <c r="C60" s="197"/>
      <c r="D60" s="197"/>
      <c r="E60" s="197"/>
      <c r="F60" s="197"/>
      <c r="G60" s="197"/>
      <c r="H60" s="197"/>
      <c r="I60" s="197"/>
      <c r="J60" s="197"/>
      <c r="K60" s="198"/>
    </row>
    <row r="61" spans="1:11" ht="15.75" x14ac:dyDescent="0.25">
      <c r="A61" s="196"/>
      <c r="B61" s="197"/>
      <c r="C61" s="197"/>
      <c r="D61" s="197"/>
      <c r="E61" s="197"/>
      <c r="F61" s="197"/>
      <c r="G61" s="197"/>
      <c r="H61" s="197"/>
      <c r="I61" s="197"/>
      <c r="J61" s="197"/>
      <c r="K61" s="198"/>
    </row>
    <row r="62" spans="1:11" ht="15.75" x14ac:dyDescent="0.25">
      <c r="A62" s="196"/>
      <c r="B62" s="197"/>
      <c r="C62" s="197"/>
      <c r="D62" s="197"/>
      <c r="E62" s="197"/>
      <c r="F62" s="197"/>
      <c r="G62" s="197"/>
      <c r="H62" s="197"/>
      <c r="I62" s="197"/>
      <c r="J62" s="197"/>
      <c r="K62" s="198"/>
    </row>
    <row r="63" spans="1:11" ht="28.5" customHeight="1" x14ac:dyDescent="0.25">
      <c r="A63" s="426" t="s">
        <v>1343</v>
      </c>
      <c r="B63" s="426"/>
      <c r="C63" s="426"/>
      <c r="D63" s="426"/>
      <c r="E63" s="426"/>
      <c r="F63" s="426"/>
      <c r="G63" s="426"/>
      <c r="H63" s="426"/>
      <c r="I63" s="426"/>
      <c r="J63" s="426"/>
      <c r="K63" s="426"/>
    </row>
    <row r="64" spans="1:11" ht="36.75" customHeight="1" x14ac:dyDescent="0.25">
      <c r="A64" s="433" t="s">
        <v>1344</v>
      </c>
      <c r="B64" s="433"/>
      <c r="C64" s="433"/>
      <c r="D64" s="433"/>
      <c r="E64" s="433"/>
      <c r="F64" s="433"/>
      <c r="G64" s="433"/>
      <c r="H64" s="433"/>
      <c r="I64" s="433"/>
      <c r="J64" s="433"/>
      <c r="K64" s="433"/>
    </row>
    <row r="65" spans="1:11" s="202" customFormat="1" ht="22.5" customHeight="1" thickBot="1" x14ac:dyDescent="0.35">
      <c r="A65" s="199" t="s">
        <v>1345</v>
      </c>
      <c r="B65" s="200"/>
      <c r="C65" s="200"/>
      <c r="D65" s="200"/>
      <c r="E65" s="200"/>
      <c r="F65" s="210"/>
      <c r="G65" s="200"/>
      <c r="H65" s="200"/>
      <c r="I65" s="200"/>
      <c r="J65" s="200"/>
      <c r="K65" s="201" t="s">
        <v>1346</v>
      </c>
    </row>
    <row r="66" spans="1:11" ht="20.25" customHeight="1" thickTop="1" x14ac:dyDescent="0.25">
      <c r="A66" s="428" t="s">
        <v>118</v>
      </c>
      <c r="B66" s="431" t="s">
        <v>2</v>
      </c>
      <c r="C66" s="431"/>
      <c r="D66" s="431"/>
      <c r="E66" s="431" t="s">
        <v>3</v>
      </c>
      <c r="F66" s="431"/>
      <c r="G66" s="431"/>
      <c r="H66" s="431" t="s">
        <v>4</v>
      </c>
      <c r="I66" s="431"/>
      <c r="J66" s="431"/>
      <c r="K66" s="428" t="s">
        <v>278</v>
      </c>
    </row>
    <row r="67" spans="1:11" ht="20.25" customHeight="1" x14ac:dyDescent="0.25">
      <c r="A67" s="429"/>
      <c r="B67" s="432" t="s">
        <v>6</v>
      </c>
      <c r="C67" s="432"/>
      <c r="D67" s="432"/>
      <c r="E67" s="432" t="s">
        <v>7</v>
      </c>
      <c r="F67" s="432"/>
      <c r="G67" s="432"/>
      <c r="H67" s="432" t="s">
        <v>8</v>
      </c>
      <c r="I67" s="432"/>
      <c r="J67" s="432"/>
      <c r="K67" s="429"/>
    </row>
    <row r="68" spans="1:11" ht="20.25" customHeight="1" x14ac:dyDescent="0.25">
      <c r="A68" s="429"/>
      <c r="B68" s="186" t="s">
        <v>52</v>
      </c>
      <c r="C68" s="186" t="s">
        <v>279</v>
      </c>
      <c r="D68" s="186" t="s">
        <v>11</v>
      </c>
      <c r="E68" s="186" t="s">
        <v>52</v>
      </c>
      <c r="F68" s="186" t="s">
        <v>279</v>
      </c>
      <c r="G68" s="186" t="s">
        <v>11</v>
      </c>
      <c r="H68" s="186" t="s">
        <v>52</v>
      </c>
      <c r="I68" s="186" t="s">
        <v>279</v>
      </c>
      <c r="J68" s="186" t="s">
        <v>11</v>
      </c>
      <c r="K68" s="429"/>
    </row>
    <row r="69" spans="1:11" ht="20.25" customHeight="1" thickBot="1" x14ac:dyDescent="0.3">
      <c r="A69" s="430"/>
      <c r="B69" s="187" t="s">
        <v>12</v>
      </c>
      <c r="C69" s="187" t="s">
        <v>13</v>
      </c>
      <c r="D69" s="187" t="s">
        <v>8</v>
      </c>
      <c r="E69" s="187" t="s">
        <v>12</v>
      </c>
      <c r="F69" s="187" t="s">
        <v>13</v>
      </c>
      <c r="G69" s="187" t="s">
        <v>8</v>
      </c>
      <c r="H69" s="187" t="s">
        <v>12</v>
      </c>
      <c r="I69" s="187" t="s">
        <v>13</v>
      </c>
      <c r="J69" s="187" t="s">
        <v>8</v>
      </c>
      <c r="K69" s="430"/>
    </row>
    <row r="70" spans="1:11" ht="20.100000000000001" customHeight="1" x14ac:dyDescent="0.25">
      <c r="A70" s="188" t="s">
        <v>14</v>
      </c>
      <c r="B70" s="189"/>
      <c r="C70" s="189"/>
      <c r="D70" s="189"/>
      <c r="E70" s="189"/>
      <c r="F70" s="189"/>
      <c r="G70" s="189"/>
      <c r="H70" s="189"/>
      <c r="I70" s="189"/>
      <c r="J70" s="189"/>
      <c r="K70" s="190" t="s">
        <v>69</v>
      </c>
    </row>
    <row r="71" spans="1:11" ht="20.100000000000001" customHeight="1" x14ac:dyDescent="0.25">
      <c r="A71" s="188" t="s">
        <v>280</v>
      </c>
      <c r="B71" s="189">
        <v>491</v>
      </c>
      <c r="C71" s="189">
        <v>728</v>
      </c>
      <c r="D71" s="189">
        <v>1219</v>
      </c>
      <c r="E71" s="189">
        <v>0</v>
      </c>
      <c r="F71" s="189">
        <v>0</v>
      </c>
      <c r="G71" s="189">
        <v>0</v>
      </c>
      <c r="H71" s="189">
        <v>491</v>
      </c>
      <c r="I71" s="189">
        <v>728</v>
      </c>
      <c r="J71" s="189">
        <v>1219</v>
      </c>
      <c r="K71" s="190" t="s">
        <v>281</v>
      </c>
    </row>
    <row r="72" spans="1:11" ht="20.100000000000001" customHeight="1" x14ac:dyDescent="0.25">
      <c r="A72" s="191" t="s">
        <v>1333</v>
      </c>
      <c r="B72" s="189">
        <v>30</v>
      </c>
      <c r="C72" s="189">
        <v>32</v>
      </c>
      <c r="D72" s="189">
        <v>62</v>
      </c>
      <c r="E72" s="189">
        <v>0</v>
      </c>
      <c r="F72" s="189">
        <v>0</v>
      </c>
      <c r="G72" s="189">
        <v>0</v>
      </c>
      <c r="H72" s="189">
        <v>30</v>
      </c>
      <c r="I72" s="189">
        <v>32</v>
      </c>
      <c r="J72" s="189">
        <v>62</v>
      </c>
      <c r="K72" s="190" t="s">
        <v>1334</v>
      </c>
    </row>
    <row r="73" spans="1:11" ht="20.100000000000001" customHeight="1" x14ac:dyDescent="0.25">
      <c r="A73" s="188" t="s">
        <v>124</v>
      </c>
      <c r="B73" s="189">
        <v>200</v>
      </c>
      <c r="C73" s="189">
        <v>360</v>
      </c>
      <c r="D73" s="189">
        <v>560</v>
      </c>
      <c r="E73" s="189">
        <v>0</v>
      </c>
      <c r="F73" s="189">
        <v>0</v>
      </c>
      <c r="G73" s="189">
        <v>0</v>
      </c>
      <c r="H73" s="189">
        <v>200</v>
      </c>
      <c r="I73" s="189">
        <v>360</v>
      </c>
      <c r="J73" s="189">
        <v>560</v>
      </c>
      <c r="K73" s="190" t="s">
        <v>282</v>
      </c>
    </row>
    <row r="74" spans="1:11" ht="20.100000000000001" customHeight="1" x14ac:dyDescent="0.25">
      <c r="A74" s="188" t="s">
        <v>283</v>
      </c>
      <c r="B74" s="189">
        <v>216</v>
      </c>
      <c r="C74" s="189">
        <v>485</v>
      </c>
      <c r="D74" s="189">
        <v>701</v>
      </c>
      <c r="E74" s="189">
        <v>0</v>
      </c>
      <c r="F74" s="189">
        <v>0</v>
      </c>
      <c r="G74" s="189">
        <v>0</v>
      </c>
      <c r="H74" s="189">
        <v>216</v>
      </c>
      <c r="I74" s="189">
        <v>485</v>
      </c>
      <c r="J74" s="189">
        <v>701</v>
      </c>
      <c r="K74" s="190" t="s">
        <v>762</v>
      </c>
    </row>
    <row r="75" spans="1:11" ht="20.100000000000001" customHeight="1" x14ac:dyDescent="0.25">
      <c r="A75" s="188" t="s">
        <v>132</v>
      </c>
      <c r="B75" s="189">
        <v>34</v>
      </c>
      <c r="C75" s="189">
        <v>151</v>
      </c>
      <c r="D75" s="189">
        <v>185</v>
      </c>
      <c r="E75" s="189">
        <v>0</v>
      </c>
      <c r="F75" s="189">
        <v>0</v>
      </c>
      <c r="G75" s="189">
        <v>0</v>
      </c>
      <c r="H75" s="189">
        <v>34</v>
      </c>
      <c r="I75" s="189">
        <v>151</v>
      </c>
      <c r="J75" s="189">
        <v>185</v>
      </c>
      <c r="K75" s="190" t="s">
        <v>349</v>
      </c>
    </row>
    <row r="76" spans="1:11" ht="20.100000000000001" customHeight="1" x14ac:dyDescent="0.25">
      <c r="A76" s="188" t="s">
        <v>285</v>
      </c>
      <c r="B76" s="189">
        <v>1117</v>
      </c>
      <c r="C76" s="189">
        <v>1244</v>
      </c>
      <c r="D76" s="189">
        <v>2361</v>
      </c>
      <c r="E76" s="189">
        <v>0</v>
      </c>
      <c r="F76" s="189">
        <v>0</v>
      </c>
      <c r="G76" s="189">
        <v>0</v>
      </c>
      <c r="H76" s="189">
        <v>1117</v>
      </c>
      <c r="I76" s="189">
        <v>1244</v>
      </c>
      <c r="J76" s="189">
        <v>2361</v>
      </c>
      <c r="K76" s="190" t="s">
        <v>286</v>
      </c>
    </row>
    <row r="77" spans="1:11" ht="20.100000000000001" customHeight="1" x14ac:dyDescent="0.25">
      <c r="A77" s="188" t="s">
        <v>893</v>
      </c>
      <c r="B77" s="189">
        <v>651</v>
      </c>
      <c r="C77" s="189">
        <v>924</v>
      </c>
      <c r="D77" s="189">
        <v>1575</v>
      </c>
      <c r="E77" s="189">
        <v>0</v>
      </c>
      <c r="F77" s="189">
        <v>0</v>
      </c>
      <c r="G77" s="189">
        <v>0</v>
      </c>
      <c r="H77" s="189">
        <v>651</v>
      </c>
      <c r="I77" s="189">
        <v>924</v>
      </c>
      <c r="J77" s="189">
        <v>1575</v>
      </c>
      <c r="K77" s="190" t="s">
        <v>351</v>
      </c>
    </row>
    <row r="78" spans="1:11" ht="20.100000000000001" customHeight="1" x14ac:dyDescent="0.25">
      <c r="A78" s="188" t="s">
        <v>352</v>
      </c>
      <c r="B78" s="189">
        <v>175</v>
      </c>
      <c r="C78" s="189">
        <v>168</v>
      </c>
      <c r="D78" s="189">
        <v>343</v>
      </c>
      <c r="E78" s="189">
        <v>0</v>
      </c>
      <c r="F78" s="189">
        <v>0</v>
      </c>
      <c r="G78" s="189">
        <v>0</v>
      </c>
      <c r="H78" s="189">
        <v>175</v>
      </c>
      <c r="I78" s="189">
        <v>168</v>
      </c>
      <c r="J78" s="189">
        <v>343</v>
      </c>
      <c r="K78" s="190" t="s">
        <v>353</v>
      </c>
    </row>
    <row r="79" spans="1:11" ht="20.100000000000001" customHeight="1" x14ac:dyDescent="0.25">
      <c r="A79" s="188" t="s">
        <v>287</v>
      </c>
      <c r="B79" s="189">
        <v>727</v>
      </c>
      <c r="C79" s="189">
        <v>1615</v>
      </c>
      <c r="D79" s="189">
        <v>2342</v>
      </c>
      <c r="E79" s="189">
        <v>0</v>
      </c>
      <c r="F79" s="189">
        <v>0</v>
      </c>
      <c r="G79" s="189">
        <v>0</v>
      </c>
      <c r="H79" s="189">
        <v>727</v>
      </c>
      <c r="I79" s="189">
        <v>1615</v>
      </c>
      <c r="J79" s="189">
        <v>2342</v>
      </c>
      <c r="K79" s="190" t="s">
        <v>331</v>
      </c>
    </row>
    <row r="80" spans="1:11" ht="20.100000000000001" customHeight="1" x14ac:dyDescent="0.25">
      <c r="A80" s="188" t="s">
        <v>1347</v>
      </c>
      <c r="B80" s="189">
        <v>162</v>
      </c>
      <c r="C80" s="189">
        <v>114</v>
      </c>
      <c r="D80" s="189">
        <v>276</v>
      </c>
      <c r="E80" s="189">
        <v>0</v>
      </c>
      <c r="F80" s="189">
        <v>0</v>
      </c>
      <c r="G80" s="189">
        <v>0</v>
      </c>
      <c r="H80" s="189">
        <v>162</v>
      </c>
      <c r="I80" s="189">
        <v>114</v>
      </c>
      <c r="J80" s="189">
        <v>276</v>
      </c>
      <c r="K80" s="211" t="s">
        <v>1348</v>
      </c>
    </row>
    <row r="81" spans="1:11" ht="38.25" customHeight="1" x14ac:dyDescent="0.25">
      <c r="A81" s="188" t="s">
        <v>1259</v>
      </c>
      <c r="B81" s="189">
        <v>177</v>
      </c>
      <c r="C81" s="189">
        <v>513</v>
      </c>
      <c r="D81" s="189">
        <v>690</v>
      </c>
      <c r="E81" s="189">
        <v>0</v>
      </c>
      <c r="F81" s="189">
        <v>0</v>
      </c>
      <c r="G81" s="189">
        <v>0</v>
      </c>
      <c r="H81" s="189">
        <v>177</v>
      </c>
      <c r="I81" s="189">
        <v>513</v>
      </c>
      <c r="J81" s="189">
        <v>690</v>
      </c>
      <c r="K81" s="192" t="s">
        <v>1349</v>
      </c>
    </row>
    <row r="82" spans="1:11" ht="24" customHeight="1" x14ac:dyDescent="0.25">
      <c r="A82" s="188" t="s">
        <v>289</v>
      </c>
      <c r="B82" s="189">
        <v>2482</v>
      </c>
      <c r="C82" s="189">
        <v>1902</v>
      </c>
      <c r="D82" s="189">
        <v>4384</v>
      </c>
      <c r="E82" s="189">
        <v>0</v>
      </c>
      <c r="F82" s="189">
        <v>0</v>
      </c>
      <c r="G82" s="189">
        <v>0</v>
      </c>
      <c r="H82" s="189">
        <v>2482</v>
      </c>
      <c r="I82" s="189">
        <v>1902</v>
      </c>
      <c r="J82" s="189">
        <v>4384</v>
      </c>
      <c r="K82" s="190" t="s">
        <v>290</v>
      </c>
    </row>
    <row r="83" spans="1:11" ht="20.100000000000001" customHeight="1" x14ac:dyDescent="0.25">
      <c r="A83" s="188" t="s">
        <v>390</v>
      </c>
      <c r="B83" s="189">
        <v>805</v>
      </c>
      <c r="C83" s="189">
        <v>2621</v>
      </c>
      <c r="D83" s="189">
        <v>3426</v>
      </c>
      <c r="E83" s="189">
        <v>0</v>
      </c>
      <c r="F83" s="189">
        <v>0</v>
      </c>
      <c r="G83" s="189">
        <v>0</v>
      </c>
      <c r="H83" s="189">
        <v>805</v>
      </c>
      <c r="I83" s="189">
        <v>2621</v>
      </c>
      <c r="J83" s="189">
        <v>3426</v>
      </c>
      <c r="K83" s="190" t="s">
        <v>1136</v>
      </c>
    </row>
    <row r="84" spans="1:11" ht="20.100000000000001" customHeight="1" x14ac:dyDescent="0.25">
      <c r="A84" s="188" t="s">
        <v>361</v>
      </c>
      <c r="B84" s="189">
        <v>794</v>
      </c>
      <c r="C84" s="189">
        <v>1420</v>
      </c>
      <c r="D84" s="189">
        <v>2214</v>
      </c>
      <c r="E84" s="189">
        <v>0</v>
      </c>
      <c r="F84" s="189">
        <v>0</v>
      </c>
      <c r="G84" s="189">
        <v>0</v>
      </c>
      <c r="H84" s="189">
        <v>794</v>
      </c>
      <c r="I84" s="189">
        <v>1420</v>
      </c>
      <c r="J84" s="189">
        <v>2214</v>
      </c>
      <c r="K84" s="190" t="s">
        <v>1137</v>
      </c>
    </row>
    <row r="85" spans="1:11" ht="20.100000000000001" customHeight="1" x14ac:dyDescent="0.25">
      <c r="A85" s="188" t="s">
        <v>1337</v>
      </c>
      <c r="B85" s="189">
        <v>286</v>
      </c>
      <c r="C85" s="189">
        <v>639</v>
      </c>
      <c r="D85" s="189">
        <v>925</v>
      </c>
      <c r="E85" s="189">
        <v>0</v>
      </c>
      <c r="F85" s="189">
        <v>0</v>
      </c>
      <c r="G85" s="189">
        <v>0</v>
      </c>
      <c r="H85" s="189">
        <v>286</v>
      </c>
      <c r="I85" s="189">
        <v>639</v>
      </c>
      <c r="J85" s="189">
        <v>925</v>
      </c>
      <c r="K85" s="190" t="s">
        <v>1338</v>
      </c>
    </row>
    <row r="86" spans="1:11" ht="20.100000000000001" customHeight="1" x14ac:dyDescent="0.25">
      <c r="A86" s="188" t="s">
        <v>1203</v>
      </c>
      <c r="B86" s="189">
        <v>0</v>
      </c>
      <c r="C86" s="189">
        <v>1322</v>
      </c>
      <c r="D86" s="189">
        <v>1322</v>
      </c>
      <c r="E86" s="189">
        <v>0</v>
      </c>
      <c r="F86" s="189">
        <v>0</v>
      </c>
      <c r="G86" s="189">
        <v>0</v>
      </c>
      <c r="H86" s="189">
        <v>0</v>
      </c>
      <c r="I86" s="189">
        <v>1322</v>
      </c>
      <c r="J86" s="189">
        <v>1322</v>
      </c>
      <c r="K86" s="190" t="s">
        <v>910</v>
      </c>
    </row>
    <row r="87" spans="1:11" ht="20.100000000000001" customHeight="1" x14ac:dyDescent="0.25">
      <c r="A87" s="188" t="s">
        <v>297</v>
      </c>
      <c r="B87" s="189">
        <v>545</v>
      </c>
      <c r="C87" s="189">
        <v>186</v>
      </c>
      <c r="D87" s="189">
        <v>731</v>
      </c>
      <c r="E87" s="189">
        <v>0</v>
      </c>
      <c r="F87" s="189">
        <v>0</v>
      </c>
      <c r="G87" s="189">
        <v>0</v>
      </c>
      <c r="H87" s="189">
        <v>545</v>
      </c>
      <c r="I87" s="189">
        <v>186</v>
      </c>
      <c r="J87" s="189">
        <v>731</v>
      </c>
      <c r="K87" s="190" t="s">
        <v>298</v>
      </c>
    </row>
    <row r="88" spans="1:11" ht="20.100000000000001" customHeight="1" x14ac:dyDescent="0.25">
      <c r="A88" s="188" t="s">
        <v>299</v>
      </c>
      <c r="B88" s="189">
        <v>1818</v>
      </c>
      <c r="C88" s="189">
        <v>2676</v>
      </c>
      <c r="D88" s="189">
        <v>4494</v>
      </c>
      <c r="E88" s="189">
        <v>0</v>
      </c>
      <c r="F88" s="189">
        <v>0</v>
      </c>
      <c r="G88" s="189">
        <v>0</v>
      </c>
      <c r="H88" s="189">
        <v>1818</v>
      </c>
      <c r="I88" s="189">
        <v>2676</v>
      </c>
      <c r="J88" s="189">
        <v>4494</v>
      </c>
      <c r="K88" s="190" t="s">
        <v>300</v>
      </c>
    </row>
    <row r="89" spans="1:11" ht="20.100000000000001" customHeight="1" x14ac:dyDescent="0.25">
      <c r="A89" s="188" t="s">
        <v>1350</v>
      </c>
      <c r="B89" s="189">
        <v>347</v>
      </c>
      <c r="C89" s="189">
        <v>584</v>
      </c>
      <c r="D89" s="189">
        <v>931</v>
      </c>
      <c r="E89" s="189">
        <v>0</v>
      </c>
      <c r="F89" s="189">
        <v>0</v>
      </c>
      <c r="G89" s="189">
        <v>0</v>
      </c>
      <c r="H89" s="189">
        <v>347</v>
      </c>
      <c r="I89" s="189">
        <v>584</v>
      </c>
      <c r="J89" s="189">
        <v>931</v>
      </c>
      <c r="K89" s="190" t="s">
        <v>1339</v>
      </c>
    </row>
    <row r="90" spans="1:11" ht="20.100000000000001" customHeight="1" x14ac:dyDescent="0.25">
      <c r="A90" s="188" t="s">
        <v>777</v>
      </c>
      <c r="B90" s="189">
        <v>367</v>
      </c>
      <c r="C90" s="189">
        <v>597</v>
      </c>
      <c r="D90" s="189">
        <v>964</v>
      </c>
      <c r="E90" s="189">
        <v>0</v>
      </c>
      <c r="F90" s="189">
        <v>0</v>
      </c>
      <c r="G90" s="189">
        <v>0</v>
      </c>
      <c r="H90" s="189">
        <v>367</v>
      </c>
      <c r="I90" s="189">
        <v>597</v>
      </c>
      <c r="J90" s="189">
        <v>964</v>
      </c>
      <c r="K90" s="190" t="s">
        <v>778</v>
      </c>
    </row>
    <row r="91" spans="1:11" ht="20.100000000000001" customHeight="1" thickBot="1" x14ac:dyDescent="0.3">
      <c r="A91" s="193" t="s">
        <v>38</v>
      </c>
      <c r="B91" s="194">
        <v>11424</v>
      </c>
      <c r="C91" s="194">
        <v>18281</v>
      </c>
      <c r="D91" s="194">
        <v>29705</v>
      </c>
      <c r="E91" s="194">
        <v>0</v>
      </c>
      <c r="F91" s="194">
        <v>0</v>
      </c>
      <c r="G91" s="194">
        <v>0</v>
      </c>
      <c r="H91" s="194">
        <v>11424</v>
      </c>
      <c r="I91" s="194">
        <v>18281</v>
      </c>
      <c r="J91" s="194">
        <v>29705</v>
      </c>
      <c r="K91" s="195" t="s">
        <v>39</v>
      </c>
    </row>
    <row r="92" spans="1:11" ht="15.75" thickTop="1" x14ac:dyDescent="0.25">
      <c r="A92" s="209"/>
      <c r="B92" s="209"/>
      <c r="C92" s="209"/>
      <c r="D92" s="209"/>
      <c r="E92" s="209"/>
      <c r="F92" s="209"/>
      <c r="G92" s="209"/>
      <c r="H92" s="209"/>
      <c r="I92" s="209"/>
      <c r="J92" s="209"/>
      <c r="K92" s="209"/>
    </row>
    <row r="93" spans="1:11" x14ac:dyDescent="0.25">
      <c r="A93" s="209"/>
      <c r="B93" s="209"/>
      <c r="C93" s="209"/>
      <c r="D93" s="209"/>
      <c r="E93" s="209"/>
      <c r="F93" s="209"/>
      <c r="G93" s="209"/>
      <c r="H93" s="209"/>
      <c r="I93" s="209"/>
      <c r="J93" s="209"/>
      <c r="K93" s="209"/>
    </row>
    <row r="94" spans="1:11" ht="15.75" x14ac:dyDescent="0.25">
      <c r="A94" s="212"/>
      <c r="B94" s="209"/>
      <c r="C94" s="209"/>
      <c r="D94" s="209"/>
      <c r="E94" s="209"/>
      <c r="F94" s="209"/>
      <c r="G94" s="209"/>
      <c r="H94" s="209"/>
      <c r="I94" s="209"/>
      <c r="J94" s="209"/>
      <c r="K94" s="213"/>
    </row>
    <row r="95" spans="1:11" s="202" customFormat="1" ht="19.5" thickBot="1" x14ac:dyDescent="0.35">
      <c r="A95" s="199" t="s">
        <v>1351</v>
      </c>
      <c r="B95" s="200"/>
      <c r="C95" s="200"/>
      <c r="D95" s="200"/>
      <c r="E95" s="200"/>
      <c r="F95" s="200"/>
      <c r="G95" s="200"/>
      <c r="H95" s="200"/>
      <c r="I95" s="200"/>
      <c r="J95" s="200"/>
      <c r="K95" s="201" t="s">
        <v>1352</v>
      </c>
    </row>
    <row r="96" spans="1:11" ht="21" customHeight="1" thickTop="1" x14ac:dyDescent="0.25">
      <c r="A96" s="428" t="s">
        <v>118</v>
      </c>
      <c r="B96" s="431" t="s">
        <v>2</v>
      </c>
      <c r="C96" s="431"/>
      <c r="D96" s="431"/>
      <c r="E96" s="431" t="s">
        <v>3</v>
      </c>
      <c r="F96" s="431"/>
      <c r="G96" s="431"/>
      <c r="H96" s="431" t="s">
        <v>4</v>
      </c>
      <c r="I96" s="431"/>
      <c r="J96" s="431"/>
      <c r="K96" s="428" t="s">
        <v>278</v>
      </c>
    </row>
    <row r="97" spans="1:11" ht="21" customHeight="1" x14ac:dyDescent="0.25">
      <c r="A97" s="429"/>
      <c r="B97" s="432" t="s">
        <v>6</v>
      </c>
      <c r="C97" s="432"/>
      <c r="D97" s="432"/>
      <c r="E97" s="432" t="s">
        <v>7</v>
      </c>
      <c r="F97" s="432"/>
      <c r="G97" s="432"/>
      <c r="H97" s="432" t="s">
        <v>8</v>
      </c>
      <c r="I97" s="432"/>
      <c r="J97" s="432"/>
      <c r="K97" s="429"/>
    </row>
    <row r="98" spans="1:11" ht="21" customHeight="1" x14ac:dyDescent="0.25">
      <c r="A98" s="429"/>
      <c r="B98" s="186" t="s">
        <v>52</v>
      </c>
      <c r="C98" s="186" t="s">
        <v>279</v>
      </c>
      <c r="D98" s="186" t="s">
        <v>11</v>
      </c>
      <c r="E98" s="186" t="s">
        <v>52</v>
      </c>
      <c r="F98" s="186" t="s">
        <v>279</v>
      </c>
      <c r="G98" s="186" t="s">
        <v>11</v>
      </c>
      <c r="H98" s="186" t="s">
        <v>52</v>
      </c>
      <c r="I98" s="186" t="s">
        <v>279</v>
      </c>
      <c r="J98" s="186" t="s">
        <v>11</v>
      </c>
      <c r="K98" s="429"/>
    </row>
    <row r="99" spans="1:11" ht="21" customHeight="1" thickBot="1" x14ac:dyDescent="0.3">
      <c r="A99" s="430"/>
      <c r="B99" s="187" t="s">
        <v>12</v>
      </c>
      <c r="C99" s="187" t="s">
        <v>13</v>
      </c>
      <c r="D99" s="187" t="s">
        <v>8</v>
      </c>
      <c r="E99" s="187" t="s">
        <v>12</v>
      </c>
      <c r="F99" s="187" t="s">
        <v>13</v>
      </c>
      <c r="G99" s="187" t="s">
        <v>8</v>
      </c>
      <c r="H99" s="187" t="s">
        <v>12</v>
      </c>
      <c r="I99" s="187" t="s">
        <v>13</v>
      </c>
      <c r="J99" s="187" t="s">
        <v>8</v>
      </c>
      <c r="K99" s="430"/>
    </row>
    <row r="100" spans="1:11" ht="21" customHeight="1" x14ac:dyDescent="0.25">
      <c r="A100" s="188" t="s">
        <v>62</v>
      </c>
      <c r="B100" s="189"/>
      <c r="C100" s="189"/>
      <c r="D100" s="189"/>
      <c r="E100" s="189"/>
      <c r="F100" s="189"/>
      <c r="G100" s="189"/>
      <c r="H100" s="189"/>
      <c r="I100" s="189"/>
      <c r="J100" s="189"/>
      <c r="K100" s="190" t="s">
        <v>69</v>
      </c>
    </row>
    <row r="101" spans="1:11" ht="21" customHeight="1" x14ac:dyDescent="0.25">
      <c r="A101" s="188" t="s">
        <v>132</v>
      </c>
      <c r="B101" s="189">
        <v>195</v>
      </c>
      <c r="C101" s="189">
        <v>92</v>
      </c>
      <c r="D101" s="189">
        <v>287</v>
      </c>
      <c r="E101" s="189">
        <v>0</v>
      </c>
      <c r="F101" s="189">
        <v>0</v>
      </c>
      <c r="G101" s="189">
        <v>0</v>
      </c>
      <c r="H101" s="189">
        <v>195</v>
      </c>
      <c r="I101" s="189">
        <v>92</v>
      </c>
      <c r="J101" s="189">
        <v>287</v>
      </c>
      <c r="K101" s="190" t="s">
        <v>349</v>
      </c>
    </row>
    <row r="102" spans="1:11" ht="21" customHeight="1" x14ac:dyDescent="0.25">
      <c r="A102" s="188" t="s">
        <v>285</v>
      </c>
      <c r="B102" s="189">
        <v>518</v>
      </c>
      <c r="C102" s="189">
        <v>92</v>
      </c>
      <c r="D102" s="189">
        <v>610</v>
      </c>
      <c r="E102" s="189">
        <v>0</v>
      </c>
      <c r="F102" s="189">
        <v>0</v>
      </c>
      <c r="G102" s="189">
        <v>0</v>
      </c>
      <c r="H102" s="189">
        <v>518</v>
      </c>
      <c r="I102" s="189">
        <v>92</v>
      </c>
      <c r="J102" s="189">
        <v>610</v>
      </c>
      <c r="K102" s="190" t="s">
        <v>286</v>
      </c>
    </row>
    <row r="103" spans="1:11" ht="21" customHeight="1" x14ac:dyDescent="0.25">
      <c r="A103" s="188" t="s">
        <v>287</v>
      </c>
      <c r="B103" s="189">
        <v>457</v>
      </c>
      <c r="C103" s="189">
        <v>166</v>
      </c>
      <c r="D103" s="189">
        <v>623</v>
      </c>
      <c r="E103" s="189">
        <v>0</v>
      </c>
      <c r="F103" s="189">
        <v>0</v>
      </c>
      <c r="G103" s="189">
        <v>0</v>
      </c>
      <c r="H103" s="189">
        <v>457</v>
      </c>
      <c r="I103" s="189">
        <v>166</v>
      </c>
      <c r="J103" s="189">
        <v>623</v>
      </c>
      <c r="K103" s="190" t="s">
        <v>331</v>
      </c>
    </row>
    <row r="104" spans="1:11" ht="40.5" customHeight="1" x14ac:dyDescent="0.25">
      <c r="A104" s="188" t="s">
        <v>1259</v>
      </c>
      <c r="B104" s="189">
        <v>99</v>
      </c>
      <c r="C104" s="189">
        <v>26</v>
      </c>
      <c r="D104" s="189">
        <v>125</v>
      </c>
      <c r="E104" s="189">
        <v>0</v>
      </c>
      <c r="F104" s="189">
        <v>0</v>
      </c>
      <c r="G104" s="189">
        <v>0</v>
      </c>
      <c r="H104" s="189">
        <v>99</v>
      </c>
      <c r="I104" s="189">
        <v>26</v>
      </c>
      <c r="J104" s="189">
        <v>125</v>
      </c>
      <c r="K104" s="192" t="s">
        <v>999</v>
      </c>
    </row>
    <row r="105" spans="1:11" ht="21" customHeight="1" x14ac:dyDescent="0.25">
      <c r="A105" s="188" t="s">
        <v>289</v>
      </c>
      <c r="B105" s="189">
        <v>1772</v>
      </c>
      <c r="C105" s="189">
        <v>884</v>
      </c>
      <c r="D105" s="189">
        <v>2656</v>
      </c>
      <c r="E105" s="189">
        <v>0</v>
      </c>
      <c r="F105" s="189">
        <v>0</v>
      </c>
      <c r="G105" s="189">
        <v>0</v>
      </c>
      <c r="H105" s="189">
        <v>1772</v>
      </c>
      <c r="I105" s="189">
        <v>884</v>
      </c>
      <c r="J105" s="189">
        <v>2656</v>
      </c>
      <c r="K105" s="190" t="s">
        <v>290</v>
      </c>
    </row>
    <row r="106" spans="1:11" ht="21" customHeight="1" x14ac:dyDescent="0.25">
      <c r="A106" s="188" t="s">
        <v>390</v>
      </c>
      <c r="B106" s="189">
        <v>219</v>
      </c>
      <c r="C106" s="189">
        <v>274</v>
      </c>
      <c r="D106" s="189">
        <v>493</v>
      </c>
      <c r="E106" s="189">
        <v>0</v>
      </c>
      <c r="F106" s="189">
        <v>0</v>
      </c>
      <c r="G106" s="189">
        <v>0</v>
      </c>
      <c r="H106" s="189">
        <v>219</v>
      </c>
      <c r="I106" s="189">
        <v>274</v>
      </c>
      <c r="J106" s="189">
        <v>493</v>
      </c>
      <c r="K106" s="190" t="s">
        <v>1136</v>
      </c>
    </row>
    <row r="107" spans="1:11" ht="21" customHeight="1" x14ac:dyDescent="0.25">
      <c r="A107" s="188" t="s">
        <v>361</v>
      </c>
      <c r="B107" s="189">
        <v>293</v>
      </c>
      <c r="C107" s="189">
        <v>236</v>
      </c>
      <c r="D107" s="189">
        <v>529</v>
      </c>
      <c r="E107" s="189">
        <v>0</v>
      </c>
      <c r="F107" s="189">
        <v>0</v>
      </c>
      <c r="G107" s="189">
        <v>0</v>
      </c>
      <c r="H107" s="189">
        <v>293</v>
      </c>
      <c r="I107" s="189">
        <v>236</v>
      </c>
      <c r="J107" s="189">
        <v>529</v>
      </c>
      <c r="K107" s="190" t="s">
        <v>1137</v>
      </c>
    </row>
    <row r="108" spans="1:11" ht="21" customHeight="1" x14ac:dyDescent="0.25">
      <c r="A108" s="188" t="s">
        <v>1337</v>
      </c>
      <c r="B108" s="189">
        <v>201</v>
      </c>
      <c r="C108" s="189">
        <v>267</v>
      </c>
      <c r="D108" s="189">
        <v>468</v>
      </c>
      <c r="E108" s="189">
        <v>0</v>
      </c>
      <c r="F108" s="189">
        <v>0</v>
      </c>
      <c r="G108" s="189">
        <v>0</v>
      </c>
      <c r="H108" s="189">
        <v>201</v>
      </c>
      <c r="I108" s="189">
        <v>267</v>
      </c>
      <c r="J108" s="189">
        <v>468</v>
      </c>
      <c r="K108" s="190" t="s">
        <v>1338</v>
      </c>
    </row>
    <row r="109" spans="1:11" ht="21" customHeight="1" x14ac:dyDescent="0.25">
      <c r="A109" s="188" t="s">
        <v>1203</v>
      </c>
      <c r="B109" s="189">
        <v>0</v>
      </c>
      <c r="C109" s="189">
        <v>135</v>
      </c>
      <c r="D109" s="189">
        <v>135</v>
      </c>
      <c r="E109" s="189">
        <v>0</v>
      </c>
      <c r="F109" s="189">
        <v>0</v>
      </c>
      <c r="G109" s="189">
        <v>0</v>
      </c>
      <c r="H109" s="189">
        <v>0</v>
      </c>
      <c r="I109" s="189">
        <v>135</v>
      </c>
      <c r="J109" s="189">
        <v>135</v>
      </c>
      <c r="K109" s="190" t="s">
        <v>910</v>
      </c>
    </row>
    <row r="110" spans="1:11" ht="21" customHeight="1" x14ac:dyDescent="0.25">
      <c r="A110" s="188" t="s">
        <v>297</v>
      </c>
      <c r="B110" s="189">
        <v>165</v>
      </c>
      <c r="C110" s="189">
        <v>16</v>
      </c>
      <c r="D110" s="189">
        <v>181</v>
      </c>
      <c r="E110" s="189">
        <v>0</v>
      </c>
      <c r="F110" s="189">
        <v>0</v>
      </c>
      <c r="G110" s="189">
        <v>0</v>
      </c>
      <c r="H110" s="189">
        <v>165</v>
      </c>
      <c r="I110" s="189">
        <v>16</v>
      </c>
      <c r="J110" s="189">
        <v>181</v>
      </c>
      <c r="K110" s="190" t="s">
        <v>312</v>
      </c>
    </row>
    <row r="111" spans="1:11" ht="21" customHeight="1" x14ac:dyDescent="0.25">
      <c r="A111" s="188" t="s">
        <v>299</v>
      </c>
      <c r="B111" s="189">
        <v>690</v>
      </c>
      <c r="C111" s="189">
        <v>702</v>
      </c>
      <c r="D111" s="189">
        <v>1392</v>
      </c>
      <c r="E111" s="189">
        <v>0</v>
      </c>
      <c r="F111" s="189">
        <v>0</v>
      </c>
      <c r="G111" s="189">
        <v>0</v>
      </c>
      <c r="H111" s="189">
        <v>690</v>
      </c>
      <c r="I111" s="189">
        <v>702</v>
      </c>
      <c r="J111" s="189">
        <v>1392</v>
      </c>
      <c r="K111" s="190" t="s">
        <v>300</v>
      </c>
    </row>
    <row r="112" spans="1:11" ht="21" customHeight="1" x14ac:dyDescent="0.25">
      <c r="A112" s="188" t="s">
        <v>127</v>
      </c>
      <c r="B112" s="189">
        <v>735</v>
      </c>
      <c r="C112" s="189">
        <v>243</v>
      </c>
      <c r="D112" s="189">
        <v>978</v>
      </c>
      <c r="E112" s="189">
        <v>0</v>
      </c>
      <c r="F112" s="189">
        <v>0</v>
      </c>
      <c r="G112" s="189">
        <v>0</v>
      </c>
      <c r="H112" s="189">
        <v>735</v>
      </c>
      <c r="I112" s="189">
        <v>243</v>
      </c>
      <c r="J112" s="189">
        <v>978</v>
      </c>
      <c r="K112" s="190" t="s">
        <v>1339</v>
      </c>
    </row>
    <row r="113" spans="1:11" ht="21" customHeight="1" x14ac:dyDescent="0.25">
      <c r="A113" s="188" t="s">
        <v>777</v>
      </c>
      <c r="B113" s="189">
        <v>33</v>
      </c>
      <c r="C113" s="189">
        <v>28</v>
      </c>
      <c r="D113" s="189">
        <v>61</v>
      </c>
      <c r="E113" s="189">
        <v>0</v>
      </c>
      <c r="F113" s="189">
        <v>0</v>
      </c>
      <c r="G113" s="189">
        <v>0</v>
      </c>
      <c r="H113" s="189">
        <v>33</v>
      </c>
      <c r="I113" s="189">
        <v>28</v>
      </c>
      <c r="J113" s="189">
        <v>61</v>
      </c>
      <c r="K113" s="190" t="s">
        <v>778</v>
      </c>
    </row>
    <row r="114" spans="1:11" ht="21" customHeight="1" thickBot="1" x14ac:dyDescent="0.3">
      <c r="A114" s="193" t="s">
        <v>45</v>
      </c>
      <c r="B114" s="194">
        <v>5377</v>
      </c>
      <c r="C114" s="194">
        <v>3161</v>
      </c>
      <c r="D114" s="194">
        <v>8538</v>
      </c>
      <c r="E114" s="194">
        <v>0</v>
      </c>
      <c r="F114" s="194">
        <v>0</v>
      </c>
      <c r="G114" s="194">
        <v>0</v>
      </c>
      <c r="H114" s="194">
        <v>5377</v>
      </c>
      <c r="I114" s="194">
        <v>3161</v>
      </c>
      <c r="J114" s="194">
        <v>8538</v>
      </c>
      <c r="K114" s="195" t="s">
        <v>39</v>
      </c>
    </row>
    <row r="115" spans="1:11" ht="21" customHeight="1" thickTop="1" thickBot="1" x14ac:dyDescent="0.3">
      <c r="A115" s="206" t="s">
        <v>47</v>
      </c>
      <c r="B115" s="207">
        <f>SUM(B91,B114)</f>
        <v>16801</v>
      </c>
      <c r="C115" s="207">
        <f t="shared" ref="C115:J115" si="1">SUM(C91,C114)</f>
        <v>21442</v>
      </c>
      <c r="D115" s="207">
        <f t="shared" si="1"/>
        <v>38243</v>
      </c>
      <c r="E115" s="207">
        <f t="shared" si="1"/>
        <v>0</v>
      </c>
      <c r="F115" s="207">
        <f t="shared" si="1"/>
        <v>0</v>
      </c>
      <c r="G115" s="207">
        <f t="shared" si="1"/>
        <v>0</v>
      </c>
      <c r="H115" s="207">
        <f t="shared" si="1"/>
        <v>16801</v>
      </c>
      <c r="I115" s="207">
        <f t="shared" si="1"/>
        <v>21442</v>
      </c>
      <c r="J115" s="207">
        <f t="shared" si="1"/>
        <v>38243</v>
      </c>
      <c r="K115" s="208" t="s">
        <v>48</v>
      </c>
    </row>
    <row r="116" spans="1:11" ht="15.75" thickTop="1" x14ac:dyDescent="0.25">
      <c r="A116" s="209"/>
      <c r="B116" s="209"/>
      <c r="C116" s="209"/>
      <c r="D116" s="209"/>
      <c r="E116" s="209"/>
      <c r="F116" s="209"/>
      <c r="G116" s="209"/>
      <c r="H116" s="209"/>
      <c r="I116" s="209"/>
      <c r="J116" s="209"/>
      <c r="K116" s="209"/>
    </row>
    <row r="117" spans="1:11" x14ac:dyDescent="0.25">
      <c r="A117" s="209"/>
      <c r="B117" s="209"/>
      <c r="C117" s="209"/>
      <c r="D117" s="209"/>
      <c r="E117" s="209"/>
      <c r="F117" s="209"/>
      <c r="G117" s="209"/>
      <c r="H117" s="209"/>
      <c r="I117" s="209"/>
      <c r="J117" s="209"/>
      <c r="K117" s="209"/>
    </row>
    <row r="118" spans="1:11" x14ac:dyDescent="0.25">
      <c r="A118" s="209"/>
      <c r="B118" s="209"/>
      <c r="C118" s="209"/>
      <c r="D118" s="209"/>
      <c r="E118" s="209"/>
      <c r="F118" s="209"/>
      <c r="G118" s="209"/>
      <c r="H118" s="209"/>
      <c r="I118" s="209"/>
      <c r="J118" s="209"/>
      <c r="K118" s="209"/>
    </row>
    <row r="119" spans="1:11" x14ac:dyDescent="0.25">
      <c r="A119" s="209"/>
      <c r="B119" s="209"/>
      <c r="C119" s="209"/>
      <c r="D119" s="209"/>
      <c r="E119" s="209"/>
      <c r="F119" s="209"/>
      <c r="G119" s="209"/>
      <c r="H119" s="209"/>
      <c r="I119" s="209"/>
      <c r="J119" s="209"/>
      <c r="K119" s="209"/>
    </row>
    <row r="120" spans="1:11" x14ac:dyDescent="0.25">
      <c r="A120" s="209"/>
      <c r="B120" s="209"/>
      <c r="C120" s="209"/>
      <c r="D120" s="209"/>
      <c r="E120" s="209"/>
      <c r="F120" s="209"/>
      <c r="G120" s="209"/>
      <c r="H120" s="209"/>
      <c r="I120" s="209"/>
      <c r="J120" s="209"/>
      <c r="K120" s="209"/>
    </row>
    <row r="121" spans="1:11" x14ac:dyDescent="0.25">
      <c r="A121" s="209"/>
      <c r="B121" s="209"/>
      <c r="C121" s="209"/>
      <c r="D121" s="209"/>
      <c r="E121" s="209"/>
      <c r="F121" s="209"/>
      <c r="G121" s="209"/>
      <c r="H121" s="209"/>
      <c r="I121" s="209"/>
      <c r="J121" s="209"/>
      <c r="K121" s="209"/>
    </row>
    <row r="122" spans="1:11" x14ac:dyDescent="0.25">
      <c r="A122" s="209"/>
      <c r="B122" s="209"/>
      <c r="C122" s="209"/>
      <c r="D122" s="209"/>
      <c r="E122" s="209"/>
      <c r="F122" s="209"/>
      <c r="G122" s="209"/>
      <c r="H122" s="209"/>
      <c r="I122" s="209"/>
      <c r="J122" s="209"/>
      <c r="K122" s="209"/>
    </row>
    <row r="123" spans="1:11" x14ac:dyDescent="0.25">
      <c r="A123" s="209"/>
      <c r="B123" s="209"/>
      <c r="C123" s="209"/>
      <c r="D123" s="209"/>
      <c r="E123" s="209"/>
      <c r="F123" s="209"/>
      <c r="G123" s="209"/>
      <c r="H123" s="209"/>
      <c r="I123" s="209"/>
      <c r="J123" s="209"/>
      <c r="K123" s="209"/>
    </row>
    <row r="124" spans="1:11" x14ac:dyDescent="0.25">
      <c r="A124" s="209"/>
      <c r="B124" s="209"/>
      <c r="C124" s="209"/>
      <c r="D124" s="209"/>
      <c r="E124" s="209"/>
      <c r="F124" s="209"/>
      <c r="G124" s="209"/>
      <c r="H124" s="209"/>
      <c r="I124" s="209"/>
      <c r="J124" s="209"/>
      <c r="K124" s="209"/>
    </row>
    <row r="125" spans="1:11" x14ac:dyDescent="0.25">
      <c r="A125" s="209"/>
      <c r="B125" s="209"/>
      <c r="C125" s="209"/>
      <c r="D125" s="209"/>
      <c r="E125" s="209"/>
      <c r="F125" s="209"/>
      <c r="G125" s="209"/>
      <c r="H125" s="209"/>
      <c r="I125" s="209"/>
      <c r="J125" s="209"/>
      <c r="K125" s="209"/>
    </row>
    <row r="126" spans="1:11" x14ac:dyDescent="0.25">
      <c r="A126" s="209"/>
      <c r="B126" s="209"/>
      <c r="C126" s="209"/>
      <c r="D126" s="209"/>
      <c r="E126" s="209"/>
      <c r="F126" s="209"/>
      <c r="G126" s="209"/>
      <c r="H126" s="209"/>
      <c r="I126" s="209"/>
      <c r="J126" s="209"/>
      <c r="K126" s="209"/>
    </row>
    <row r="127" spans="1:11" ht="24.75" customHeight="1" x14ac:dyDescent="0.25">
      <c r="A127" s="426" t="s">
        <v>1353</v>
      </c>
      <c r="B127" s="426"/>
      <c r="C127" s="426"/>
      <c r="D127" s="426"/>
      <c r="E127" s="426"/>
      <c r="F127" s="426"/>
      <c r="G127" s="426"/>
      <c r="H127" s="426"/>
      <c r="I127" s="426"/>
      <c r="J127" s="426"/>
      <c r="K127" s="426"/>
    </row>
    <row r="128" spans="1:11" ht="33.75" customHeight="1" x14ac:dyDescent="0.25">
      <c r="A128" s="427" t="s">
        <v>2312</v>
      </c>
      <c r="B128" s="427"/>
      <c r="C128" s="427"/>
      <c r="D128" s="427"/>
      <c r="E128" s="427"/>
      <c r="F128" s="427"/>
      <c r="G128" s="427"/>
      <c r="H128" s="427"/>
      <c r="I128" s="427"/>
      <c r="J128" s="427"/>
      <c r="K128" s="427"/>
    </row>
    <row r="129" spans="1:11" s="202" customFormat="1" ht="27" customHeight="1" thickBot="1" x14ac:dyDescent="0.35">
      <c r="A129" s="182" t="s">
        <v>1354</v>
      </c>
      <c r="B129" s="183"/>
      <c r="C129" s="183"/>
      <c r="D129" s="183"/>
      <c r="E129" s="183"/>
      <c r="F129" s="183"/>
      <c r="G129" s="183"/>
      <c r="H129" s="183"/>
      <c r="I129" s="183"/>
      <c r="J129" s="183"/>
      <c r="K129" s="184" t="s">
        <v>1355</v>
      </c>
    </row>
    <row r="130" spans="1:11" ht="20.25" customHeight="1" thickTop="1" x14ac:dyDescent="0.25">
      <c r="A130" s="428" t="s">
        <v>118</v>
      </c>
      <c r="B130" s="431" t="s">
        <v>2</v>
      </c>
      <c r="C130" s="431"/>
      <c r="D130" s="431"/>
      <c r="E130" s="431" t="s">
        <v>3</v>
      </c>
      <c r="F130" s="431"/>
      <c r="G130" s="431"/>
      <c r="H130" s="431" t="s">
        <v>4</v>
      </c>
      <c r="I130" s="431"/>
      <c r="J130" s="431"/>
      <c r="K130" s="428" t="s">
        <v>278</v>
      </c>
    </row>
    <row r="131" spans="1:11" ht="20.25" customHeight="1" x14ac:dyDescent="0.25">
      <c r="A131" s="429"/>
      <c r="B131" s="432" t="s">
        <v>6</v>
      </c>
      <c r="C131" s="432"/>
      <c r="D131" s="432"/>
      <c r="E131" s="432" t="s">
        <v>7</v>
      </c>
      <c r="F131" s="432"/>
      <c r="G131" s="432"/>
      <c r="H131" s="432" t="s">
        <v>8</v>
      </c>
      <c r="I131" s="432"/>
      <c r="J131" s="432"/>
      <c r="K131" s="429"/>
    </row>
    <row r="132" spans="1:11" ht="20.25" customHeight="1" x14ac:dyDescent="0.25">
      <c r="A132" s="429"/>
      <c r="B132" s="186" t="s">
        <v>52</v>
      </c>
      <c r="C132" s="186" t="s">
        <v>279</v>
      </c>
      <c r="D132" s="186" t="s">
        <v>11</v>
      </c>
      <c r="E132" s="186" t="s">
        <v>52</v>
      </c>
      <c r="F132" s="186" t="s">
        <v>279</v>
      </c>
      <c r="G132" s="186" t="s">
        <v>11</v>
      </c>
      <c r="H132" s="186" t="s">
        <v>52</v>
      </c>
      <c r="I132" s="186" t="s">
        <v>279</v>
      </c>
      <c r="J132" s="186" t="s">
        <v>11</v>
      </c>
      <c r="K132" s="429"/>
    </row>
    <row r="133" spans="1:11" ht="20.25" customHeight="1" thickBot="1" x14ac:dyDescent="0.3">
      <c r="A133" s="430"/>
      <c r="B133" s="187" t="s">
        <v>12</v>
      </c>
      <c r="C133" s="187" t="s">
        <v>13</v>
      </c>
      <c r="D133" s="187" t="s">
        <v>8</v>
      </c>
      <c r="E133" s="187" t="s">
        <v>12</v>
      </c>
      <c r="F133" s="187" t="s">
        <v>13</v>
      </c>
      <c r="G133" s="187" t="s">
        <v>8</v>
      </c>
      <c r="H133" s="187" t="s">
        <v>12</v>
      </c>
      <c r="I133" s="187" t="s">
        <v>13</v>
      </c>
      <c r="J133" s="187" t="s">
        <v>8</v>
      </c>
      <c r="K133" s="430"/>
    </row>
    <row r="134" spans="1:11" ht="20.25" customHeight="1" x14ac:dyDescent="0.25">
      <c r="A134" s="188" t="s">
        <v>14</v>
      </c>
      <c r="B134" s="189"/>
      <c r="C134" s="189"/>
      <c r="D134" s="189"/>
      <c r="E134" s="189"/>
      <c r="F134" s="189"/>
      <c r="G134" s="189"/>
      <c r="H134" s="189"/>
      <c r="I134" s="189"/>
      <c r="J134" s="189"/>
      <c r="K134" s="190" t="s">
        <v>69</v>
      </c>
    </row>
    <row r="135" spans="1:11" ht="20.25" customHeight="1" x14ac:dyDescent="0.25">
      <c r="A135" s="188" t="s">
        <v>280</v>
      </c>
      <c r="B135" s="189">
        <v>119</v>
      </c>
      <c r="C135" s="189">
        <v>63</v>
      </c>
      <c r="D135" s="189">
        <v>182</v>
      </c>
      <c r="E135" s="189">
        <v>0</v>
      </c>
      <c r="F135" s="189">
        <v>0</v>
      </c>
      <c r="G135" s="189">
        <v>0</v>
      </c>
      <c r="H135" s="189">
        <v>119</v>
      </c>
      <c r="I135" s="189">
        <v>63</v>
      </c>
      <c r="J135" s="189">
        <v>182</v>
      </c>
      <c r="K135" s="190" t="s">
        <v>281</v>
      </c>
    </row>
    <row r="136" spans="1:11" ht="20.25" customHeight="1" x14ac:dyDescent="0.25">
      <c r="A136" s="188" t="s">
        <v>124</v>
      </c>
      <c r="B136" s="189">
        <v>23</v>
      </c>
      <c r="C136" s="189">
        <v>19</v>
      </c>
      <c r="D136" s="189">
        <v>42</v>
      </c>
      <c r="E136" s="189">
        <v>0</v>
      </c>
      <c r="F136" s="189">
        <v>0</v>
      </c>
      <c r="G136" s="189">
        <v>0</v>
      </c>
      <c r="H136" s="189">
        <v>23</v>
      </c>
      <c r="I136" s="189">
        <v>19</v>
      </c>
      <c r="J136" s="189">
        <v>42</v>
      </c>
      <c r="K136" s="190" t="s">
        <v>282</v>
      </c>
    </row>
    <row r="137" spans="1:11" ht="20.25" customHeight="1" x14ac:dyDescent="0.25">
      <c r="A137" s="188" t="s">
        <v>283</v>
      </c>
      <c r="B137" s="189">
        <v>49</v>
      </c>
      <c r="C137" s="189">
        <v>56</v>
      </c>
      <c r="D137" s="189">
        <v>105</v>
      </c>
      <c r="E137" s="189">
        <v>0</v>
      </c>
      <c r="F137" s="189">
        <v>0</v>
      </c>
      <c r="G137" s="189">
        <v>0</v>
      </c>
      <c r="H137" s="189">
        <v>49</v>
      </c>
      <c r="I137" s="189">
        <v>56</v>
      </c>
      <c r="J137" s="189">
        <v>105</v>
      </c>
      <c r="K137" s="190" t="s">
        <v>762</v>
      </c>
    </row>
    <row r="138" spans="1:11" ht="20.25" customHeight="1" x14ac:dyDescent="0.25">
      <c r="A138" s="188" t="s">
        <v>132</v>
      </c>
      <c r="B138" s="189">
        <v>18</v>
      </c>
      <c r="C138" s="189">
        <v>9</v>
      </c>
      <c r="D138" s="189">
        <v>27</v>
      </c>
      <c r="E138" s="189">
        <v>0</v>
      </c>
      <c r="F138" s="189">
        <v>0</v>
      </c>
      <c r="G138" s="189">
        <v>0</v>
      </c>
      <c r="H138" s="189">
        <v>18</v>
      </c>
      <c r="I138" s="189">
        <v>9</v>
      </c>
      <c r="J138" s="189">
        <v>27</v>
      </c>
      <c r="K138" s="190" t="s">
        <v>349</v>
      </c>
    </row>
    <row r="139" spans="1:11" ht="20.25" customHeight="1" x14ac:dyDescent="0.25">
      <c r="A139" s="188" t="s">
        <v>285</v>
      </c>
      <c r="B139" s="189">
        <v>200</v>
      </c>
      <c r="C139" s="189">
        <v>65</v>
      </c>
      <c r="D139" s="189">
        <v>265</v>
      </c>
      <c r="E139" s="189">
        <v>0</v>
      </c>
      <c r="F139" s="189">
        <v>0</v>
      </c>
      <c r="G139" s="189">
        <v>0</v>
      </c>
      <c r="H139" s="189">
        <v>200</v>
      </c>
      <c r="I139" s="189">
        <v>65</v>
      </c>
      <c r="J139" s="189">
        <v>265</v>
      </c>
      <c r="K139" s="190" t="s">
        <v>286</v>
      </c>
    </row>
    <row r="140" spans="1:11" ht="20.25" customHeight="1" x14ac:dyDescent="0.25">
      <c r="A140" s="188" t="s">
        <v>893</v>
      </c>
      <c r="B140" s="189">
        <v>177</v>
      </c>
      <c r="C140" s="189">
        <v>112</v>
      </c>
      <c r="D140" s="189">
        <v>289</v>
      </c>
      <c r="E140" s="189">
        <v>0</v>
      </c>
      <c r="F140" s="189">
        <v>0</v>
      </c>
      <c r="G140" s="189">
        <v>0</v>
      </c>
      <c r="H140" s="189">
        <v>177</v>
      </c>
      <c r="I140" s="189">
        <v>112</v>
      </c>
      <c r="J140" s="189">
        <v>289</v>
      </c>
      <c r="K140" s="190" t="s">
        <v>351</v>
      </c>
    </row>
    <row r="141" spans="1:11" ht="20.25" customHeight="1" x14ac:dyDescent="0.25">
      <c r="A141" s="188" t="s">
        <v>352</v>
      </c>
      <c r="B141" s="189">
        <v>65</v>
      </c>
      <c r="C141" s="189">
        <v>54</v>
      </c>
      <c r="D141" s="189">
        <v>119</v>
      </c>
      <c r="E141" s="189">
        <v>0</v>
      </c>
      <c r="F141" s="189">
        <v>0</v>
      </c>
      <c r="G141" s="189">
        <v>0</v>
      </c>
      <c r="H141" s="189">
        <v>65</v>
      </c>
      <c r="I141" s="189">
        <v>54</v>
      </c>
      <c r="J141" s="189">
        <v>119</v>
      </c>
      <c r="K141" s="190" t="s">
        <v>353</v>
      </c>
    </row>
    <row r="142" spans="1:11" ht="20.25" customHeight="1" x14ac:dyDescent="0.25">
      <c r="A142" s="188" t="s">
        <v>287</v>
      </c>
      <c r="B142" s="189">
        <v>181</v>
      </c>
      <c r="C142" s="189">
        <v>176</v>
      </c>
      <c r="D142" s="189">
        <v>357</v>
      </c>
      <c r="E142" s="189">
        <v>0</v>
      </c>
      <c r="F142" s="189">
        <v>0</v>
      </c>
      <c r="G142" s="189">
        <v>0</v>
      </c>
      <c r="H142" s="189">
        <v>181</v>
      </c>
      <c r="I142" s="189">
        <v>176</v>
      </c>
      <c r="J142" s="189">
        <v>357</v>
      </c>
      <c r="K142" s="190" t="s">
        <v>331</v>
      </c>
    </row>
    <row r="143" spans="1:11" ht="20.25" customHeight="1" x14ac:dyDescent="0.25">
      <c r="A143" s="188" t="s">
        <v>1335</v>
      </c>
      <c r="B143" s="189">
        <v>15</v>
      </c>
      <c r="C143" s="189">
        <v>10</v>
      </c>
      <c r="D143" s="189">
        <v>25</v>
      </c>
      <c r="E143" s="189">
        <v>0</v>
      </c>
      <c r="F143" s="189">
        <v>0</v>
      </c>
      <c r="G143" s="189">
        <v>0</v>
      </c>
      <c r="H143" s="189">
        <v>15</v>
      </c>
      <c r="I143" s="189">
        <v>10</v>
      </c>
      <c r="J143" s="189">
        <v>25</v>
      </c>
      <c r="K143" s="214" t="s">
        <v>1348</v>
      </c>
    </row>
    <row r="144" spans="1:11" ht="35.25" customHeight="1" x14ac:dyDescent="0.25">
      <c r="A144" s="188" t="s">
        <v>1259</v>
      </c>
      <c r="B144" s="189">
        <v>22</v>
      </c>
      <c r="C144" s="189">
        <v>31</v>
      </c>
      <c r="D144" s="189">
        <v>53</v>
      </c>
      <c r="E144" s="189">
        <v>0</v>
      </c>
      <c r="F144" s="189">
        <v>0</v>
      </c>
      <c r="G144" s="189">
        <v>0</v>
      </c>
      <c r="H144" s="189">
        <v>22</v>
      </c>
      <c r="I144" s="189">
        <v>31</v>
      </c>
      <c r="J144" s="189">
        <v>53</v>
      </c>
      <c r="K144" s="192" t="s">
        <v>999</v>
      </c>
    </row>
    <row r="145" spans="1:11" ht="20.25" customHeight="1" x14ac:dyDescent="0.25">
      <c r="A145" s="188" t="s">
        <v>289</v>
      </c>
      <c r="B145" s="189">
        <v>90</v>
      </c>
      <c r="C145" s="189">
        <v>45</v>
      </c>
      <c r="D145" s="189">
        <v>135</v>
      </c>
      <c r="E145" s="189">
        <v>0</v>
      </c>
      <c r="F145" s="189">
        <v>0</v>
      </c>
      <c r="G145" s="189">
        <v>0</v>
      </c>
      <c r="H145" s="189">
        <v>90</v>
      </c>
      <c r="I145" s="189">
        <v>45</v>
      </c>
      <c r="J145" s="189">
        <v>135</v>
      </c>
      <c r="K145" s="190" t="s">
        <v>290</v>
      </c>
    </row>
    <row r="146" spans="1:11" ht="20.25" customHeight="1" x14ac:dyDescent="0.25">
      <c r="A146" s="188" t="s">
        <v>390</v>
      </c>
      <c r="B146" s="189">
        <v>120</v>
      </c>
      <c r="C146" s="189">
        <v>73</v>
      </c>
      <c r="D146" s="189">
        <v>193</v>
      </c>
      <c r="E146" s="189">
        <v>0</v>
      </c>
      <c r="F146" s="189">
        <v>0</v>
      </c>
      <c r="G146" s="189">
        <v>0</v>
      </c>
      <c r="H146" s="189">
        <v>120</v>
      </c>
      <c r="I146" s="189">
        <v>73</v>
      </c>
      <c r="J146" s="189">
        <v>193</v>
      </c>
      <c r="K146" s="190" t="s">
        <v>1136</v>
      </c>
    </row>
    <row r="147" spans="1:11" ht="20.25" customHeight="1" x14ac:dyDescent="0.25">
      <c r="A147" s="188" t="s">
        <v>361</v>
      </c>
      <c r="B147" s="189">
        <v>143</v>
      </c>
      <c r="C147" s="189">
        <v>84</v>
      </c>
      <c r="D147" s="189">
        <v>227</v>
      </c>
      <c r="E147" s="189">
        <v>0</v>
      </c>
      <c r="F147" s="189">
        <v>0</v>
      </c>
      <c r="G147" s="189">
        <v>0</v>
      </c>
      <c r="H147" s="189">
        <v>143</v>
      </c>
      <c r="I147" s="189">
        <v>84</v>
      </c>
      <c r="J147" s="189">
        <v>227</v>
      </c>
      <c r="K147" s="190" t="s">
        <v>1137</v>
      </c>
    </row>
    <row r="148" spans="1:11" ht="20.25" customHeight="1" x14ac:dyDescent="0.25">
      <c r="A148" s="188" t="s">
        <v>1337</v>
      </c>
      <c r="B148" s="189">
        <v>26</v>
      </c>
      <c r="C148" s="189">
        <v>6</v>
      </c>
      <c r="D148" s="189">
        <v>32</v>
      </c>
      <c r="E148" s="189">
        <v>0</v>
      </c>
      <c r="F148" s="189">
        <v>0</v>
      </c>
      <c r="G148" s="189">
        <v>0</v>
      </c>
      <c r="H148" s="189">
        <v>26</v>
      </c>
      <c r="I148" s="189">
        <v>6</v>
      </c>
      <c r="J148" s="189">
        <v>32</v>
      </c>
      <c r="K148" s="190" t="s">
        <v>1338</v>
      </c>
    </row>
    <row r="149" spans="1:11" ht="20.25" customHeight="1" x14ac:dyDescent="0.25">
      <c r="A149" s="188" t="s">
        <v>1203</v>
      </c>
      <c r="B149" s="189">
        <v>38</v>
      </c>
      <c r="C149" s="189">
        <v>36</v>
      </c>
      <c r="D149" s="189">
        <v>74</v>
      </c>
      <c r="E149" s="189">
        <v>0</v>
      </c>
      <c r="F149" s="189">
        <v>0</v>
      </c>
      <c r="G149" s="189">
        <v>0</v>
      </c>
      <c r="H149" s="189">
        <v>38</v>
      </c>
      <c r="I149" s="189">
        <v>36</v>
      </c>
      <c r="J149" s="189">
        <v>74</v>
      </c>
      <c r="K149" s="190" t="s">
        <v>910</v>
      </c>
    </row>
    <row r="150" spans="1:11" ht="20.25" customHeight="1" x14ac:dyDescent="0.25">
      <c r="A150" s="188" t="s">
        <v>297</v>
      </c>
      <c r="B150" s="189">
        <v>96</v>
      </c>
      <c r="C150" s="189">
        <v>11</v>
      </c>
      <c r="D150" s="189">
        <v>107</v>
      </c>
      <c r="E150" s="189">
        <v>0</v>
      </c>
      <c r="F150" s="189">
        <v>0</v>
      </c>
      <c r="G150" s="189">
        <v>0</v>
      </c>
      <c r="H150" s="189">
        <v>96</v>
      </c>
      <c r="I150" s="189">
        <v>11</v>
      </c>
      <c r="J150" s="189">
        <v>107</v>
      </c>
      <c r="K150" s="190" t="s">
        <v>312</v>
      </c>
    </row>
    <row r="151" spans="1:11" ht="20.25" customHeight="1" thickBot="1" x14ac:dyDescent="0.3">
      <c r="A151" s="193" t="s">
        <v>299</v>
      </c>
      <c r="B151" s="194">
        <v>162</v>
      </c>
      <c r="C151" s="194">
        <v>69</v>
      </c>
      <c r="D151" s="194">
        <v>231</v>
      </c>
      <c r="E151" s="194">
        <v>0</v>
      </c>
      <c r="F151" s="194">
        <v>0</v>
      </c>
      <c r="G151" s="194">
        <v>0</v>
      </c>
      <c r="H151" s="194">
        <v>162</v>
      </c>
      <c r="I151" s="194">
        <v>69</v>
      </c>
      <c r="J151" s="194">
        <v>231</v>
      </c>
      <c r="K151" s="195" t="s">
        <v>300</v>
      </c>
    </row>
    <row r="152" spans="1:11" ht="15.75" thickTop="1" x14ac:dyDescent="0.25">
      <c r="A152" s="209"/>
      <c r="B152" s="209"/>
      <c r="C152" s="209"/>
      <c r="D152" s="209"/>
      <c r="E152" s="209"/>
      <c r="F152" s="209"/>
      <c r="G152" s="209"/>
      <c r="H152" s="209"/>
      <c r="I152" s="209"/>
      <c r="J152" s="209"/>
      <c r="K152" s="209"/>
    </row>
    <row r="159" spans="1:11" x14ac:dyDescent="0.25">
      <c r="A159" s="209"/>
      <c r="B159" s="209"/>
      <c r="C159" s="209"/>
      <c r="D159" s="209"/>
      <c r="E159" s="209"/>
      <c r="F159" s="209"/>
      <c r="G159" s="209"/>
      <c r="H159" s="209"/>
      <c r="I159" s="209"/>
      <c r="J159" s="209"/>
      <c r="K159" s="209"/>
    </row>
    <row r="160" spans="1:11" x14ac:dyDescent="0.25">
      <c r="A160" s="209"/>
      <c r="B160" s="209"/>
      <c r="C160" s="209"/>
      <c r="D160" s="209"/>
      <c r="E160" s="209"/>
      <c r="F160" s="209"/>
      <c r="G160" s="209"/>
      <c r="H160" s="209"/>
      <c r="I160" s="209"/>
      <c r="J160" s="209"/>
      <c r="K160" s="209"/>
    </row>
    <row r="161" spans="1:11" s="202" customFormat="1" ht="21" customHeight="1" thickBot="1" x14ac:dyDescent="0.35">
      <c r="A161" s="199" t="s">
        <v>1356</v>
      </c>
      <c r="B161" s="200"/>
      <c r="C161" s="200"/>
      <c r="D161" s="200"/>
      <c r="E161" s="200"/>
      <c r="F161" s="200"/>
      <c r="G161" s="200"/>
      <c r="H161" s="200"/>
      <c r="I161" s="200"/>
      <c r="J161" s="200"/>
      <c r="K161" s="201" t="s">
        <v>1357</v>
      </c>
    </row>
    <row r="162" spans="1:11" ht="21" customHeight="1" thickTop="1" x14ac:dyDescent="0.25">
      <c r="A162" s="428" t="s">
        <v>118</v>
      </c>
      <c r="B162" s="431" t="s">
        <v>2</v>
      </c>
      <c r="C162" s="431"/>
      <c r="D162" s="431"/>
      <c r="E162" s="431" t="s">
        <v>3</v>
      </c>
      <c r="F162" s="431"/>
      <c r="G162" s="431"/>
      <c r="H162" s="431" t="s">
        <v>4</v>
      </c>
      <c r="I162" s="431"/>
      <c r="J162" s="431"/>
      <c r="K162" s="428" t="s">
        <v>278</v>
      </c>
    </row>
    <row r="163" spans="1:11" ht="21" customHeight="1" x14ac:dyDescent="0.25">
      <c r="A163" s="429"/>
      <c r="B163" s="432" t="s">
        <v>6</v>
      </c>
      <c r="C163" s="432"/>
      <c r="D163" s="432"/>
      <c r="E163" s="432" t="s">
        <v>7</v>
      </c>
      <c r="F163" s="432"/>
      <c r="G163" s="432"/>
      <c r="H163" s="432" t="s">
        <v>8</v>
      </c>
      <c r="I163" s="432"/>
      <c r="J163" s="432"/>
      <c r="K163" s="429"/>
    </row>
    <row r="164" spans="1:11" ht="21" customHeight="1" x14ac:dyDescent="0.25">
      <c r="A164" s="429"/>
      <c r="B164" s="186" t="s">
        <v>52</v>
      </c>
      <c r="C164" s="186" t="s">
        <v>279</v>
      </c>
      <c r="D164" s="186" t="s">
        <v>11</v>
      </c>
      <c r="E164" s="186" t="s">
        <v>52</v>
      </c>
      <c r="F164" s="186" t="s">
        <v>279</v>
      </c>
      <c r="G164" s="186" t="s">
        <v>11</v>
      </c>
      <c r="H164" s="186" t="s">
        <v>52</v>
      </c>
      <c r="I164" s="186" t="s">
        <v>279</v>
      </c>
      <c r="J164" s="186" t="s">
        <v>11</v>
      </c>
      <c r="K164" s="429"/>
    </row>
    <row r="165" spans="1:11" ht="21" customHeight="1" thickBot="1" x14ac:dyDescent="0.3">
      <c r="A165" s="430"/>
      <c r="B165" s="187" t="s">
        <v>12</v>
      </c>
      <c r="C165" s="187" t="s">
        <v>13</v>
      </c>
      <c r="D165" s="187" t="s">
        <v>8</v>
      </c>
      <c r="E165" s="187" t="s">
        <v>12</v>
      </c>
      <c r="F165" s="187" t="s">
        <v>13</v>
      </c>
      <c r="G165" s="187" t="s">
        <v>8</v>
      </c>
      <c r="H165" s="187" t="s">
        <v>12</v>
      </c>
      <c r="I165" s="187" t="s">
        <v>13</v>
      </c>
      <c r="J165" s="187" t="s">
        <v>8</v>
      </c>
      <c r="K165" s="430"/>
    </row>
    <row r="166" spans="1:11" ht="21" customHeight="1" x14ac:dyDescent="0.25">
      <c r="A166" s="188" t="s">
        <v>127</v>
      </c>
      <c r="B166" s="189">
        <v>36</v>
      </c>
      <c r="C166" s="189">
        <v>11</v>
      </c>
      <c r="D166" s="189">
        <v>47</v>
      </c>
      <c r="E166" s="189">
        <v>0</v>
      </c>
      <c r="F166" s="189">
        <v>0</v>
      </c>
      <c r="G166" s="189">
        <v>0</v>
      </c>
      <c r="H166" s="189">
        <v>36</v>
      </c>
      <c r="I166" s="189">
        <v>11</v>
      </c>
      <c r="J166" s="189">
        <v>47</v>
      </c>
      <c r="K166" s="190" t="s">
        <v>302</v>
      </c>
    </row>
    <row r="167" spans="1:11" ht="21" customHeight="1" x14ac:dyDescent="0.25">
      <c r="A167" s="188" t="s">
        <v>777</v>
      </c>
      <c r="B167" s="189">
        <v>58</v>
      </c>
      <c r="C167" s="189">
        <v>18</v>
      </c>
      <c r="D167" s="189">
        <v>76</v>
      </c>
      <c r="E167" s="189">
        <v>0</v>
      </c>
      <c r="F167" s="189">
        <v>0</v>
      </c>
      <c r="G167" s="189">
        <v>0</v>
      </c>
      <c r="H167" s="189">
        <v>58</v>
      </c>
      <c r="I167" s="189">
        <v>18</v>
      </c>
      <c r="J167" s="189">
        <v>76</v>
      </c>
      <c r="K167" s="190" t="s">
        <v>778</v>
      </c>
    </row>
    <row r="168" spans="1:11" ht="21" customHeight="1" x14ac:dyDescent="0.25">
      <c r="A168" s="188" t="s">
        <v>1358</v>
      </c>
      <c r="B168" s="189">
        <v>16</v>
      </c>
      <c r="C168" s="189">
        <v>7</v>
      </c>
      <c r="D168" s="189">
        <v>23</v>
      </c>
      <c r="E168" s="189">
        <v>0</v>
      </c>
      <c r="F168" s="189">
        <v>0</v>
      </c>
      <c r="G168" s="189">
        <v>0</v>
      </c>
      <c r="H168" s="189">
        <v>16</v>
      </c>
      <c r="I168" s="189">
        <v>7</v>
      </c>
      <c r="J168" s="189">
        <v>23</v>
      </c>
      <c r="K168" s="190" t="s">
        <v>1359</v>
      </c>
    </row>
    <row r="169" spans="1:11" ht="25.5" customHeight="1" x14ac:dyDescent="0.25">
      <c r="A169" s="188" t="s">
        <v>1360</v>
      </c>
      <c r="B169" s="189">
        <v>30</v>
      </c>
      <c r="C169" s="189">
        <v>25</v>
      </c>
      <c r="D169" s="189">
        <v>55</v>
      </c>
      <c r="E169" s="189">
        <v>0</v>
      </c>
      <c r="F169" s="189">
        <v>0</v>
      </c>
      <c r="G169" s="189">
        <v>0</v>
      </c>
      <c r="H169" s="189">
        <v>30</v>
      </c>
      <c r="I169" s="189">
        <v>25</v>
      </c>
      <c r="J169" s="189">
        <v>55</v>
      </c>
      <c r="K169" s="190" t="s">
        <v>1361</v>
      </c>
    </row>
    <row r="170" spans="1:11" ht="21" customHeight="1" x14ac:dyDescent="0.25">
      <c r="A170" s="188" t="s">
        <v>1362</v>
      </c>
      <c r="B170" s="189">
        <v>25</v>
      </c>
      <c r="C170" s="189">
        <v>6</v>
      </c>
      <c r="D170" s="189">
        <v>31</v>
      </c>
      <c r="E170" s="189">
        <v>0</v>
      </c>
      <c r="F170" s="189">
        <v>0</v>
      </c>
      <c r="G170" s="189">
        <v>0</v>
      </c>
      <c r="H170" s="189">
        <v>25</v>
      </c>
      <c r="I170" s="189">
        <v>6</v>
      </c>
      <c r="J170" s="189">
        <v>31</v>
      </c>
      <c r="K170" s="190" t="s">
        <v>1363</v>
      </c>
    </row>
    <row r="171" spans="1:11" ht="21" customHeight="1" x14ac:dyDescent="0.25">
      <c r="A171" s="188" t="s">
        <v>1364</v>
      </c>
      <c r="B171" s="189">
        <v>76</v>
      </c>
      <c r="C171" s="189">
        <v>30</v>
      </c>
      <c r="D171" s="189">
        <v>106</v>
      </c>
      <c r="E171" s="189">
        <v>0</v>
      </c>
      <c r="F171" s="189">
        <v>0</v>
      </c>
      <c r="G171" s="189">
        <v>0</v>
      </c>
      <c r="H171" s="189">
        <v>76</v>
      </c>
      <c r="I171" s="189">
        <v>30</v>
      </c>
      <c r="J171" s="189">
        <v>106</v>
      </c>
      <c r="K171" s="190" t="s">
        <v>1365</v>
      </c>
    </row>
    <row r="172" spans="1:11" ht="21" customHeight="1" x14ac:dyDescent="0.25">
      <c r="A172" s="188" t="s">
        <v>953</v>
      </c>
      <c r="B172" s="189">
        <v>3</v>
      </c>
      <c r="C172" s="189">
        <v>0</v>
      </c>
      <c r="D172" s="189">
        <v>3</v>
      </c>
      <c r="E172" s="189">
        <v>0</v>
      </c>
      <c r="F172" s="189">
        <v>0</v>
      </c>
      <c r="G172" s="189">
        <v>0</v>
      </c>
      <c r="H172" s="189">
        <v>3</v>
      </c>
      <c r="I172" s="189">
        <v>0</v>
      </c>
      <c r="J172" s="189">
        <v>3</v>
      </c>
      <c r="K172" s="190" t="s">
        <v>387</v>
      </c>
    </row>
    <row r="173" spans="1:11" ht="21" customHeight="1" x14ac:dyDescent="0.25">
      <c r="A173" s="188" t="s">
        <v>1366</v>
      </c>
      <c r="B173" s="189">
        <v>0</v>
      </c>
      <c r="C173" s="189">
        <v>5</v>
      </c>
      <c r="D173" s="189">
        <v>5</v>
      </c>
      <c r="E173" s="189">
        <v>0</v>
      </c>
      <c r="F173" s="189">
        <v>0</v>
      </c>
      <c r="G173" s="189">
        <v>0</v>
      </c>
      <c r="H173" s="189">
        <v>0</v>
      </c>
      <c r="I173" s="189">
        <v>5</v>
      </c>
      <c r="J173" s="189">
        <v>5</v>
      </c>
      <c r="K173" s="190" t="s">
        <v>1367</v>
      </c>
    </row>
    <row r="174" spans="1:11" ht="21" customHeight="1" x14ac:dyDescent="0.25">
      <c r="A174" s="188" t="s">
        <v>264</v>
      </c>
      <c r="B174" s="189">
        <v>1</v>
      </c>
      <c r="C174" s="189">
        <v>0</v>
      </c>
      <c r="D174" s="189">
        <v>1</v>
      </c>
      <c r="E174" s="189">
        <v>0</v>
      </c>
      <c r="F174" s="189">
        <v>0</v>
      </c>
      <c r="G174" s="189">
        <v>0</v>
      </c>
      <c r="H174" s="189">
        <v>1</v>
      </c>
      <c r="I174" s="189">
        <v>0</v>
      </c>
      <c r="J174" s="189">
        <v>1</v>
      </c>
      <c r="K174" s="190" t="s">
        <v>1368</v>
      </c>
    </row>
    <row r="175" spans="1:11" ht="21" customHeight="1" x14ac:dyDescent="0.25">
      <c r="A175" s="188" t="s">
        <v>1369</v>
      </c>
      <c r="B175" s="189">
        <v>2</v>
      </c>
      <c r="C175" s="189">
        <v>1</v>
      </c>
      <c r="D175" s="189">
        <v>3</v>
      </c>
      <c r="E175" s="189">
        <v>0</v>
      </c>
      <c r="F175" s="189">
        <v>0</v>
      </c>
      <c r="G175" s="189">
        <v>0</v>
      </c>
      <c r="H175" s="189">
        <v>2</v>
      </c>
      <c r="I175" s="189">
        <v>1</v>
      </c>
      <c r="J175" s="189">
        <v>3</v>
      </c>
      <c r="K175" s="190" t="s">
        <v>1370</v>
      </c>
    </row>
    <row r="176" spans="1:11" ht="21" customHeight="1" x14ac:dyDescent="0.25">
      <c r="A176" s="188" t="s">
        <v>54</v>
      </c>
      <c r="B176" s="189">
        <v>31</v>
      </c>
      <c r="C176" s="189">
        <v>10</v>
      </c>
      <c r="D176" s="189">
        <v>41</v>
      </c>
      <c r="E176" s="189">
        <v>0</v>
      </c>
      <c r="F176" s="189">
        <v>0</v>
      </c>
      <c r="G176" s="189">
        <v>0</v>
      </c>
      <c r="H176" s="189">
        <v>31</v>
      </c>
      <c r="I176" s="189">
        <v>10</v>
      </c>
      <c r="J176" s="189">
        <v>41</v>
      </c>
      <c r="K176" s="190" t="s">
        <v>330</v>
      </c>
    </row>
    <row r="177" spans="1:11" ht="21" customHeight="1" thickBot="1" x14ac:dyDescent="0.3">
      <c r="A177" s="203" t="s">
        <v>38</v>
      </c>
      <c r="B177" s="204">
        <v>1822</v>
      </c>
      <c r="C177" s="204">
        <v>1032</v>
      </c>
      <c r="D177" s="204">
        <v>2854</v>
      </c>
      <c r="E177" s="204">
        <v>0</v>
      </c>
      <c r="F177" s="204">
        <v>0</v>
      </c>
      <c r="G177" s="204">
        <v>0</v>
      </c>
      <c r="H177" s="204">
        <v>1822</v>
      </c>
      <c r="I177" s="204">
        <v>1032</v>
      </c>
      <c r="J177" s="204">
        <v>2854</v>
      </c>
      <c r="K177" s="205" t="s">
        <v>39</v>
      </c>
    </row>
    <row r="178" spans="1:11" ht="21" customHeight="1" thickBot="1" x14ac:dyDescent="0.3">
      <c r="A178" s="206" t="s">
        <v>47</v>
      </c>
      <c r="B178" s="207">
        <f>SUM(B177)</f>
        <v>1822</v>
      </c>
      <c r="C178" s="207">
        <f t="shared" ref="C178:J178" si="2">SUM(C177)</f>
        <v>1032</v>
      </c>
      <c r="D178" s="207">
        <f t="shared" si="2"/>
        <v>2854</v>
      </c>
      <c r="E178" s="207">
        <f t="shared" si="2"/>
        <v>0</v>
      </c>
      <c r="F178" s="207">
        <f t="shared" si="2"/>
        <v>0</v>
      </c>
      <c r="G178" s="207">
        <f t="shared" si="2"/>
        <v>0</v>
      </c>
      <c r="H178" s="207">
        <f t="shared" si="2"/>
        <v>1822</v>
      </c>
      <c r="I178" s="207">
        <f t="shared" si="2"/>
        <v>1032</v>
      </c>
      <c r="J178" s="207">
        <f t="shared" si="2"/>
        <v>2854</v>
      </c>
      <c r="K178" s="208" t="s">
        <v>48</v>
      </c>
    </row>
    <row r="179" spans="1:11" ht="15.75" thickTop="1" x14ac:dyDescent="0.25">
      <c r="A179" s="209"/>
      <c r="B179" s="209"/>
      <c r="C179" s="209"/>
      <c r="D179" s="209"/>
      <c r="E179" s="209"/>
      <c r="F179" s="209"/>
      <c r="G179" s="209"/>
      <c r="H179" s="209"/>
      <c r="I179" s="209"/>
      <c r="J179" s="209"/>
      <c r="K179" s="209"/>
    </row>
  </sheetData>
  <mergeCells count="54">
    <mergeCell ref="A162:A165"/>
    <mergeCell ref="B162:D162"/>
    <mergeCell ref="E162:G162"/>
    <mergeCell ref="H162:J162"/>
    <mergeCell ref="K162:K165"/>
    <mergeCell ref="B163:D163"/>
    <mergeCell ref="E163:G163"/>
    <mergeCell ref="H163:J163"/>
    <mergeCell ref="A127:K127"/>
    <mergeCell ref="A128:K128"/>
    <mergeCell ref="A130:A133"/>
    <mergeCell ref="B130:D130"/>
    <mergeCell ref="E130:G130"/>
    <mergeCell ref="H130:J130"/>
    <mergeCell ref="K130:K133"/>
    <mergeCell ref="B131:D131"/>
    <mergeCell ref="E131:G131"/>
    <mergeCell ref="H131:J131"/>
    <mergeCell ref="A96:A99"/>
    <mergeCell ref="B96:D96"/>
    <mergeCell ref="E96:G96"/>
    <mergeCell ref="H96:J96"/>
    <mergeCell ref="K96:K99"/>
    <mergeCell ref="B97:D97"/>
    <mergeCell ref="E97:G97"/>
    <mergeCell ref="H97:J97"/>
    <mergeCell ref="A63:K63"/>
    <mergeCell ref="A64:K64"/>
    <mergeCell ref="A66:A69"/>
    <mergeCell ref="B66:D66"/>
    <mergeCell ref="E66:G66"/>
    <mergeCell ref="H66:J66"/>
    <mergeCell ref="K66:K69"/>
    <mergeCell ref="B67:D67"/>
    <mergeCell ref="E67:G67"/>
    <mergeCell ref="H67:J67"/>
    <mergeCell ref="A35:A38"/>
    <mergeCell ref="B35:D35"/>
    <mergeCell ref="E35:G35"/>
    <mergeCell ref="H35:J35"/>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0.25" right="0.25" top="1" bottom="0.5" header="1" footer="0.5"/>
  <pageSetup paperSize="9" scale="79" orientation="landscape" r:id="rId1"/>
  <rowBreaks count="2" manualBreakCount="2">
    <brk id="62" max="10" man="1"/>
    <brk id="9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6"/>
  <sheetViews>
    <sheetView rightToLeft="1" view="pageBreakPreview" topLeftCell="A43" zoomScale="75" zoomScaleSheetLayoutView="75" workbookViewId="0">
      <selection activeCell="N168" sqref="N168"/>
    </sheetView>
  </sheetViews>
  <sheetFormatPr defaultRowHeight="15" x14ac:dyDescent="0.25"/>
  <cols>
    <col min="1" max="1" width="25" style="181" customWidth="1"/>
    <col min="2" max="2" width="7.5" style="181" customWidth="1"/>
    <col min="3" max="7" width="9" style="181"/>
    <col min="8" max="8" width="6.875" style="181" customWidth="1"/>
    <col min="9" max="9" width="9" style="181"/>
    <col min="10" max="10" width="7.125" style="181" customWidth="1"/>
    <col min="11" max="11" width="7" style="181" customWidth="1"/>
    <col min="12" max="12" width="9" style="181"/>
    <col min="13" max="13" width="7.125" style="181" customWidth="1"/>
    <col min="14" max="14" width="35.375" style="181" customWidth="1"/>
    <col min="15" max="16384" width="9" style="181"/>
  </cols>
  <sheetData>
    <row r="1" spans="1:14" ht="27" customHeight="1" x14ac:dyDescent="0.25">
      <c r="A1" s="434" t="s">
        <v>1371</v>
      </c>
      <c r="B1" s="434"/>
      <c r="C1" s="434"/>
      <c r="D1" s="434"/>
      <c r="E1" s="434"/>
      <c r="F1" s="434"/>
      <c r="G1" s="434"/>
      <c r="H1" s="434"/>
      <c r="I1" s="434"/>
      <c r="J1" s="434"/>
      <c r="K1" s="434"/>
      <c r="L1" s="434"/>
      <c r="M1" s="434"/>
      <c r="N1" s="434"/>
    </row>
    <row r="2" spans="1:14" ht="44.25" customHeight="1" x14ac:dyDescent="0.25">
      <c r="A2" s="435" t="s">
        <v>1821</v>
      </c>
      <c r="B2" s="435"/>
      <c r="C2" s="435"/>
      <c r="D2" s="435"/>
      <c r="E2" s="435"/>
      <c r="F2" s="435"/>
      <c r="G2" s="435"/>
      <c r="H2" s="435"/>
      <c r="I2" s="435"/>
      <c r="J2" s="435"/>
      <c r="K2" s="435"/>
      <c r="L2" s="435"/>
      <c r="M2" s="435"/>
      <c r="N2" s="435"/>
    </row>
    <row r="3" spans="1:14" s="202" customFormat="1" ht="19.5" thickBot="1" x14ac:dyDescent="0.35">
      <c r="A3" s="215" t="s">
        <v>1372</v>
      </c>
      <c r="B3" s="216"/>
      <c r="C3" s="216"/>
      <c r="D3" s="216"/>
      <c r="E3" s="216"/>
      <c r="F3" s="216"/>
      <c r="G3" s="216"/>
      <c r="H3" s="216"/>
      <c r="I3" s="216"/>
      <c r="J3" s="216"/>
      <c r="K3" s="216"/>
      <c r="L3" s="216"/>
      <c r="M3" s="216"/>
      <c r="N3" s="217" t="s">
        <v>1373</v>
      </c>
    </row>
    <row r="4" spans="1:14" ht="21" customHeight="1" thickTop="1" x14ac:dyDescent="0.25">
      <c r="A4" s="436" t="s">
        <v>118</v>
      </c>
      <c r="B4" s="439" t="s">
        <v>56</v>
      </c>
      <c r="C4" s="439"/>
      <c r="D4" s="439"/>
      <c r="E4" s="439" t="s">
        <v>57</v>
      </c>
      <c r="F4" s="439"/>
      <c r="G4" s="439"/>
      <c r="H4" s="439" t="s">
        <v>58</v>
      </c>
      <c r="I4" s="439"/>
      <c r="J4" s="439"/>
      <c r="K4" s="439" t="s">
        <v>4</v>
      </c>
      <c r="L4" s="439"/>
      <c r="M4" s="439"/>
      <c r="N4" s="436" t="s">
        <v>278</v>
      </c>
    </row>
    <row r="5" spans="1:14" ht="18" customHeight="1" x14ac:dyDescent="0.25">
      <c r="A5" s="437"/>
      <c r="B5" s="440" t="s">
        <v>59</v>
      </c>
      <c r="C5" s="440"/>
      <c r="D5" s="440"/>
      <c r="E5" s="440" t="s">
        <v>60</v>
      </c>
      <c r="F5" s="440"/>
      <c r="G5" s="440"/>
      <c r="H5" s="440" t="s">
        <v>61</v>
      </c>
      <c r="I5" s="440"/>
      <c r="J5" s="440"/>
      <c r="K5" s="440" t="s">
        <v>8</v>
      </c>
      <c r="L5" s="440"/>
      <c r="M5" s="440"/>
      <c r="N5" s="437"/>
    </row>
    <row r="6" spans="1:14" ht="18.75" customHeight="1" x14ac:dyDescent="0.25">
      <c r="A6" s="437"/>
      <c r="B6" s="218" t="s">
        <v>52</v>
      </c>
      <c r="C6" s="218" t="s">
        <v>10</v>
      </c>
      <c r="D6" s="218" t="s">
        <v>11</v>
      </c>
      <c r="E6" s="218" t="s">
        <v>52</v>
      </c>
      <c r="F6" s="218" t="s">
        <v>10</v>
      </c>
      <c r="G6" s="218" t="s">
        <v>11</v>
      </c>
      <c r="H6" s="218" t="s">
        <v>52</v>
      </c>
      <c r="I6" s="218" t="s">
        <v>10</v>
      </c>
      <c r="J6" s="218" t="s">
        <v>11</v>
      </c>
      <c r="K6" s="218" t="s">
        <v>52</v>
      </c>
      <c r="L6" s="218" t="s">
        <v>10</v>
      </c>
      <c r="M6" s="218" t="s">
        <v>11</v>
      </c>
      <c r="N6" s="437"/>
    </row>
    <row r="7" spans="1:14" ht="16.5" customHeight="1" thickBot="1" x14ac:dyDescent="0.3">
      <c r="A7" s="438"/>
      <c r="B7" s="219" t="s">
        <v>12</v>
      </c>
      <c r="C7" s="219" t="s">
        <v>13</v>
      </c>
      <c r="D7" s="219" t="s">
        <v>8</v>
      </c>
      <c r="E7" s="219" t="s">
        <v>12</v>
      </c>
      <c r="F7" s="219" t="s">
        <v>13</v>
      </c>
      <c r="G7" s="219" t="s">
        <v>8</v>
      </c>
      <c r="H7" s="219" t="s">
        <v>12</v>
      </c>
      <c r="I7" s="219" t="s">
        <v>13</v>
      </c>
      <c r="J7" s="219" t="s">
        <v>8</v>
      </c>
      <c r="K7" s="219" t="s">
        <v>12</v>
      </c>
      <c r="L7" s="219" t="s">
        <v>13</v>
      </c>
      <c r="M7" s="219" t="s">
        <v>8</v>
      </c>
      <c r="N7" s="438"/>
    </row>
    <row r="8" spans="1:14" ht="21" customHeight="1" x14ac:dyDescent="0.25">
      <c r="A8" s="220" t="s">
        <v>14</v>
      </c>
      <c r="B8" s="442"/>
      <c r="C8" s="442"/>
      <c r="D8" s="442"/>
      <c r="E8" s="442"/>
      <c r="F8" s="442"/>
      <c r="G8" s="442"/>
      <c r="H8" s="442"/>
      <c r="I8" s="442"/>
      <c r="J8" s="442"/>
      <c r="K8" s="442"/>
      <c r="L8" s="442"/>
      <c r="M8" s="442"/>
      <c r="N8" s="221" t="s">
        <v>69</v>
      </c>
    </row>
    <row r="9" spans="1:14" ht="21" customHeight="1" x14ac:dyDescent="0.25">
      <c r="A9" s="220" t="s">
        <v>280</v>
      </c>
      <c r="B9" s="222">
        <v>62</v>
      </c>
      <c r="C9" s="222">
        <v>66</v>
      </c>
      <c r="D9" s="222">
        <v>128</v>
      </c>
      <c r="E9" s="222">
        <v>1</v>
      </c>
      <c r="F9" s="222">
        <v>2</v>
      </c>
      <c r="G9" s="222">
        <v>3</v>
      </c>
      <c r="H9" s="222">
        <v>0</v>
      </c>
      <c r="I9" s="222">
        <v>0</v>
      </c>
      <c r="J9" s="222">
        <v>0</v>
      </c>
      <c r="K9" s="223">
        <f t="shared" ref="K9:K25" si="0">SUM(B9,E9,H9)</f>
        <v>63</v>
      </c>
      <c r="L9" s="223">
        <f t="shared" ref="L9:M24" si="1">SUM(C9,F9,I9)</f>
        <v>68</v>
      </c>
      <c r="M9" s="223">
        <f t="shared" si="1"/>
        <v>131</v>
      </c>
      <c r="N9" s="221" t="s">
        <v>281</v>
      </c>
    </row>
    <row r="10" spans="1:14" ht="21" customHeight="1" x14ac:dyDescent="0.25">
      <c r="A10" s="220" t="s">
        <v>124</v>
      </c>
      <c r="B10" s="222">
        <v>29</v>
      </c>
      <c r="C10" s="222">
        <v>12</v>
      </c>
      <c r="D10" s="222">
        <v>41</v>
      </c>
      <c r="E10" s="222">
        <v>1</v>
      </c>
      <c r="F10" s="222">
        <v>0</v>
      </c>
      <c r="G10" s="222">
        <v>1</v>
      </c>
      <c r="H10" s="222">
        <v>0</v>
      </c>
      <c r="I10" s="222">
        <v>0</v>
      </c>
      <c r="J10" s="222">
        <v>0</v>
      </c>
      <c r="K10" s="223">
        <f t="shared" si="0"/>
        <v>30</v>
      </c>
      <c r="L10" s="223">
        <f t="shared" si="1"/>
        <v>12</v>
      </c>
      <c r="M10" s="223">
        <f t="shared" si="1"/>
        <v>42</v>
      </c>
      <c r="N10" s="221" t="s">
        <v>282</v>
      </c>
    </row>
    <row r="11" spans="1:14" ht="21" customHeight="1" x14ac:dyDescent="0.25">
      <c r="A11" s="220" t="s">
        <v>283</v>
      </c>
      <c r="B11" s="222">
        <v>22</v>
      </c>
      <c r="C11" s="222">
        <v>38</v>
      </c>
      <c r="D11" s="222">
        <v>60</v>
      </c>
      <c r="E11" s="222">
        <v>1</v>
      </c>
      <c r="F11" s="222">
        <v>0</v>
      </c>
      <c r="G11" s="222">
        <v>1</v>
      </c>
      <c r="H11" s="222">
        <v>0</v>
      </c>
      <c r="I11" s="222">
        <v>0</v>
      </c>
      <c r="J11" s="222">
        <v>0</v>
      </c>
      <c r="K11" s="223">
        <f t="shared" si="0"/>
        <v>23</v>
      </c>
      <c r="L11" s="223">
        <f t="shared" si="1"/>
        <v>38</v>
      </c>
      <c r="M11" s="223">
        <f t="shared" si="1"/>
        <v>61</v>
      </c>
      <c r="N11" s="221" t="s">
        <v>762</v>
      </c>
    </row>
    <row r="12" spans="1:14" ht="21" customHeight="1" x14ac:dyDescent="0.25">
      <c r="A12" s="220" t="s">
        <v>132</v>
      </c>
      <c r="B12" s="222">
        <v>1</v>
      </c>
      <c r="C12" s="222">
        <v>3</v>
      </c>
      <c r="D12" s="222">
        <v>4</v>
      </c>
      <c r="E12" s="222">
        <v>2</v>
      </c>
      <c r="F12" s="222">
        <v>0</v>
      </c>
      <c r="G12" s="222">
        <v>2</v>
      </c>
      <c r="H12" s="222">
        <v>2</v>
      </c>
      <c r="I12" s="222">
        <v>6</v>
      </c>
      <c r="J12" s="222">
        <v>8</v>
      </c>
      <c r="K12" s="223">
        <f t="shared" si="0"/>
        <v>5</v>
      </c>
      <c r="L12" s="223">
        <f t="shared" si="1"/>
        <v>9</v>
      </c>
      <c r="M12" s="223">
        <f t="shared" si="1"/>
        <v>14</v>
      </c>
      <c r="N12" s="221" t="s">
        <v>349</v>
      </c>
    </row>
    <row r="13" spans="1:14" ht="21" customHeight="1" x14ac:dyDescent="0.25">
      <c r="A13" s="220" t="s">
        <v>285</v>
      </c>
      <c r="B13" s="222">
        <v>242</v>
      </c>
      <c r="C13" s="222">
        <v>241</v>
      </c>
      <c r="D13" s="222">
        <v>483</v>
      </c>
      <c r="E13" s="222">
        <v>56</v>
      </c>
      <c r="F13" s="222">
        <v>151</v>
      </c>
      <c r="G13" s="222">
        <v>207</v>
      </c>
      <c r="H13" s="222">
        <v>50</v>
      </c>
      <c r="I13" s="222">
        <v>52</v>
      </c>
      <c r="J13" s="222">
        <v>102</v>
      </c>
      <c r="K13" s="223">
        <f t="shared" si="0"/>
        <v>348</v>
      </c>
      <c r="L13" s="223">
        <f t="shared" si="1"/>
        <v>444</v>
      </c>
      <c r="M13" s="223">
        <f t="shared" si="1"/>
        <v>792</v>
      </c>
      <c r="N13" s="221" t="s">
        <v>286</v>
      </c>
    </row>
    <row r="14" spans="1:14" ht="21" customHeight="1" x14ac:dyDescent="0.25">
      <c r="A14" s="220" t="s">
        <v>893</v>
      </c>
      <c r="B14" s="222">
        <v>229</v>
      </c>
      <c r="C14" s="222">
        <v>188</v>
      </c>
      <c r="D14" s="222">
        <v>417</v>
      </c>
      <c r="E14" s="222">
        <v>16</v>
      </c>
      <c r="F14" s="222">
        <v>10</v>
      </c>
      <c r="G14" s="222">
        <v>26</v>
      </c>
      <c r="H14" s="222">
        <v>42</v>
      </c>
      <c r="I14" s="222">
        <v>44</v>
      </c>
      <c r="J14" s="222">
        <v>86</v>
      </c>
      <c r="K14" s="223">
        <f t="shared" si="0"/>
        <v>287</v>
      </c>
      <c r="L14" s="223">
        <f t="shared" si="1"/>
        <v>242</v>
      </c>
      <c r="M14" s="223">
        <f t="shared" si="1"/>
        <v>529</v>
      </c>
      <c r="N14" s="221" t="s">
        <v>351</v>
      </c>
    </row>
    <row r="15" spans="1:14" ht="21" customHeight="1" x14ac:dyDescent="0.25">
      <c r="A15" s="220" t="s">
        <v>352</v>
      </c>
      <c r="B15" s="222">
        <v>63</v>
      </c>
      <c r="C15" s="222">
        <v>51</v>
      </c>
      <c r="D15" s="222">
        <v>114</v>
      </c>
      <c r="E15" s="222">
        <v>0</v>
      </c>
      <c r="F15" s="222">
        <v>1</v>
      </c>
      <c r="G15" s="222">
        <v>1</v>
      </c>
      <c r="H15" s="222">
        <v>7</v>
      </c>
      <c r="I15" s="222">
        <v>7</v>
      </c>
      <c r="J15" s="222">
        <v>14</v>
      </c>
      <c r="K15" s="223">
        <f t="shared" si="0"/>
        <v>70</v>
      </c>
      <c r="L15" s="223">
        <f t="shared" si="1"/>
        <v>59</v>
      </c>
      <c r="M15" s="223">
        <f t="shared" si="1"/>
        <v>129</v>
      </c>
      <c r="N15" s="221" t="s">
        <v>353</v>
      </c>
    </row>
    <row r="16" spans="1:14" ht="21" customHeight="1" x14ac:dyDescent="0.25">
      <c r="A16" s="220" t="s">
        <v>287</v>
      </c>
      <c r="B16" s="222">
        <v>334</v>
      </c>
      <c r="C16" s="222">
        <v>693</v>
      </c>
      <c r="D16" s="222">
        <v>1027</v>
      </c>
      <c r="E16" s="222">
        <v>11</v>
      </c>
      <c r="F16" s="222">
        <v>38</v>
      </c>
      <c r="G16" s="222">
        <v>49</v>
      </c>
      <c r="H16" s="222">
        <v>19</v>
      </c>
      <c r="I16" s="222">
        <v>7</v>
      </c>
      <c r="J16" s="222">
        <v>26</v>
      </c>
      <c r="K16" s="223">
        <f t="shared" si="0"/>
        <v>364</v>
      </c>
      <c r="L16" s="223">
        <f t="shared" si="1"/>
        <v>738</v>
      </c>
      <c r="M16" s="223">
        <f t="shared" si="1"/>
        <v>1102</v>
      </c>
      <c r="N16" s="221" t="s">
        <v>331</v>
      </c>
    </row>
    <row r="17" spans="1:14" ht="21" customHeight="1" x14ac:dyDescent="0.25">
      <c r="A17" s="220" t="s">
        <v>1347</v>
      </c>
      <c r="B17" s="222">
        <v>9</v>
      </c>
      <c r="C17" s="222">
        <v>1</v>
      </c>
      <c r="D17" s="222">
        <v>10</v>
      </c>
      <c r="E17" s="222">
        <v>5</v>
      </c>
      <c r="F17" s="222">
        <v>1</v>
      </c>
      <c r="G17" s="222">
        <v>6</v>
      </c>
      <c r="H17" s="222">
        <v>0</v>
      </c>
      <c r="I17" s="222">
        <v>0</v>
      </c>
      <c r="J17" s="222">
        <v>0</v>
      </c>
      <c r="K17" s="223">
        <f t="shared" si="0"/>
        <v>14</v>
      </c>
      <c r="L17" s="223">
        <f t="shared" si="1"/>
        <v>2</v>
      </c>
      <c r="M17" s="223">
        <f t="shared" si="1"/>
        <v>16</v>
      </c>
      <c r="N17" s="224" t="s">
        <v>1348</v>
      </c>
    </row>
    <row r="18" spans="1:14" ht="39" customHeight="1" x14ac:dyDescent="0.25">
      <c r="A18" s="220" t="s">
        <v>1259</v>
      </c>
      <c r="B18" s="222">
        <v>36</v>
      </c>
      <c r="C18" s="222">
        <v>60</v>
      </c>
      <c r="D18" s="222">
        <v>96</v>
      </c>
      <c r="E18" s="222">
        <v>2</v>
      </c>
      <c r="F18" s="222">
        <v>3</v>
      </c>
      <c r="G18" s="222">
        <v>5</v>
      </c>
      <c r="H18" s="222">
        <v>10</v>
      </c>
      <c r="I18" s="222">
        <v>9</v>
      </c>
      <c r="J18" s="222">
        <v>19</v>
      </c>
      <c r="K18" s="223">
        <f t="shared" si="0"/>
        <v>48</v>
      </c>
      <c r="L18" s="223">
        <f t="shared" si="1"/>
        <v>72</v>
      </c>
      <c r="M18" s="223">
        <f t="shared" si="1"/>
        <v>120</v>
      </c>
      <c r="N18" s="225" t="s">
        <v>999</v>
      </c>
    </row>
    <row r="19" spans="1:14" ht="21" customHeight="1" x14ac:dyDescent="0.25">
      <c r="A19" s="220" t="s">
        <v>289</v>
      </c>
      <c r="B19" s="222">
        <v>1446</v>
      </c>
      <c r="C19" s="222">
        <v>700</v>
      </c>
      <c r="D19" s="222">
        <v>2146</v>
      </c>
      <c r="E19" s="222">
        <v>58</v>
      </c>
      <c r="F19" s="222">
        <v>38</v>
      </c>
      <c r="G19" s="222">
        <v>96</v>
      </c>
      <c r="H19" s="222">
        <v>0</v>
      </c>
      <c r="I19" s="222">
        <v>0</v>
      </c>
      <c r="J19" s="222">
        <v>0</v>
      </c>
      <c r="K19" s="223">
        <f t="shared" si="0"/>
        <v>1504</v>
      </c>
      <c r="L19" s="223">
        <f t="shared" si="1"/>
        <v>738</v>
      </c>
      <c r="M19" s="223">
        <f t="shared" si="1"/>
        <v>2242</v>
      </c>
      <c r="N19" s="221" t="s">
        <v>290</v>
      </c>
    </row>
    <row r="20" spans="1:14" ht="21" customHeight="1" x14ac:dyDescent="0.25">
      <c r="A20" s="220" t="s">
        <v>390</v>
      </c>
      <c r="B20" s="222">
        <v>207</v>
      </c>
      <c r="C20" s="222">
        <v>309</v>
      </c>
      <c r="D20" s="222">
        <v>516</v>
      </c>
      <c r="E20" s="222">
        <v>9</v>
      </c>
      <c r="F20" s="222">
        <v>17</v>
      </c>
      <c r="G20" s="222">
        <v>26</v>
      </c>
      <c r="H20" s="222">
        <v>0</v>
      </c>
      <c r="I20" s="222">
        <v>2</v>
      </c>
      <c r="J20" s="222">
        <v>2</v>
      </c>
      <c r="K20" s="223">
        <f t="shared" si="0"/>
        <v>216</v>
      </c>
      <c r="L20" s="223">
        <f t="shared" si="1"/>
        <v>328</v>
      </c>
      <c r="M20" s="223">
        <f t="shared" si="1"/>
        <v>544</v>
      </c>
      <c r="N20" s="221" t="s">
        <v>1136</v>
      </c>
    </row>
    <row r="21" spans="1:14" ht="21" customHeight="1" x14ac:dyDescent="0.25">
      <c r="A21" s="220" t="s">
        <v>361</v>
      </c>
      <c r="B21" s="222">
        <v>246</v>
      </c>
      <c r="C21" s="222">
        <v>289</v>
      </c>
      <c r="D21" s="222">
        <v>535</v>
      </c>
      <c r="E21" s="222">
        <v>12</v>
      </c>
      <c r="F21" s="222">
        <v>11</v>
      </c>
      <c r="G21" s="222">
        <v>23</v>
      </c>
      <c r="H21" s="222">
        <v>19</v>
      </c>
      <c r="I21" s="222">
        <v>5</v>
      </c>
      <c r="J21" s="222">
        <v>24</v>
      </c>
      <c r="K21" s="223">
        <f t="shared" si="0"/>
        <v>277</v>
      </c>
      <c r="L21" s="223">
        <f t="shared" si="1"/>
        <v>305</v>
      </c>
      <c r="M21" s="223">
        <f t="shared" si="1"/>
        <v>582</v>
      </c>
      <c r="N21" s="221" t="s">
        <v>1137</v>
      </c>
    </row>
    <row r="22" spans="1:14" ht="21" customHeight="1" x14ac:dyDescent="0.25">
      <c r="A22" s="220" t="s">
        <v>1337</v>
      </c>
      <c r="B22" s="222">
        <v>33</v>
      </c>
      <c r="C22" s="222">
        <v>31</v>
      </c>
      <c r="D22" s="222">
        <v>64</v>
      </c>
      <c r="E22" s="222">
        <v>5</v>
      </c>
      <c r="F22" s="222">
        <v>7</v>
      </c>
      <c r="G22" s="222">
        <v>12</v>
      </c>
      <c r="H22" s="222">
        <v>5</v>
      </c>
      <c r="I22" s="222">
        <v>1</v>
      </c>
      <c r="J22" s="222">
        <v>6</v>
      </c>
      <c r="K22" s="223">
        <f t="shared" si="0"/>
        <v>43</v>
      </c>
      <c r="L22" s="223">
        <f t="shared" si="1"/>
        <v>39</v>
      </c>
      <c r="M22" s="223">
        <f t="shared" si="1"/>
        <v>82</v>
      </c>
      <c r="N22" s="221" t="s">
        <v>1338</v>
      </c>
    </row>
    <row r="23" spans="1:14" ht="21" customHeight="1" x14ac:dyDescent="0.25">
      <c r="A23" s="220" t="s">
        <v>1203</v>
      </c>
      <c r="B23" s="222">
        <v>0</v>
      </c>
      <c r="C23" s="222">
        <v>182</v>
      </c>
      <c r="D23" s="222">
        <v>182</v>
      </c>
      <c r="E23" s="222">
        <v>0</v>
      </c>
      <c r="F23" s="222">
        <v>23</v>
      </c>
      <c r="G23" s="222">
        <v>23</v>
      </c>
      <c r="H23" s="222">
        <v>0</v>
      </c>
      <c r="I23" s="222">
        <v>0</v>
      </c>
      <c r="J23" s="222">
        <v>0</v>
      </c>
      <c r="K23" s="223">
        <f t="shared" si="0"/>
        <v>0</v>
      </c>
      <c r="L23" s="223">
        <f t="shared" si="1"/>
        <v>205</v>
      </c>
      <c r="M23" s="223">
        <f t="shared" si="1"/>
        <v>205</v>
      </c>
      <c r="N23" s="221" t="s">
        <v>910</v>
      </c>
    </row>
    <row r="24" spans="1:14" ht="21" customHeight="1" x14ac:dyDescent="0.25">
      <c r="A24" s="220" t="s">
        <v>297</v>
      </c>
      <c r="B24" s="222">
        <v>49</v>
      </c>
      <c r="C24" s="222">
        <v>7</v>
      </c>
      <c r="D24" s="222">
        <v>56</v>
      </c>
      <c r="E24" s="222">
        <v>6</v>
      </c>
      <c r="F24" s="222">
        <v>2</v>
      </c>
      <c r="G24" s="222">
        <v>8</v>
      </c>
      <c r="H24" s="222">
        <v>4</v>
      </c>
      <c r="I24" s="222">
        <v>3</v>
      </c>
      <c r="J24" s="222">
        <v>7</v>
      </c>
      <c r="K24" s="223">
        <f t="shared" si="0"/>
        <v>59</v>
      </c>
      <c r="L24" s="223">
        <f t="shared" si="1"/>
        <v>12</v>
      </c>
      <c r="M24" s="223">
        <f t="shared" si="1"/>
        <v>71</v>
      </c>
      <c r="N24" s="221" t="s">
        <v>298</v>
      </c>
    </row>
    <row r="25" spans="1:14" ht="21" customHeight="1" thickBot="1" x14ac:dyDescent="0.3">
      <c r="A25" s="226" t="s">
        <v>299</v>
      </c>
      <c r="B25" s="227">
        <v>400</v>
      </c>
      <c r="C25" s="227">
        <v>449</v>
      </c>
      <c r="D25" s="227">
        <v>849</v>
      </c>
      <c r="E25" s="227">
        <v>67</v>
      </c>
      <c r="F25" s="227">
        <v>43</v>
      </c>
      <c r="G25" s="227">
        <v>110</v>
      </c>
      <c r="H25" s="227">
        <v>22</v>
      </c>
      <c r="I25" s="227">
        <v>17</v>
      </c>
      <c r="J25" s="227">
        <v>39</v>
      </c>
      <c r="K25" s="228">
        <f t="shared" si="0"/>
        <v>489</v>
      </c>
      <c r="L25" s="228">
        <f>SUM(C25,F25,I25)</f>
        <v>509</v>
      </c>
      <c r="M25" s="228">
        <f>SUM(D25,G25,J25)</f>
        <v>998</v>
      </c>
      <c r="N25" s="229" t="s">
        <v>300</v>
      </c>
    </row>
    <row r="26" spans="1:14" ht="15.75" thickTop="1" x14ac:dyDescent="0.25">
      <c r="A26" s="230"/>
      <c r="B26" s="230"/>
      <c r="C26" s="230"/>
      <c r="D26" s="230"/>
      <c r="E26" s="230"/>
      <c r="F26" s="230"/>
      <c r="G26" s="230"/>
      <c r="H26" s="230"/>
      <c r="I26" s="230"/>
      <c r="J26" s="230"/>
      <c r="K26" s="230"/>
      <c r="L26" s="230"/>
      <c r="M26" s="230"/>
      <c r="N26" s="230"/>
    </row>
    <row r="27" spans="1:14" ht="15.75" x14ac:dyDescent="0.25">
      <c r="A27" s="231"/>
      <c r="B27" s="230"/>
      <c r="C27" s="230"/>
      <c r="D27" s="230"/>
      <c r="E27" s="230"/>
      <c r="F27" s="230"/>
      <c r="G27" s="230"/>
      <c r="H27" s="230"/>
      <c r="I27" s="230"/>
      <c r="J27" s="230"/>
      <c r="K27" s="230"/>
      <c r="L27" s="230"/>
      <c r="M27" s="230"/>
      <c r="N27" s="232"/>
    </row>
    <row r="28" spans="1:14" ht="15.75" x14ac:dyDescent="0.25">
      <c r="A28" s="231"/>
      <c r="B28" s="339"/>
      <c r="C28" s="339"/>
      <c r="D28" s="339"/>
      <c r="E28" s="339"/>
      <c r="F28" s="339"/>
      <c r="G28" s="339"/>
      <c r="H28" s="339"/>
      <c r="I28" s="339"/>
      <c r="J28" s="339"/>
      <c r="K28" s="339"/>
      <c r="L28" s="339"/>
      <c r="M28" s="339"/>
      <c r="N28" s="232"/>
    </row>
    <row r="29" spans="1:14" ht="15.75" x14ac:dyDescent="0.25">
      <c r="A29" s="231"/>
      <c r="B29" s="339"/>
      <c r="C29" s="339"/>
      <c r="D29" s="339"/>
      <c r="E29" s="339"/>
      <c r="F29" s="339"/>
      <c r="G29" s="339"/>
      <c r="H29" s="339"/>
      <c r="I29" s="339"/>
      <c r="J29" s="339"/>
      <c r="K29" s="339"/>
      <c r="L29" s="339"/>
      <c r="M29" s="339"/>
      <c r="N29" s="232"/>
    </row>
    <row r="30" spans="1:14" ht="15.75" x14ac:dyDescent="0.25">
      <c r="A30" s="231"/>
      <c r="B30" s="339"/>
      <c r="C30" s="339"/>
      <c r="D30" s="339"/>
      <c r="E30" s="339"/>
      <c r="F30" s="339"/>
      <c r="G30" s="339"/>
      <c r="H30" s="339"/>
      <c r="I30" s="339"/>
      <c r="J30" s="339"/>
      <c r="K30" s="339"/>
      <c r="L30" s="339"/>
      <c r="M30" s="339"/>
      <c r="N30" s="232"/>
    </row>
    <row r="31" spans="1:14" ht="15.75" x14ac:dyDescent="0.25">
      <c r="A31" s="231"/>
      <c r="B31" s="339"/>
      <c r="C31" s="339"/>
      <c r="D31" s="339"/>
      <c r="E31" s="339"/>
      <c r="F31" s="339"/>
      <c r="G31" s="339"/>
      <c r="H31" s="339"/>
      <c r="I31" s="339"/>
      <c r="J31" s="339"/>
      <c r="K31" s="339"/>
      <c r="L31" s="339"/>
      <c r="M31" s="339"/>
      <c r="N31" s="232"/>
    </row>
    <row r="32" spans="1:14" ht="15.75" x14ac:dyDescent="0.25">
      <c r="A32" s="231"/>
      <c r="B32" s="339"/>
      <c r="C32" s="339"/>
      <c r="D32" s="339"/>
      <c r="E32" s="339"/>
      <c r="F32" s="339"/>
      <c r="G32" s="339"/>
      <c r="H32" s="339"/>
      <c r="I32" s="339"/>
      <c r="J32" s="339"/>
      <c r="K32" s="339"/>
      <c r="L32" s="339"/>
      <c r="M32" s="339"/>
      <c r="N32" s="232"/>
    </row>
    <row r="33" spans="1:14" s="202" customFormat="1" ht="19.5" thickBot="1" x14ac:dyDescent="0.35">
      <c r="A33" s="215" t="s">
        <v>1374</v>
      </c>
      <c r="B33" s="216"/>
      <c r="C33" s="216"/>
      <c r="D33" s="216"/>
      <c r="E33" s="216"/>
      <c r="F33" s="216"/>
      <c r="G33" s="216"/>
      <c r="H33" s="216"/>
      <c r="I33" s="216"/>
      <c r="J33" s="216"/>
      <c r="K33" s="216"/>
      <c r="L33" s="216"/>
      <c r="M33" s="216"/>
      <c r="N33" s="217" t="s">
        <v>1375</v>
      </c>
    </row>
    <row r="34" spans="1:14" ht="21.75" customHeight="1" thickTop="1" x14ac:dyDescent="0.25">
      <c r="A34" s="436" t="s">
        <v>118</v>
      </c>
      <c r="B34" s="439" t="s">
        <v>56</v>
      </c>
      <c r="C34" s="439"/>
      <c r="D34" s="439"/>
      <c r="E34" s="439" t="s">
        <v>57</v>
      </c>
      <c r="F34" s="439"/>
      <c r="G34" s="439"/>
      <c r="H34" s="439" t="s">
        <v>58</v>
      </c>
      <c r="I34" s="439"/>
      <c r="J34" s="439"/>
      <c r="K34" s="439" t="s">
        <v>4</v>
      </c>
      <c r="L34" s="439"/>
      <c r="M34" s="439"/>
      <c r="N34" s="436" t="s">
        <v>278</v>
      </c>
    </row>
    <row r="35" spans="1:14" ht="21.75" customHeight="1" x14ac:dyDescent="0.25">
      <c r="A35" s="437"/>
      <c r="B35" s="440" t="s">
        <v>59</v>
      </c>
      <c r="C35" s="440"/>
      <c r="D35" s="440"/>
      <c r="E35" s="440" t="s">
        <v>60</v>
      </c>
      <c r="F35" s="440"/>
      <c r="G35" s="440"/>
      <c r="H35" s="440" t="s">
        <v>61</v>
      </c>
      <c r="I35" s="440"/>
      <c r="J35" s="440"/>
      <c r="K35" s="440" t="s">
        <v>8</v>
      </c>
      <c r="L35" s="440"/>
      <c r="M35" s="440"/>
      <c r="N35" s="437"/>
    </row>
    <row r="36" spans="1:14" ht="21.75" customHeight="1" x14ac:dyDescent="0.25">
      <c r="A36" s="437"/>
      <c r="B36" s="218" t="s">
        <v>52</v>
      </c>
      <c r="C36" s="218" t="s">
        <v>10</v>
      </c>
      <c r="D36" s="218" t="s">
        <v>11</v>
      </c>
      <c r="E36" s="218" t="s">
        <v>52</v>
      </c>
      <c r="F36" s="218" t="s">
        <v>10</v>
      </c>
      <c r="G36" s="218" t="s">
        <v>11</v>
      </c>
      <c r="H36" s="218" t="s">
        <v>52</v>
      </c>
      <c r="I36" s="218" t="s">
        <v>10</v>
      </c>
      <c r="J36" s="218" t="s">
        <v>11</v>
      </c>
      <c r="K36" s="218" t="s">
        <v>52</v>
      </c>
      <c r="L36" s="218" t="s">
        <v>10</v>
      </c>
      <c r="M36" s="218" t="s">
        <v>11</v>
      </c>
      <c r="N36" s="437"/>
    </row>
    <row r="37" spans="1:14" ht="21.75" customHeight="1" thickBot="1" x14ac:dyDescent="0.3">
      <c r="A37" s="438"/>
      <c r="B37" s="219" t="s">
        <v>12</v>
      </c>
      <c r="C37" s="219" t="s">
        <v>13</v>
      </c>
      <c r="D37" s="219" t="s">
        <v>8</v>
      </c>
      <c r="E37" s="219" t="s">
        <v>12</v>
      </c>
      <c r="F37" s="219" t="s">
        <v>13</v>
      </c>
      <c r="G37" s="219" t="s">
        <v>8</v>
      </c>
      <c r="H37" s="219" t="s">
        <v>12</v>
      </c>
      <c r="I37" s="219" t="s">
        <v>13</v>
      </c>
      <c r="J37" s="219" t="s">
        <v>8</v>
      </c>
      <c r="K37" s="219" t="s">
        <v>12</v>
      </c>
      <c r="L37" s="219" t="s">
        <v>13</v>
      </c>
      <c r="M37" s="219" t="s">
        <v>8</v>
      </c>
      <c r="N37" s="438"/>
    </row>
    <row r="38" spans="1:14" ht="21.75" customHeight="1" x14ac:dyDescent="0.25">
      <c r="A38" s="220" t="s">
        <v>301</v>
      </c>
      <c r="B38" s="233">
        <v>146</v>
      </c>
      <c r="C38" s="233">
        <v>176</v>
      </c>
      <c r="D38" s="233">
        <v>322</v>
      </c>
      <c r="E38" s="233">
        <v>9</v>
      </c>
      <c r="F38" s="233">
        <v>7</v>
      </c>
      <c r="G38" s="233">
        <v>16</v>
      </c>
      <c r="H38" s="233">
        <v>0</v>
      </c>
      <c r="I38" s="233">
        <v>0</v>
      </c>
      <c r="J38" s="233">
        <v>0</v>
      </c>
      <c r="K38" s="234">
        <f t="shared" ref="K38:M39" si="2">SUM(B38,E38,H38)</f>
        <v>155</v>
      </c>
      <c r="L38" s="234">
        <f t="shared" si="2"/>
        <v>183</v>
      </c>
      <c r="M38" s="234">
        <f t="shared" si="2"/>
        <v>338</v>
      </c>
      <c r="N38" s="221" t="s">
        <v>302</v>
      </c>
    </row>
    <row r="39" spans="1:14" ht="21.75" customHeight="1" x14ac:dyDescent="0.25">
      <c r="A39" s="235" t="s">
        <v>777</v>
      </c>
      <c r="B39" s="236">
        <v>76</v>
      </c>
      <c r="C39" s="236">
        <v>50</v>
      </c>
      <c r="D39" s="236">
        <v>126</v>
      </c>
      <c r="E39" s="236">
        <v>20</v>
      </c>
      <c r="F39" s="236">
        <v>23</v>
      </c>
      <c r="G39" s="236">
        <v>43</v>
      </c>
      <c r="H39" s="236">
        <v>7</v>
      </c>
      <c r="I39" s="236">
        <v>13</v>
      </c>
      <c r="J39" s="236">
        <v>20</v>
      </c>
      <c r="K39" s="237">
        <f t="shared" si="2"/>
        <v>103</v>
      </c>
      <c r="L39" s="237">
        <f t="shared" si="2"/>
        <v>86</v>
      </c>
      <c r="M39" s="237">
        <f t="shared" si="2"/>
        <v>189</v>
      </c>
      <c r="N39" s="238" t="s">
        <v>778</v>
      </c>
    </row>
    <row r="40" spans="1:14" ht="21.75" customHeight="1" x14ac:dyDescent="0.25">
      <c r="A40" s="220" t="s">
        <v>38</v>
      </c>
      <c r="B40" s="237">
        <f t="shared" ref="B40:M40" si="3">SUM(B9:B25,B38:B39)</f>
        <v>3630</v>
      </c>
      <c r="C40" s="237">
        <f t="shared" si="3"/>
        <v>3546</v>
      </c>
      <c r="D40" s="237">
        <f t="shared" si="3"/>
        <v>7176</v>
      </c>
      <c r="E40" s="237">
        <f t="shared" si="3"/>
        <v>281</v>
      </c>
      <c r="F40" s="237">
        <f t="shared" si="3"/>
        <v>377</v>
      </c>
      <c r="G40" s="237">
        <f t="shared" si="3"/>
        <v>658</v>
      </c>
      <c r="H40" s="237">
        <f t="shared" si="3"/>
        <v>187</v>
      </c>
      <c r="I40" s="237">
        <f t="shared" si="3"/>
        <v>166</v>
      </c>
      <c r="J40" s="237">
        <f t="shared" si="3"/>
        <v>353</v>
      </c>
      <c r="K40" s="237">
        <f t="shared" si="3"/>
        <v>4098</v>
      </c>
      <c r="L40" s="237">
        <f t="shared" si="3"/>
        <v>4089</v>
      </c>
      <c r="M40" s="237">
        <f t="shared" si="3"/>
        <v>8187</v>
      </c>
      <c r="N40" s="221" t="s">
        <v>39</v>
      </c>
    </row>
    <row r="41" spans="1:14" ht="21.75" customHeight="1" x14ac:dyDescent="0.25">
      <c r="A41" s="239" t="s">
        <v>62</v>
      </c>
      <c r="B41" s="441"/>
      <c r="C41" s="441"/>
      <c r="D41" s="441"/>
      <c r="E41" s="441"/>
      <c r="F41" s="441"/>
      <c r="G41" s="441"/>
      <c r="H41" s="441"/>
      <c r="I41" s="441"/>
      <c r="J41" s="441"/>
      <c r="K41" s="441"/>
      <c r="L41" s="441"/>
      <c r="M41" s="441"/>
      <c r="N41" s="240" t="s">
        <v>41</v>
      </c>
    </row>
    <row r="42" spans="1:14" ht="21.75" customHeight="1" x14ac:dyDescent="0.25">
      <c r="A42" s="220" t="s">
        <v>132</v>
      </c>
      <c r="B42" s="241">
        <v>13</v>
      </c>
      <c r="C42" s="241">
        <v>3</v>
      </c>
      <c r="D42" s="241">
        <v>16</v>
      </c>
      <c r="E42" s="241">
        <v>0</v>
      </c>
      <c r="F42" s="241">
        <v>0</v>
      </c>
      <c r="G42" s="241">
        <v>0</v>
      </c>
      <c r="H42" s="241">
        <v>0</v>
      </c>
      <c r="I42" s="241">
        <v>0</v>
      </c>
      <c r="J42" s="241">
        <v>0</v>
      </c>
      <c r="K42" s="223">
        <f>SUM(B42,E42,H42)</f>
        <v>13</v>
      </c>
      <c r="L42" s="223">
        <f t="shared" ref="L42:M53" si="4">SUM(C42,F42,I42)</f>
        <v>3</v>
      </c>
      <c r="M42" s="223">
        <f t="shared" si="4"/>
        <v>16</v>
      </c>
      <c r="N42" s="221" t="s">
        <v>349</v>
      </c>
    </row>
    <row r="43" spans="1:14" ht="21.75" customHeight="1" x14ac:dyDescent="0.25">
      <c r="A43" s="220" t="s">
        <v>285</v>
      </c>
      <c r="B43" s="241">
        <v>79</v>
      </c>
      <c r="C43" s="241">
        <v>26</v>
      </c>
      <c r="D43" s="241">
        <v>105</v>
      </c>
      <c r="E43" s="241">
        <v>1</v>
      </c>
      <c r="F43" s="241">
        <v>0</v>
      </c>
      <c r="G43" s="241">
        <v>1</v>
      </c>
      <c r="H43" s="241">
        <v>0</v>
      </c>
      <c r="I43" s="241">
        <v>0</v>
      </c>
      <c r="J43" s="241">
        <v>0</v>
      </c>
      <c r="K43" s="223">
        <f t="shared" ref="K43:K53" si="5">SUM(B43,E43,H43)</f>
        <v>80</v>
      </c>
      <c r="L43" s="223">
        <f t="shared" si="4"/>
        <v>26</v>
      </c>
      <c r="M43" s="223">
        <f t="shared" si="4"/>
        <v>106</v>
      </c>
      <c r="N43" s="221" t="s">
        <v>286</v>
      </c>
    </row>
    <row r="44" spans="1:14" ht="21.75" customHeight="1" x14ac:dyDescent="0.25">
      <c r="A44" s="220" t="s">
        <v>287</v>
      </c>
      <c r="B44" s="223">
        <v>173</v>
      </c>
      <c r="C44" s="223">
        <v>54</v>
      </c>
      <c r="D44" s="223">
        <v>227</v>
      </c>
      <c r="E44" s="223">
        <v>5</v>
      </c>
      <c r="F44" s="223">
        <v>0</v>
      </c>
      <c r="G44" s="223">
        <v>5</v>
      </c>
      <c r="H44" s="223">
        <v>14</v>
      </c>
      <c r="I44" s="223">
        <v>0</v>
      </c>
      <c r="J44" s="223">
        <v>14</v>
      </c>
      <c r="K44" s="223">
        <f t="shared" si="5"/>
        <v>192</v>
      </c>
      <c r="L44" s="223">
        <f t="shared" si="4"/>
        <v>54</v>
      </c>
      <c r="M44" s="223">
        <f t="shared" si="4"/>
        <v>246</v>
      </c>
      <c r="N44" s="221" t="s">
        <v>286</v>
      </c>
    </row>
    <row r="45" spans="1:14" ht="21.75" customHeight="1" x14ac:dyDescent="0.25">
      <c r="A45" s="220" t="s">
        <v>289</v>
      </c>
      <c r="B45" s="242">
        <v>883</v>
      </c>
      <c r="C45" s="242">
        <v>395</v>
      </c>
      <c r="D45" s="242">
        <v>1278</v>
      </c>
      <c r="E45" s="242">
        <v>10</v>
      </c>
      <c r="F45" s="242">
        <v>2</v>
      </c>
      <c r="G45" s="242">
        <v>12</v>
      </c>
      <c r="H45" s="242">
        <v>0</v>
      </c>
      <c r="I45" s="242">
        <v>0</v>
      </c>
      <c r="J45" s="242">
        <v>0</v>
      </c>
      <c r="K45" s="223">
        <f t="shared" si="5"/>
        <v>893</v>
      </c>
      <c r="L45" s="223">
        <f t="shared" si="4"/>
        <v>397</v>
      </c>
      <c r="M45" s="223">
        <f t="shared" si="4"/>
        <v>1290</v>
      </c>
      <c r="N45" s="221" t="s">
        <v>290</v>
      </c>
    </row>
    <row r="46" spans="1:14" ht="21.75" customHeight="1" x14ac:dyDescent="0.25">
      <c r="A46" s="220" t="s">
        <v>390</v>
      </c>
      <c r="B46" s="242">
        <v>46</v>
      </c>
      <c r="C46" s="242">
        <v>92</v>
      </c>
      <c r="D46" s="242">
        <v>138</v>
      </c>
      <c r="E46" s="242">
        <v>1</v>
      </c>
      <c r="F46" s="242">
        <v>0</v>
      </c>
      <c r="G46" s="242">
        <v>1</v>
      </c>
      <c r="H46" s="242">
        <v>14</v>
      </c>
      <c r="I46" s="242">
        <v>52</v>
      </c>
      <c r="J46" s="242">
        <v>66</v>
      </c>
      <c r="K46" s="223">
        <f t="shared" si="5"/>
        <v>61</v>
      </c>
      <c r="L46" s="223">
        <f t="shared" si="4"/>
        <v>144</v>
      </c>
      <c r="M46" s="223">
        <f t="shared" si="4"/>
        <v>205</v>
      </c>
      <c r="N46" s="221" t="s">
        <v>1136</v>
      </c>
    </row>
    <row r="47" spans="1:14" ht="21.75" customHeight="1" x14ac:dyDescent="0.25">
      <c r="A47" s="220" t="s">
        <v>361</v>
      </c>
      <c r="B47" s="242">
        <v>27</v>
      </c>
      <c r="C47" s="242">
        <v>26</v>
      </c>
      <c r="D47" s="242">
        <v>53</v>
      </c>
      <c r="E47" s="242">
        <v>0</v>
      </c>
      <c r="F47" s="242">
        <v>0</v>
      </c>
      <c r="G47" s="242">
        <v>0</v>
      </c>
      <c r="H47" s="242">
        <v>0</v>
      </c>
      <c r="I47" s="242">
        <v>0</v>
      </c>
      <c r="J47" s="242">
        <v>0</v>
      </c>
      <c r="K47" s="223">
        <f t="shared" si="5"/>
        <v>27</v>
      </c>
      <c r="L47" s="223">
        <f t="shared" si="4"/>
        <v>26</v>
      </c>
      <c r="M47" s="223">
        <f t="shared" si="4"/>
        <v>53</v>
      </c>
      <c r="N47" s="221" t="s">
        <v>1137</v>
      </c>
    </row>
    <row r="48" spans="1:14" ht="21.75" customHeight="1" x14ac:dyDescent="0.25">
      <c r="A48" s="220" t="s">
        <v>1337</v>
      </c>
      <c r="B48" s="242">
        <v>22</v>
      </c>
      <c r="C48" s="242">
        <v>11</v>
      </c>
      <c r="D48" s="242">
        <v>33</v>
      </c>
      <c r="E48" s="242">
        <v>0</v>
      </c>
      <c r="F48" s="242">
        <v>0</v>
      </c>
      <c r="G48" s="242">
        <v>0</v>
      </c>
      <c r="H48" s="242">
        <v>11</v>
      </c>
      <c r="I48" s="242">
        <v>5</v>
      </c>
      <c r="J48" s="242">
        <v>16</v>
      </c>
      <c r="K48" s="223">
        <f t="shared" si="5"/>
        <v>33</v>
      </c>
      <c r="L48" s="223">
        <f t="shared" si="4"/>
        <v>16</v>
      </c>
      <c r="M48" s="223">
        <f t="shared" si="4"/>
        <v>49</v>
      </c>
      <c r="N48" s="221" t="s">
        <v>1338</v>
      </c>
    </row>
    <row r="49" spans="1:14" ht="21.75" customHeight="1" x14ac:dyDescent="0.25">
      <c r="A49" s="220" t="s">
        <v>1203</v>
      </c>
      <c r="B49" s="242">
        <v>0</v>
      </c>
      <c r="C49" s="242">
        <v>1</v>
      </c>
      <c r="D49" s="242">
        <v>1</v>
      </c>
      <c r="E49" s="242">
        <v>0</v>
      </c>
      <c r="F49" s="242">
        <v>0</v>
      </c>
      <c r="G49" s="242">
        <v>0</v>
      </c>
      <c r="H49" s="242">
        <v>0</v>
      </c>
      <c r="I49" s="242">
        <v>0</v>
      </c>
      <c r="J49" s="242">
        <v>0</v>
      </c>
      <c r="K49" s="223">
        <f t="shared" si="5"/>
        <v>0</v>
      </c>
      <c r="L49" s="223">
        <f t="shared" si="4"/>
        <v>1</v>
      </c>
      <c r="M49" s="223">
        <f t="shared" si="4"/>
        <v>1</v>
      </c>
      <c r="N49" s="221" t="s">
        <v>910</v>
      </c>
    </row>
    <row r="50" spans="1:14" ht="21.75" customHeight="1" x14ac:dyDescent="0.25">
      <c r="A50" s="220" t="s">
        <v>297</v>
      </c>
      <c r="B50" s="242">
        <v>21</v>
      </c>
      <c r="C50" s="242">
        <v>0</v>
      </c>
      <c r="D50" s="242">
        <v>21</v>
      </c>
      <c r="E50" s="242">
        <v>3</v>
      </c>
      <c r="F50" s="242">
        <v>0</v>
      </c>
      <c r="G50" s="242">
        <v>3</v>
      </c>
      <c r="H50" s="242">
        <v>2</v>
      </c>
      <c r="I50" s="242">
        <v>0</v>
      </c>
      <c r="J50" s="242">
        <v>2</v>
      </c>
      <c r="K50" s="223">
        <f t="shared" si="5"/>
        <v>26</v>
      </c>
      <c r="L50" s="223">
        <f t="shared" si="4"/>
        <v>0</v>
      </c>
      <c r="M50" s="223">
        <f t="shared" si="4"/>
        <v>26</v>
      </c>
      <c r="N50" s="221" t="s">
        <v>298</v>
      </c>
    </row>
    <row r="51" spans="1:14" ht="21.75" customHeight="1" x14ac:dyDescent="0.25">
      <c r="A51" s="220" t="s">
        <v>299</v>
      </c>
      <c r="B51" s="242">
        <v>236</v>
      </c>
      <c r="C51" s="242">
        <v>166</v>
      </c>
      <c r="D51" s="242">
        <v>402</v>
      </c>
      <c r="E51" s="242">
        <v>10</v>
      </c>
      <c r="F51" s="242">
        <v>4</v>
      </c>
      <c r="G51" s="242">
        <v>14</v>
      </c>
      <c r="H51" s="242">
        <v>6</v>
      </c>
      <c r="I51" s="242">
        <v>2</v>
      </c>
      <c r="J51" s="242">
        <v>8</v>
      </c>
      <c r="K51" s="223">
        <f t="shared" si="5"/>
        <v>252</v>
      </c>
      <c r="L51" s="223">
        <f t="shared" si="4"/>
        <v>172</v>
      </c>
      <c r="M51" s="223">
        <f t="shared" si="4"/>
        <v>424</v>
      </c>
      <c r="N51" s="221" t="s">
        <v>300</v>
      </c>
    </row>
    <row r="52" spans="1:14" ht="21.75" customHeight="1" x14ac:dyDescent="0.25">
      <c r="A52" s="239" t="s">
        <v>301</v>
      </c>
      <c r="B52" s="242">
        <v>390</v>
      </c>
      <c r="C52" s="242">
        <v>97</v>
      </c>
      <c r="D52" s="242">
        <v>487</v>
      </c>
      <c r="E52" s="242">
        <v>2</v>
      </c>
      <c r="F52" s="242">
        <v>0</v>
      </c>
      <c r="G52" s="242">
        <v>2</v>
      </c>
      <c r="H52" s="242">
        <v>53</v>
      </c>
      <c r="I52" s="242">
        <v>18</v>
      </c>
      <c r="J52" s="242">
        <v>71</v>
      </c>
      <c r="K52" s="223">
        <f t="shared" si="5"/>
        <v>445</v>
      </c>
      <c r="L52" s="223">
        <f t="shared" si="4"/>
        <v>115</v>
      </c>
      <c r="M52" s="223">
        <f t="shared" si="4"/>
        <v>560</v>
      </c>
      <c r="N52" s="240" t="s">
        <v>1339</v>
      </c>
    </row>
    <row r="53" spans="1:14" ht="21.75" customHeight="1" x14ac:dyDescent="0.25">
      <c r="A53" s="220" t="s">
        <v>777</v>
      </c>
      <c r="B53" s="242">
        <v>4</v>
      </c>
      <c r="C53" s="242">
        <v>3</v>
      </c>
      <c r="D53" s="242">
        <v>7</v>
      </c>
      <c r="E53" s="242">
        <v>0</v>
      </c>
      <c r="F53" s="242">
        <v>0</v>
      </c>
      <c r="G53" s="242">
        <v>0</v>
      </c>
      <c r="H53" s="242">
        <v>0</v>
      </c>
      <c r="I53" s="242">
        <v>0</v>
      </c>
      <c r="J53" s="242">
        <v>0</v>
      </c>
      <c r="K53" s="223">
        <f t="shared" si="5"/>
        <v>4</v>
      </c>
      <c r="L53" s="223">
        <f t="shared" si="4"/>
        <v>3</v>
      </c>
      <c r="M53" s="223">
        <f t="shared" si="4"/>
        <v>7</v>
      </c>
      <c r="N53" s="221" t="s">
        <v>778</v>
      </c>
    </row>
    <row r="54" spans="1:14" ht="21.75" customHeight="1" thickBot="1" x14ac:dyDescent="0.3">
      <c r="A54" s="235" t="s">
        <v>45</v>
      </c>
      <c r="B54" s="243">
        <f>SUM(B42:B53)</f>
        <v>1894</v>
      </c>
      <c r="C54" s="243">
        <f t="shared" ref="C54:M54" si="6">SUM(C42:C53)</f>
        <v>874</v>
      </c>
      <c r="D54" s="243">
        <f t="shared" si="6"/>
        <v>2768</v>
      </c>
      <c r="E54" s="243">
        <f t="shared" si="6"/>
        <v>32</v>
      </c>
      <c r="F54" s="243">
        <f t="shared" si="6"/>
        <v>6</v>
      </c>
      <c r="G54" s="243">
        <f t="shared" si="6"/>
        <v>38</v>
      </c>
      <c r="H54" s="243">
        <f t="shared" si="6"/>
        <v>100</v>
      </c>
      <c r="I54" s="243">
        <f t="shared" si="6"/>
        <v>77</v>
      </c>
      <c r="J54" s="243">
        <f t="shared" si="6"/>
        <v>177</v>
      </c>
      <c r="K54" s="243">
        <f t="shared" si="6"/>
        <v>2026</v>
      </c>
      <c r="L54" s="243">
        <f t="shared" si="6"/>
        <v>957</v>
      </c>
      <c r="M54" s="243">
        <f t="shared" si="6"/>
        <v>2983</v>
      </c>
      <c r="N54" s="238" t="s">
        <v>41</v>
      </c>
    </row>
    <row r="55" spans="1:14" ht="21.75" customHeight="1" thickBot="1" x14ac:dyDescent="0.3">
      <c r="A55" s="244" t="s">
        <v>108</v>
      </c>
      <c r="B55" s="245">
        <f>SUM(B40,B54)</f>
        <v>5524</v>
      </c>
      <c r="C55" s="245">
        <f t="shared" ref="C55:M55" si="7">SUM(C40,C54)</f>
        <v>4420</v>
      </c>
      <c r="D55" s="245">
        <f t="shared" si="7"/>
        <v>9944</v>
      </c>
      <c r="E55" s="245">
        <f t="shared" si="7"/>
        <v>313</v>
      </c>
      <c r="F55" s="245">
        <f t="shared" si="7"/>
        <v>383</v>
      </c>
      <c r="G55" s="245">
        <f t="shared" si="7"/>
        <v>696</v>
      </c>
      <c r="H55" s="245">
        <f t="shared" si="7"/>
        <v>287</v>
      </c>
      <c r="I55" s="245">
        <f t="shared" si="7"/>
        <v>243</v>
      </c>
      <c r="J55" s="245">
        <f t="shared" si="7"/>
        <v>530</v>
      </c>
      <c r="K55" s="245">
        <f t="shared" si="7"/>
        <v>6124</v>
      </c>
      <c r="L55" s="245">
        <f t="shared" si="7"/>
        <v>5046</v>
      </c>
      <c r="M55" s="245">
        <f t="shared" si="7"/>
        <v>11170</v>
      </c>
      <c r="N55" s="246" t="s">
        <v>48</v>
      </c>
    </row>
    <row r="56" spans="1:14" ht="15.75" thickTop="1" x14ac:dyDescent="0.25">
      <c r="A56" s="230"/>
      <c r="B56" s="230"/>
      <c r="C56" s="230"/>
      <c r="D56" s="230"/>
      <c r="E56" s="230"/>
      <c r="F56" s="230"/>
      <c r="G56" s="230"/>
      <c r="H56" s="230"/>
      <c r="I56" s="230"/>
      <c r="J56" s="230"/>
      <c r="K56" s="230"/>
      <c r="L56" s="230"/>
      <c r="M56" s="230"/>
      <c r="N56" s="230"/>
    </row>
  </sheetData>
  <mergeCells count="24">
    <mergeCell ref="N34:N37"/>
    <mergeCell ref="B35:D35"/>
    <mergeCell ref="E35:G35"/>
    <mergeCell ref="H35:J35"/>
    <mergeCell ref="K35:M35"/>
    <mergeCell ref="B41:M41"/>
    <mergeCell ref="H5:J5"/>
    <mergeCell ref="K5:M5"/>
    <mergeCell ref="B8:M8"/>
    <mergeCell ref="A34:A37"/>
    <mergeCell ref="B34:D34"/>
    <mergeCell ref="E34:G34"/>
    <mergeCell ref="H34:J34"/>
    <mergeCell ref="K34:M34"/>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8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13"/>
  <sheetViews>
    <sheetView rightToLeft="1" view="pageBreakPreview" topLeftCell="A88" zoomScale="75" zoomScaleSheetLayoutView="75" workbookViewId="0">
      <selection activeCell="N168" sqref="N168"/>
    </sheetView>
  </sheetViews>
  <sheetFormatPr defaultRowHeight="15" x14ac:dyDescent="0.25"/>
  <cols>
    <col min="1" max="1" width="28.125" style="181" customWidth="1"/>
    <col min="2" max="10" width="9" style="181"/>
    <col min="11" max="11" width="42.75" style="181" customWidth="1"/>
    <col min="12" max="16384" width="9" style="181"/>
  </cols>
  <sheetData>
    <row r="1" spans="1:11" ht="24" customHeight="1" x14ac:dyDescent="0.25">
      <c r="A1" s="443" t="s">
        <v>1376</v>
      </c>
      <c r="B1" s="443"/>
      <c r="C1" s="443"/>
      <c r="D1" s="443"/>
      <c r="E1" s="443"/>
      <c r="F1" s="443"/>
      <c r="G1" s="443"/>
      <c r="H1" s="443"/>
      <c r="I1" s="443"/>
      <c r="J1" s="443"/>
      <c r="K1" s="443"/>
    </row>
    <row r="2" spans="1:11" ht="41.25" customHeight="1" x14ac:dyDescent="0.25">
      <c r="A2" s="444" t="s">
        <v>1377</v>
      </c>
      <c r="B2" s="444"/>
      <c r="C2" s="444"/>
      <c r="D2" s="444"/>
      <c r="E2" s="444"/>
      <c r="F2" s="444"/>
      <c r="G2" s="444"/>
      <c r="H2" s="444"/>
      <c r="I2" s="444"/>
      <c r="J2" s="444"/>
      <c r="K2" s="444"/>
    </row>
    <row r="3" spans="1:11" s="202" customFormat="1" ht="19.5" thickBot="1" x14ac:dyDescent="0.35">
      <c r="A3" s="247" t="s">
        <v>1378</v>
      </c>
      <c r="B3" s="248"/>
      <c r="C3" s="248"/>
      <c r="D3" s="248"/>
      <c r="E3" s="248"/>
      <c r="F3" s="248"/>
      <c r="G3" s="248"/>
      <c r="H3" s="248"/>
      <c r="I3" s="248"/>
      <c r="J3" s="248"/>
      <c r="K3" s="249" t="s">
        <v>1379</v>
      </c>
    </row>
    <row r="4" spans="1:11" ht="16.5" thickTop="1" x14ac:dyDescent="0.25">
      <c r="A4" s="445" t="s">
        <v>118</v>
      </c>
      <c r="B4" s="448" t="s">
        <v>2</v>
      </c>
      <c r="C4" s="448"/>
      <c r="D4" s="448"/>
      <c r="E4" s="448" t="s">
        <v>3</v>
      </c>
      <c r="F4" s="448"/>
      <c r="G4" s="448"/>
      <c r="H4" s="448" t="s">
        <v>4</v>
      </c>
      <c r="I4" s="448"/>
      <c r="J4" s="448"/>
      <c r="K4" s="445" t="s">
        <v>278</v>
      </c>
    </row>
    <row r="5" spans="1:11" ht="15.75" x14ac:dyDescent="0.25">
      <c r="A5" s="446"/>
      <c r="B5" s="449" t="s">
        <v>6</v>
      </c>
      <c r="C5" s="449"/>
      <c r="D5" s="449"/>
      <c r="E5" s="449" t="s">
        <v>7</v>
      </c>
      <c r="F5" s="449"/>
      <c r="G5" s="449"/>
      <c r="H5" s="449" t="s">
        <v>8</v>
      </c>
      <c r="I5" s="449"/>
      <c r="J5" s="449"/>
      <c r="K5" s="446"/>
    </row>
    <row r="6" spans="1:11" ht="15.75" x14ac:dyDescent="0.25">
      <c r="A6" s="446"/>
      <c r="B6" s="250" t="s">
        <v>52</v>
      </c>
      <c r="C6" s="250" t="s">
        <v>279</v>
      </c>
      <c r="D6" s="250" t="s">
        <v>11</v>
      </c>
      <c r="E6" s="250" t="s">
        <v>52</v>
      </c>
      <c r="F6" s="250" t="s">
        <v>279</v>
      </c>
      <c r="G6" s="250" t="s">
        <v>11</v>
      </c>
      <c r="H6" s="250" t="s">
        <v>52</v>
      </c>
      <c r="I6" s="250" t="s">
        <v>279</v>
      </c>
      <c r="J6" s="250" t="s">
        <v>11</v>
      </c>
      <c r="K6" s="446"/>
    </row>
    <row r="7" spans="1:11" ht="16.5" thickBot="1" x14ac:dyDescent="0.3">
      <c r="A7" s="447"/>
      <c r="B7" s="251" t="s">
        <v>12</v>
      </c>
      <c r="C7" s="251" t="s">
        <v>13</v>
      </c>
      <c r="D7" s="251" t="s">
        <v>8</v>
      </c>
      <c r="E7" s="251" t="s">
        <v>12</v>
      </c>
      <c r="F7" s="251" t="s">
        <v>13</v>
      </c>
      <c r="G7" s="251" t="s">
        <v>8</v>
      </c>
      <c r="H7" s="251" t="s">
        <v>12</v>
      </c>
      <c r="I7" s="251" t="s">
        <v>13</v>
      </c>
      <c r="J7" s="251" t="s">
        <v>8</v>
      </c>
      <c r="K7" s="447"/>
    </row>
    <row r="8" spans="1:11" ht="20.100000000000001" customHeight="1" x14ac:dyDescent="0.25">
      <c r="A8" s="252" t="s">
        <v>14</v>
      </c>
      <c r="B8" s="253"/>
      <c r="C8" s="253"/>
      <c r="D8" s="253"/>
      <c r="E8" s="254"/>
      <c r="F8" s="254"/>
      <c r="G8" s="254"/>
      <c r="H8" s="254"/>
      <c r="I8" s="254"/>
      <c r="J8" s="254"/>
      <c r="K8" s="255" t="s">
        <v>69</v>
      </c>
    </row>
    <row r="9" spans="1:11" ht="18" customHeight="1" x14ac:dyDescent="0.25">
      <c r="A9" s="252" t="s">
        <v>280</v>
      </c>
      <c r="B9" s="256">
        <v>428</v>
      </c>
      <c r="C9" s="256">
        <v>633</v>
      </c>
      <c r="D9" s="256">
        <v>1061</v>
      </c>
      <c r="E9" s="254">
        <v>0</v>
      </c>
      <c r="F9" s="254">
        <v>0</v>
      </c>
      <c r="G9" s="254">
        <v>0</v>
      </c>
      <c r="H9" s="254">
        <f t="shared" ref="H9:H27" si="0">SUM(B9,E9)</f>
        <v>428</v>
      </c>
      <c r="I9" s="254">
        <f t="shared" ref="I9:J24" si="1">SUM(C9,F9)</f>
        <v>633</v>
      </c>
      <c r="J9" s="254">
        <f t="shared" si="1"/>
        <v>1061</v>
      </c>
      <c r="K9" s="255" t="s">
        <v>281</v>
      </c>
    </row>
    <row r="10" spans="1:11" ht="18" customHeight="1" x14ac:dyDescent="0.25">
      <c r="A10" s="252" t="s">
        <v>124</v>
      </c>
      <c r="B10" s="256">
        <v>184</v>
      </c>
      <c r="C10" s="256">
        <v>333</v>
      </c>
      <c r="D10" s="256">
        <v>517</v>
      </c>
      <c r="E10" s="254">
        <v>0</v>
      </c>
      <c r="F10" s="254">
        <v>0</v>
      </c>
      <c r="G10" s="254">
        <v>0</v>
      </c>
      <c r="H10" s="254">
        <f t="shared" si="0"/>
        <v>184</v>
      </c>
      <c r="I10" s="254">
        <f t="shared" si="1"/>
        <v>333</v>
      </c>
      <c r="J10" s="254">
        <f t="shared" si="1"/>
        <v>517</v>
      </c>
      <c r="K10" s="255" t="s">
        <v>282</v>
      </c>
    </row>
    <row r="11" spans="1:11" ht="17.25" customHeight="1" x14ac:dyDescent="0.25">
      <c r="A11" s="252" t="s">
        <v>283</v>
      </c>
      <c r="B11" s="256">
        <v>172</v>
      </c>
      <c r="C11" s="256">
        <v>437</v>
      </c>
      <c r="D11" s="256">
        <v>609</v>
      </c>
      <c r="E11" s="254">
        <v>0</v>
      </c>
      <c r="F11" s="254">
        <v>0</v>
      </c>
      <c r="G11" s="254">
        <v>0</v>
      </c>
      <c r="H11" s="254">
        <f t="shared" si="0"/>
        <v>172</v>
      </c>
      <c r="I11" s="254">
        <f t="shared" si="1"/>
        <v>437</v>
      </c>
      <c r="J11" s="254">
        <f t="shared" si="1"/>
        <v>609</v>
      </c>
      <c r="K11" s="255" t="s">
        <v>762</v>
      </c>
    </row>
    <row r="12" spans="1:11" ht="20.100000000000001" customHeight="1" x14ac:dyDescent="0.25">
      <c r="A12" s="252" t="s">
        <v>132</v>
      </c>
      <c r="B12" s="256">
        <v>45</v>
      </c>
      <c r="C12" s="256">
        <v>136</v>
      </c>
      <c r="D12" s="256">
        <v>181</v>
      </c>
      <c r="E12" s="254">
        <v>0</v>
      </c>
      <c r="F12" s="254">
        <v>0</v>
      </c>
      <c r="G12" s="254">
        <v>0</v>
      </c>
      <c r="H12" s="254">
        <f t="shared" si="0"/>
        <v>45</v>
      </c>
      <c r="I12" s="254">
        <f t="shared" si="1"/>
        <v>136</v>
      </c>
      <c r="J12" s="254">
        <f t="shared" si="1"/>
        <v>181</v>
      </c>
      <c r="K12" s="255" t="s">
        <v>349</v>
      </c>
    </row>
    <row r="13" spans="1:11" ht="20.100000000000001" customHeight="1" x14ac:dyDescent="0.25">
      <c r="A13" s="252" t="s">
        <v>285</v>
      </c>
      <c r="B13" s="256">
        <v>1070</v>
      </c>
      <c r="C13" s="256">
        <v>1124</v>
      </c>
      <c r="D13" s="256">
        <v>2194</v>
      </c>
      <c r="E13" s="254">
        <v>0</v>
      </c>
      <c r="F13" s="254">
        <v>0</v>
      </c>
      <c r="G13" s="254">
        <v>0</v>
      </c>
      <c r="H13" s="254">
        <f t="shared" si="0"/>
        <v>1070</v>
      </c>
      <c r="I13" s="254">
        <f t="shared" si="1"/>
        <v>1124</v>
      </c>
      <c r="J13" s="254">
        <f t="shared" si="1"/>
        <v>2194</v>
      </c>
      <c r="K13" s="255" t="s">
        <v>286</v>
      </c>
    </row>
    <row r="14" spans="1:11" ht="20.100000000000001" customHeight="1" x14ac:dyDescent="0.25">
      <c r="A14" s="252" t="s">
        <v>893</v>
      </c>
      <c r="B14" s="256">
        <v>525</v>
      </c>
      <c r="C14" s="256">
        <v>876</v>
      </c>
      <c r="D14" s="256">
        <v>1401</v>
      </c>
      <c r="E14" s="254">
        <v>0</v>
      </c>
      <c r="F14" s="254">
        <v>0</v>
      </c>
      <c r="G14" s="254">
        <v>0</v>
      </c>
      <c r="H14" s="254">
        <f t="shared" si="0"/>
        <v>525</v>
      </c>
      <c r="I14" s="254">
        <f t="shared" si="1"/>
        <v>876</v>
      </c>
      <c r="J14" s="254">
        <f t="shared" si="1"/>
        <v>1401</v>
      </c>
      <c r="K14" s="255" t="s">
        <v>351</v>
      </c>
    </row>
    <row r="15" spans="1:11" ht="20.100000000000001" customHeight="1" x14ac:dyDescent="0.25">
      <c r="A15" s="252" t="s">
        <v>352</v>
      </c>
      <c r="B15" s="256">
        <v>171</v>
      </c>
      <c r="C15" s="256">
        <v>148</v>
      </c>
      <c r="D15" s="256">
        <v>319</v>
      </c>
      <c r="E15" s="254">
        <v>0</v>
      </c>
      <c r="F15" s="254">
        <v>0</v>
      </c>
      <c r="G15" s="254">
        <v>0</v>
      </c>
      <c r="H15" s="254">
        <f t="shared" si="0"/>
        <v>171</v>
      </c>
      <c r="I15" s="254">
        <f t="shared" si="1"/>
        <v>148</v>
      </c>
      <c r="J15" s="254">
        <f t="shared" si="1"/>
        <v>319</v>
      </c>
      <c r="K15" s="255" t="s">
        <v>353</v>
      </c>
    </row>
    <row r="16" spans="1:11" ht="20.100000000000001" customHeight="1" x14ac:dyDescent="0.25">
      <c r="A16" s="252" t="s">
        <v>287</v>
      </c>
      <c r="B16" s="256">
        <v>776</v>
      </c>
      <c r="C16" s="256">
        <v>1473</v>
      </c>
      <c r="D16" s="256">
        <v>2249</v>
      </c>
      <c r="E16" s="254">
        <v>0</v>
      </c>
      <c r="F16" s="254">
        <v>0</v>
      </c>
      <c r="G16" s="254">
        <v>0</v>
      </c>
      <c r="H16" s="254">
        <f t="shared" si="0"/>
        <v>776</v>
      </c>
      <c r="I16" s="254">
        <f t="shared" si="1"/>
        <v>1473</v>
      </c>
      <c r="J16" s="254">
        <f t="shared" si="1"/>
        <v>2249</v>
      </c>
      <c r="K16" s="255" t="s">
        <v>331</v>
      </c>
    </row>
    <row r="17" spans="1:11" ht="20.100000000000001" customHeight="1" x14ac:dyDescent="0.25">
      <c r="A17" s="252" t="s">
        <v>1347</v>
      </c>
      <c r="B17" s="256">
        <v>52</v>
      </c>
      <c r="C17" s="256">
        <v>45</v>
      </c>
      <c r="D17" s="256">
        <v>97</v>
      </c>
      <c r="E17" s="254">
        <v>0</v>
      </c>
      <c r="F17" s="254">
        <v>0</v>
      </c>
      <c r="G17" s="254">
        <v>0</v>
      </c>
      <c r="H17" s="254">
        <f t="shared" si="0"/>
        <v>52</v>
      </c>
      <c r="I17" s="254">
        <f t="shared" si="1"/>
        <v>45</v>
      </c>
      <c r="J17" s="254">
        <f t="shared" si="1"/>
        <v>97</v>
      </c>
      <c r="K17" s="211" t="s">
        <v>1348</v>
      </c>
    </row>
    <row r="18" spans="1:11" ht="33.75" customHeight="1" x14ac:dyDescent="0.25">
      <c r="A18" s="257" t="s">
        <v>1259</v>
      </c>
      <c r="B18" s="256">
        <v>87</v>
      </c>
      <c r="C18" s="256">
        <v>294</v>
      </c>
      <c r="D18" s="256">
        <v>381</v>
      </c>
      <c r="E18" s="258">
        <v>0</v>
      </c>
      <c r="F18" s="258">
        <v>0</v>
      </c>
      <c r="G18" s="258">
        <v>0</v>
      </c>
      <c r="H18" s="254">
        <f t="shared" si="0"/>
        <v>87</v>
      </c>
      <c r="I18" s="254">
        <f t="shared" si="1"/>
        <v>294</v>
      </c>
      <c r="J18" s="254">
        <f t="shared" si="1"/>
        <v>381</v>
      </c>
      <c r="K18" s="259" t="s">
        <v>999</v>
      </c>
    </row>
    <row r="19" spans="1:11" ht="20.100000000000001" customHeight="1" x14ac:dyDescent="0.25">
      <c r="A19" s="252" t="s">
        <v>289</v>
      </c>
      <c r="B19" s="256">
        <v>1836</v>
      </c>
      <c r="C19" s="256">
        <v>1236</v>
      </c>
      <c r="D19" s="256">
        <v>3072</v>
      </c>
      <c r="E19" s="254">
        <v>0</v>
      </c>
      <c r="F19" s="254">
        <v>0</v>
      </c>
      <c r="G19" s="254">
        <v>0</v>
      </c>
      <c r="H19" s="254">
        <f t="shared" si="0"/>
        <v>1836</v>
      </c>
      <c r="I19" s="254">
        <f t="shared" si="1"/>
        <v>1236</v>
      </c>
      <c r="J19" s="254">
        <f t="shared" si="1"/>
        <v>3072</v>
      </c>
      <c r="K19" s="255" t="s">
        <v>290</v>
      </c>
    </row>
    <row r="20" spans="1:11" ht="20.100000000000001" customHeight="1" x14ac:dyDescent="0.25">
      <c r="A20" s="252" t="s">
        <v>390</v>
      </c>
      <c r="B20" s="256">
        <v>942</v>
      </c>
      <c r="C20" s="256">
        <v>2688</v>
      </c>
      <c r="D20" s="256">
        <v>3630</v>
      </c>
      <c r="E20" s="254">
        <v>0</v>
      </c>
      <c r="F20" s="254">
        <v>0</v>
      </c>
      <c r="G20" s="254">
        <v>0</v>
      </c>
      <c r="H20" s="254">
        <f t="shared" si="0"/>
        <v>942</v>
      </c>
      <c r="I20" s="254">
        <f t="shared" si="1"/>
        <v>2688</v>
      </c>
      <c r="J20" s="254">
        <f t="shared" si="1"/>
        <v>3630</v>
      </c>
      <c r="K20" s="255" t="s">
        <v>1136</v>
      </c>
    </row>
    <row r="21" spans="1:11" ht="20.100000000000001" customHeight="1" x14ac:dyDescent="0.25">
      <c r="A21" s="252" t="s">
        <v>361</v>
      </c>
      <c r="B21" s="256">
        <v>772</v>
      </c>
      <c r="C21" s="256">
        <v>1300</v>
      </c>
      <c r="D21" s="256">
        <v>2072</v>
      </c>
      <c r="E21" s="254">
        <v>0</v>
      </c>
      <c r="F21" s="254">
        <v>0</v>
      </c>
      <c r="G21" s="254">
        <v>0</v>
      </c>
      <c r="H21" s="254">
        <f t="shared" si="0"/>
        <v>772</v>
      </c>
      <c r="I21" s="254">
        <f t="shared" si="1"/>
        <v>1300</v>
      </c>
      <c r="J21" s="254">
        <f t="shared" si="1"/>
        <v>2072</v>
      </c>
      <c r="K21" s="255" t="s">
        <v>1137</v>
      </c>
    </row>
    <row r="22" spans="1:11" ht="20.100000000000001" customHeight="1" x14ac:dyDescent="0.25">
      <c r="A22" s="252" t="s">
        <v>1337</v>
      </c>
      <c r="B22" s="256">
        <v>206</v>
      </c>
      <c r="C22" s="256">
        <v>655</v>
      </c>
      <c r="D22" s="256">
        <v>861</v>
      </c>
      <c r="E22" s="254">
        <v>0</v>
      </c>
      <c r="F22" s="254">
        <v>0</v>
      </c>
      <c r="G22" s="254">
        <v>0</v>
      </c>
      <c r="H22" s="254">
        <f t="shared" si="0"/>
        <v>206</v>
      </c>
      <c r="I22" s="254">
        <f t="shared" si="1"/>
        <v>655</v>
      </c>
      <c r="J22" s="254">
        <f t="shared" si="1"/>
        <v>861</v>
      </c>
      <c r="K22" s="255" t="s">
        <v>1338</v>
      </c>
    </row>
    <row r="23" spans="1:11" ht="20.100000000000001" customHeight="1" x14ac:dyDescent="0.25">
      <c r="A23" s="252" t="s">
        <v>1203</v>
      </c>
      <c r="B23" s="256">
        <v>0</v>
      </c>
      <c r="C23" s="256">
        <v>1259</v>
      </c>
      <c r="D23" s="256">
        <v>1259</v>
      </c>
      <c r="E23" s="254">
        <v>0</v>
      </c>
      <c r="F23" s="254">
        <v>0</v>
      </c>
      <c r="G23" s="254">
        <v>0</v>
      </c>
      <c r="H23" s="254">
        <f t="shared" si="0"/>
        <v>0</v>
      </c>
      <c r="I23" s="254">
        <f t="shared" si="1"/>
        <v>1259</v>
      </c>
      <c r="J23" s="254">
        <f t="shared" si="1"/>
        <v>1259</v>
      </c>
      <c r="K23" s="255" t="s">
        <v>910</v>
      </c>
    </row>
    <row r="24" spans="1:11" ht="20.100000000000001" customHeight="1" x14ac:dyDescent="0.25">
      <c r="A24" s="252" t="s">
        <v>297</v>
      </c>
      <c r="B24" s="256">
        <v>556</v>
      </c>
      <c r="C24" s="256">
        <v>165</v>
      </c>
      <c r="D24" s="256">
        <v>721</v>
      </c>
      <c r="E24" s="254">
        <v>0</v>
      </c>
      <c r="F24" s="254">
        <v>0</v>
      </c>
      <c r="G24" s="254">
        <v>0</v>
      </c>
      <c r="H24" s="254">
        <f t="shared" si="0"/>
        <v>556</v>
      </c>
      <c r="I24" s="254">
        <f t="shared" si="1"/>
        <v>165</v>
      </c>
      <c r="J24" s="254">
        <f t="shared" si="1"/>
        <v>721</v>
      </c>
      <c r="K24" s="255" t="s">
        <v>298</v>
      </c>
    </row>
    <row r="25" spans="1:11" ht="18.75" customHeight="1" x14ac:dyDescent="0.25">
      <c r="A25" s="252" t="s">
        <v>299</v>
      </c>
      <c r="B25" s="256">
        <v>1506</v>
      </c>
      <c r="C25" s="256">
        <v>2217</v>
      </c>
      <c r="D25" s="256">
        <v>3723</v>
      </c>
      <c r="E25" s="254">
        <v>0</v>
      </c>
      <c r="F25" s="254">
        <v>0</v>
      </c>
      <c r="G25" s="254">
        <v>0</v>
      </c>
      <c r="H25" s="254">
        <f t="shared" si="0"/>
        <v>1506</v>
      </c>
      <c r="I25" s="254">
        <f t="shared" ref="I25:J27" si="2">SUM(C25,F25)</f>
        <v>2217</v>
      </c>
      <c r="J25" s="254">
        <f t="shared" si="2"/>
        <v>3723</v>
      </c>
      <c r="K25" s="255" t="s">
        <v>300</v>
      </c>
    </row>
    <row r="26" spans="1:11" ht="20.100000000000001" customHeight="1" x14ac:dyDescent="0.25">
      <c r="A26" s="252" t="s">
        <v>127</v>
      </c>
      <c r="B26" s="256">
        <v>366</v>
      </c>
      <c r="C26" s="256">
        <v>519</v>
      </c>
      <c r="D26" s="256">
        <v>885</v>
      </c>
      <c r="E26" s="254">
        <v>0</v>
      </c>
      <c r="F26" s="254">
        <v>0</v>
      </c>
      <c r="G26" s="254">
        <v>0</v>
      </c>
      <c r="H26" s="254">
        <f t="shared" si="0"/>
        <v>366</v>
      </c>
      <c r="I26" s="254">
        <f t="shared" si="2"/>
        <v>519</v>
      </c>
      <c r="J26" s="254">
        <f t="shared" si="2"/>
        <v>885</v>
      </c>
      <c r="K26" s="255" t="s">
        <v>1339</v>
      </c>
    </row>
    <row r="27" spans="1:11" ht="20.100000000000001" customHeight="1" x14ac:dyDescent="0.25">
      <c r="A27" s="252" t="s">
        <v>777</v>
      </c>
      <c r="B27" s="260">
        <v>254</v>
      </c>
      <c r="C27" s="260">
        <v>441</v>
      </c>
      <c r="D27" s="260">
        <v>695</v>
      </c>
      <c r="E27" s="254">
        <v>0</v>
      </c>
      <c r="F27" s="254">
        <v>0</v>
      </c>
      <c r="G27" s="254">
        <v>0</v>
      </c>
      <c r="H27" s="254">
        <f t="shared" si="0"/>
        <v>254</v>
      </c>
      <c r="I27" s="254">
        <f t="shared" si="2"/>
        <v>441</v>
      </c>
      <c r="J27" s="254">
        <f t="shared" si="2"/>
        <v>695</v>
      </c>
      <c r="K27" s="255" t="s">
        <v>778</v>
      </c>
    </row>
    <row r="28" spans="1:11" ht="20.100000000000001" customHeight="1" thickBot="1" x14ac:dyDescent="0.3">
      <c r="A28" s="261" t="s">
        <v>38</v>
      </c>
      <c r="B28" s="262">
        <f>SUM(B9:B27)</f>
        <v>9948</v>
      </c>
      <c r="C28" s="262">
        <f t="shared" ref="C28:J28" si="3">SUM(C9:C27)</f>
        <v>15979</v>
      </c>
      <c r="D28" s="262">
        <f t="shared" si="3"/>
        <v>25927</v>
      </c>
      <c r="E28" s="262">
        <f t="shared" si="3"/>
        <v>0</v>
      </c>
      <c r="F28" s="262">
        <f t="shared" si="3"/>
        <v>0</v>
      </c>
      <c r="G28" s="262">
        <f t="shared" si="3"/>
        <v>0</v>
      </c>
      <c r="H28" s="262">
        <f t="shared" si="3"/>
        <v>9948</v>
      </c>
      <c r="I28" s="262">
        <f t="shared" si="3"/>
        <v>15979</v>
      </c>
      <c r="J28" s="262">
        <f t="shared" si="3"/>
        <v>25927</v>
      </c>
      <c r="K28" s="263" t="s">
        <v>39</v>
      </c>
    </row>
    <row r="29" spans="1:11" ht="15.75" thickTop="1" x14ac:dyDescent="0.25">
      <c r="A29" s="264"/>
      <c r="B29" s="264"/>
      <c r="C29" s="264"/>
      <c r="D29" s="264"/>
      <c r="E29" s="264"/>
      <c r="F29" s="264"/>
      <c r="G29" s="264"/>
      <c r="H29" s="264"/>
      <c r="I29" s="264"/>
      <c r="J29" s="264"/>
      <c r="K29" s="264"/>
    </row>
    <row r="30" spans="1:11" ht="15.75" x14ac:dyDescent="0.25">
      <c r="A30" s="265"/>
      <c r="B30" s="264"/>
      <c r="C30" s="264"/>
      <c r="D30" s="264"/>
      <c r="E30" s="264"/>
      <c r="F30" s="264"/>
      <c r="G30" s="264"/>
      <c r="H30" s="264"/>
      <c r="I30" s="264"/>
      <c r="J30" s="264"/>
      <c r="K30" s="266"/>
    </row>
    <row r="31" spans="1:11" s="185" customFormat="1" ht="24.75" customHeight="1" thickBot="1" x14ac:dyDescent="0.25">
      <c r="A31" s="267" t="s">
        <v>1380</v>
      </c>
      <c r="B31" s="268"/>
      <c r="C31" s="268"/>
      <c r="D31" s="268"/>
      <c r="E31" s="268"/>
      <c r="F31" s="268"/>
      <c r="G31" s="268"/>
      <c r="H31" s="268"/>
      <c r="I31" s="268"/>
      <c r="J31" s="268"/>
      <c r="K31" s="269" t="s">
        <v>1381</v>
      </c>
    </row>
    <row r="32" spans="1:11" ht="16.5" thickTop="1" x14ac:dyDescent="0.25">
      <c r="A32" s="445" t="s">
        <v>118</v>
      </c>
      <c r="B32" s="448" t="s">
        <v>2</v>
      </c>
      <c r="C32" s="448"/>
      <c r="D32" s="448"/>
      <c r="E32" s="448" t="s">
        <v>3</v>
      </c>
      <c r="F32" s="448"/>
      <c r="G32" s="448"/>
      <c r="H32" s="448" t="s">
        <v>4</v>
      </c>
      <c r="I32" s="448"/>
      <c r="J32" s="448"/>
      <c r="K32" s="445" t="s">
        <v>278</v>
      </c>
    </row>
    <row r="33" spans="1:11" ht="15.75" x14ac:dyDescent="0.25">
      <c r="A33" s="446"/>
      <c r="B33" s="449" t="s">
        <v>6</v>
      </c>
      <c r="C33" s="449"/>
      <c r="D33" s="449"/>
      <c r="E33" s="449" t="s">
        <v>7</v>
      </c>
      <c r="F33" s="449"/>
      <c r="G33" s="449"/>
      <c r="H33" s="449" t="s">
        <v>8</v>
      </c>
      <c r="I33" s="449"/>
      <c r="J33" s="449"/>
      <c r="K33" s="446"/>
    </row>
    <row r="34" spans="1:11" ht="15.75" x14ac:dyDescent="0.25">
      <c r="A34" s="446"/>
      <c r="B34" s="250" t="s">
        <v>52</v>
      </c>
      <c r="C34" s="250" t="s">
        <v>279</v>
      </c>
      <c r="D34" s="250" t="s">
        <v>11</v>
      </c>
      <c r="E34" s="250" t="s">
        <v>52</v>
      </c>
      <c r="F34" s="250" t="s">
        <v>279</v>
      </c>
      <c r="G34" s="250" t="s">
        <v>11</v>
      </c>
      <c r="H34" s="250" t="s">
        <v>52</v>
      </c>
      <c r="I34" s="250" t="s">
        <v>279</v>
      </c>
      <c r="J34" s="250" t="s">
        <v>11</v>
      </c>
      <c r="K34" s="446"/>
    </row>
    <row r="35" spans="1:11" ht="16.5" thickBot="1" x14ac:dyDescent="0.3">
      <c r="A35" s="447"/>
      <c r="B35" s="251" t="s">
        <v>12</v>
      </c>
      <c r="C35" s="251" t="s">
        <v>13</v>
      </c>
      <c r="D35" s="251" t="s">
        <v>8</v>
      </c>
      <c r="E35" s="251" t="s">
        <v>12</v>
      </c>
      <c r="F35" s="251" t="s">
        <v>13</v>
      </c>
      <c r="G35" s="251" t="s">
        <v>8</v>
      </c>
      <c r="H35" s="251" t="s">
        <v>12</v>
      </c>
      <c r="I35" s="251" t="s">
        <v>13</v>
      </c>
      <c r="J35" s="251" t="s">
        <v>8</v>
      </c>
      <c r="K35" s="447"/>
    </row>
    <row r="36" spans="1:11" ht="21" customHeight="1" x14ac:dyDescent="0.25">
      <c r="A36" s="252" t="s">
        <v>62</v>
      </c>
      <c r="B36" s="254"/>
      <c r="C36" s="254"/>
      <c r="D36" s="254"/>
      <c r="E36" s="254"/>
      <c r="F36" s="254"/>
      <c r="G36" s="254"/>
      <c r="H36" s="254"/>
      <c r="I36" s="254"/>
      <c r="J36" s="254"/>
      <c r="K36" s="255" t="s">
        <v>41</v>
      </c>
    </row>
    <row r="37" spans="1:11" ht="21" customHeight="1" x14ac:dyDescent="0.25">
      <c r="A37" s="252" t="s">
        <v>132</v>
      </c>
      <c r="B37" s="254">
        <v>183</v>
      </c>
      <c r="C37" s="254">
        <v>60</v>
      </c>
      <c r="D37" s="254">
        <v>243</v>
      </c>
      <c r="E37" s="254">
        <v>0</v>
      </c>
      <c r="F37" s="254">
        <v>0</v>
      </c>
      <c r="G37" s="254">
        <v>0</v>
      </c>
      <c r="H37" s="254">
        <f>SUM(B37,E37)</f>
        <v>183</v>
      </c>
      <c r="I37" s="254">
        <f t="shared" ref="I37:J48" si="4">SUM(C37,F37)</f>
        <v>60</v>
      </c>
      <c r="J37" s="254">
        <f t="shared" si="4"/>
        <v>243</v>
      </c>
      <c r="K37" s="255" t="s">
        <v>349</v>
      </c>
    </row>
    <row r="38" spans="1:11" ht="21" customHeight="1" x14ac:dyDescent="0.25">
      <c r="A38" s="252" t="s">
        <v>285</v>
      </c>
      <c r="B38" s="254">
        <v>225</v>
      </c>
      <c r="C38" s="254">
        <v>48</v>
      </c>
      <c r="D38" s="254">
        <v>273</v>
      </c>
      <c r="E38" s="254">
        <v>0</v>
      </c>
      <c r="F38" s="254">
        <v>0</v>
      </c>
      <c r="G38" s="254">
        <v>0</v>
      </c>
      <c r="H38" s="254">
        <f t="shared" ref="H38:H48" si="5">SUM(B38,E38)</f>
        <v>225</v>
      </c>
      <c r="I38" s="254">
        <f t="shared" si="4"/>
        <v>48</v>
      </c>
      <c r="J38" s="254">
        <f t="shared" si="4"/>
        <v>273</v>
      </c>
      <c r="K38" s="255" t="s">
        <v>286</v>
      </c>
    </row>
    <row r="39" spans="1:11" ht="21" customHeight="1" x14ac:dyDescent="0.25">
      <c r="A39" s="252" t="s">
        <v>287</v>
      </c>
      <c r="B39" s="253">
        <v>238</v>
      </c>
      <c r="C39" s="253">
        <v>73</v>
      </c>
      <c r="D39" s="253">
        <v>311</v>
      </c>
      <c r="E39" s="253">
        <v>0</v>
      </c>
      <c r="F39" s="254">
        <v>0</v>
      </c>
      <c r="G39" s="254">
        <v>0</v>
      </c>
      <c r="H39" s="254">
        <f t="shared" si="5"/>
        <v>238</v>
      </c>
      <c r="I39" s="254">
        <f t="shared" si="4"/>
        <v>73</v>
      </c>
      <c r="J39" s="254">
        <f t="shared" si="4"/>
        <v>311</v>
      </c>
      <c r="K39" s="255" t="s">
        <v>331</v>
      </c>
    </row>
    <row r="40" spans="1:11" ht="21" customHeight="1" x14ac:dyDescent="0.25">
      <c r="A40" s="252" t="s">
        <v>289</v>
      </c>
      <c r="B40" s="270">
        <v>1411</v>
      </c>
      <c r="C40" s="270">
        <v>613</v>
      </c>
      <c r="D40" s="270">
        <v>2024</v>
      </c>
      <c r="E40" s="254">
        <v>0</v>
      </c>
      <c r="F40" s="254">
        <v>0</v>
      </c>
      <c r="G40" s="254">
        <v>0</v>
      </c>
      <c r="H40" s="254">
        <f t="shared" si="5"/>
        <v>1411</v>
      </c>
      <c r="I40" s="254">
        <f t="shared" si="4"/>
        <v>613</v>
      </c>
      <c r="J40" s="254">
        <f t="shared" si="4"/>
        <v>2024</v>
      </c>
      <c r="K40" s="255" t="s">
        <v>290</v>
      </c>
    </row>
    <row r="41" spans="1:11" ht="21" customHeight="1" x14ac:dyDescent="0.25">
      <c r="A41" s="252" t="s">
        <v>390</v>
      </c>
      <c r="B41" s="270">
        <v>132</v>
      </c>
      <c r="C41" s="270">
        <v>121</v>
      </c>
      <c r="D41" s="270">
        <v>253</v>
      </c>
      <c r="E41" s="254">
        <v>0</v>
      </c>
      <c r="F41" s="254">
        <v>0</v>
      </c>
      <c r="G41" s="254">
        <v>0</v>
      </c>
      <c r="H41" s="254">
        <f t="shared" si="5"/>
        <v>132</v>
      </c>
      <c r="I41" s="254">
        <f t="shared" si="4"/>
        <v>121</v>
      </c>
      <c r="J41" s="254">
        <f t="shared" si="4"/>
        <v>253</v>
      </c>
      <c r="K41" s="255" t="s">
        <v>1136</v>
      </c>
    </row>
    <row r="42" spans="1:11" ht="21" customHeight="1" x14ac:dyDescent="0.25">
      <c r="A42" s="252" t="s">
        <v>361</v>
      </c>
      <c r="B42" s="270">
        <v>89</v>
      </c>
      <c r="C42" s="270">
        <v>92</v>
      </c>
      <c r="D42" s="270">
        <v>181</v>
      </c>
      <c r="E42" s="254">
        <v>0</v>
      </c>
      <c r="F42" s="254">
        <v>0</v>
      </c>
      <c r="G42" s="254">
        <v>0</v>
      </c>
      <c r="H42" s="254">
        <f t="shared" si="5"/>
        <v>89</v>
      </c>
      <c r="I42" s="254">
        <f t="shared" si="4"/>
        <v>92</v>
      </c>
      <c r="J42" s="254">
        <f t="shared" si="4"/>
        <v>181</v>
      </c>
      <c r="K42" s="255" t="s">
        <v>1137</v>
      </c>
    </row>
    <row r="43" spans="1:11" ht="21" customHeight="1" x14ac:dyDescent="0.25">
      <c r="A43" s="252" t="s">
        <v>1337</v>
      </c>
      <c r="B43" s="270">
        <v>150</v>
      </c>
      <c r="C43" s="270">
        <v>177</v>
      </c>
      <c r="D43" s="270">
        <v>327</v>
      </c>
      <c r="E43" s="254">
        <v>0</v>
      </c>
      <c r="F43" s="254">
        <v>0</v>
      </c>
      <c r="G43" s="254">
        <v>0</v>
      </c>
      <c r="H43" s="254">
        <f t="shared" si="5"/>
        <v>150</v>
      </c>
      <c r="I43" s="254">
        <f t="shared" si="4"/>
        <v>177</v>
      </c>
      <c r="J43" s="254">
        <f t="shared" si="4"/>
        <v>327</v>
      </c>
      <c r="K43" s="255" t="s">
        <v>1338</v>
      </c>
    </row>
    <row r="44" spans="1:11" ht="21" customHeight="1" x14ac:dyDescent="0.25">
      <c r="A44" s="252" t="s">
        <v>1203</v>
      </c>
      <c r="B44" s="270">
        <v>0</v>
      </c>
      <c r="C44" s="270">
        <v>45</v>
      </c>
      <c r="D44" s="270">
        <v>45</v>
      </c>
      <c r="E44" s="254">
        <v>0</v>
      </c>
      <c r="F44" s="254">
        <v>0</v>
      </c>
      <c r="G44" s="254">
        <v>0</v>
      </c>
      <c r="H44" s="254">
        <f t="shared" si="5"/>
        <v>0</v>
      </c>
      <c r="I44" s="254">
        <f t="shared" si="4"/>
        <v>45</v>
      </c>
      <c r="J44" s="254">
        <f t="shared" si="4"/>
        <v>45</v>
      </c>
      <c r="K44" s="255" t="s">
        <v>910</v>
      </c>
    </row>
    <row r="45" spans="1:11" ht="21" customHeight="1" x14ac:dyDescent="0.25">
      <c r="A45" s="252" t="s">
        <v>297</v>
      </c>
      <c r="B45" s="270">
        <v>157</v>
      </c>
      <c r="C45" s="270">
        <v>3</v>
      </c>
      <c r="D45" s="270">
        <v>160</v>
      </c>
      <c r="E45" s="254">
        <v>0</v>
      </c>
      <c r="F45" s="254">
        <v>0</v>
      </c>
      <c r="G45" s="254">
        <v>0</v>
      </c>
      <c r="H45" s="254">
        <f t="shared" si="5"/>
        <v>157</v>
      </c>
      <c r="I45" s="254">
        <f t="shared" si="4"/>
        <v>3</v>
      </c>
      <c r="J45" s="254">
        <f t="shared" si="4"/>
        <v>160</v>
      </c>
      <c r="K45" s="255" t="s">
        <v>298</v>
      </c>
    </row>
    <row r="46" spans="1:11" ht="21" customHeight="1" x14ac:dyDescent="0.25">
      <c r="A46" s="252" t="s">
        <v>299</v>
      </c>
      <c r="B46" s="270">
        <v>673</v>
      </c>
      <c r="C46" s="270">
        <v>592</v>
      </c>
      <c r="D46" s="270">
        <v>1265</v>
      </c>
      <c r="E46" s="254">
        <v>0</v>
      </c>
      <c r="F46" s="254">
        <v>0</v>
      </c>
      <c r="G46" s="254">
        <v>0</v>
      </c>
      <c r="H46" s="254">
        <f t="shared" si="5"/>
        <v>673</v>
      </c>
      <c r="I46" s="254">
        <f t="shared" si="4"/>
        <v>592</v>
      </c>
      <c r="J46" s="254">
        <f t="shared" si="4"/>
        <v>1265</v>
      </c>
      <c r="K46" s="255" t="s">
        <v>300</v>
      </c>
    </row>
    <row r="47" spans="1:11" ht="21" customHeight="1" x14ac:dyDescent="0.25">
      <c r="A47" s="252" t="s">
        <v>127</v>
      </c>
      <c r="B47" s="270">
        <v>683</v>
      </c>
      <c r="C47" s="270">
        <v>202</v>
      </c>
      <c r="D47" s="270">
        <v>885</v>
      </c>
      <c r="E47" s="254">
        <v>0</v>
      </c>
      <c r="F47" s="254">
        <v>0</v>
      </c>
      <c r="G47" s="254">
        <v>0</v>
      </c>
      <c r="H47" s="254">
        <f t="shared" si="5"/>
        <v>683</v>
      </c>
      <c r="I47" s="254">
        <f t="shared" si="4"/>
        <v>202</v>
      </c>
      <c r="J47" s="254">
        <f t="shared" si="4"/>
        <v>885</v>
      </c>
      <c r="K47" s="255" t="s">
        <v>1339</v>
      </c>
    </row>
    <row r="48" spans="1:11" ht="21" customHeight="1" x14ac:dyDescent="0.25">
      <c r="A48" s="252" t="s">
        <v>777</v>
      </c>
      <c r="B48" s="270">
        <v>49</v>
      </c>
      <c r="C48" s="270">
        <v>33</v>
      </c>
      <c r="D48" s="270">
        <v>82</v>
      </c>
      <c r="E48" s="254">
        <v>0</v>
      </c>
      <c r="F48" s="254">
        <v>0</v>
      </c>
      <c r="G48" s="254">
        <v>0</v>
      </c>
      <c r="H48" s="254">
        <f t="shared" si="5"/>
        <v>49</v>
      </c>
      <c r="I48" s="254">
        <f t="shared" si="4"/>
        <v>33</v>
      </c>
      <c r="J48" s="254">
        <f t="shared" si="4"/>
        <v>82</v>
      </c>
      <c r="K48" s="255" t="s">
        <v>778</v>
      </c>
    </row>
    <row r="49" spans="1:11" ht="21" customHeight="1" thickBot="1" x14ac:dyDescent="0.3">
      <c r="A49" s="252" t="s">
        <v>45</v>
      </c>
      <c r="B49" s="271">
        <f>SUM(B37:B48)</f>
        <v>3990</v>
      </c>
      <c r="C49" s="271">
        <f t="shared" ref="C49:J49" si="6">SUM(C37:C48)</f>
        <v>2059</v>
      </c>
      <c r="D49" s="271">
        <f t="shared" si="6"/>
        <v>6049</v>
      </c>
      <c r="E49" s="271">
        <f t="shared" si="6"/>
        <v>0</v>
      </c>
      <c r="F49" s="271">
        <f t="shared" si="6"/>
        <v>0</v>
      </c>
      <c r="G49" s="271">
        <f t="shared" si="6"/>
        <v>0</v>
      </c>
      <c r="H49" s="271">
        <f t="shared" si="6"/>
        <v>3990</v>
      </c>
      <c r="I49" s="271">
        <f t="shared" si="6"/>
        <v>2059</v>
      </c>
      <c r="J49" s="271">
        <f t="shared" si="6"/>
        <v>6049</v>
      </c>
      <c r="K49" s="255" t="s">
        <v>1382</v>
      </c>
    </row>
    <row r="50" spans="1:11" ht="21" customHeight="1" thickBot="1" x14ac:dyDescent="0.3">
      <c r="A50" s="272" t="s">
        <v>108</v>
      </c>
      <c r="B50" s="273">
        <f t="shared" ref="B50:J50" si="7">SUM(B49,B28)</f>
        <v>13938</v>
      </c>
      <c r="C50" s="273">
        <f t="shared" si="7"/>
        <v>18038</v>
      </c>
      <c r="D50" s="273">
        <f t="shared" si="7"/>
        <v>31976</v>
      </c>
      <c r="E50" s="273">
        <f t="shared" si="7"/>
        <v>0</v>
      </c>
      <c r="F50" s="273">
        <f t="shared" si="7"/>
        <v>0</v>
      </c>
      <c r="G50" s="273">
        <f t="shared" si="7"/>
        <v>0</v>
      </c>
      <c r="H50" s="273">
        <f t="shared" si="7"/>
        <v>13938</v>
      </c>
      <c r="I50" s="273">
        <f t="shared" si="7"/>
        <v>18038</v>
      </c>
      <c r="J50" s="273">
        <f t="shared" si="7"/>
        <v>31976</v>
      </c>
      <c r="K50" s="274" t="s">
        <v>48</v>
      </c>
    </row>
    <row r="51" spans="1:11" ht="15.75" thickTop="1" x14ac:dyDescent="0.25">
      <c r="A51" s="264"/>
      <c r="B51" s="264"/>
      <c r="C51" s="264"/>
      <c r="D51" s="264"/>
      <c r="E51" s="264"/>
      <c r="F51" s="264"/>
      <c r="G51" s="264"/>
      <c r="H51" s="264"/>
      <c r="I51" s="264"/>
      <c r="J51" s="264"/>
      <c r="K51" s="264"/>
    </row>
    <row r="52" spans="1:11" x14ac:dyDescent="0.25">
      <c r="A52" s="264"/>
      <c r="B52" s="264"/>
      <c r="C52" s="264"/>
      <c r="D52" s="264"/>
      <c r="E52" s="264"/>
      <c r="F52" s="264"/>
      <c r="G52" s="264"/>
      <c r="H52" s="264"/>
      <c r="I52" s="264"/>
      <c r="J52" s="264"/>
      <c r="K52" s="264"/>
    </row>
    <row r="53" spans="1:11" x14ac:dyDescent="0.25">
      <c r="A53" s="264"/>
      <c r="B53" s="264"/>
      <c r="C53" s="264"/>
      <c r="D53" s="264"/>
      <c r="E53" s="264"/>
      <c r="F53" s="264"/>
      <c r="G53" s="264"/>
      <c r="H53" s="264"/>
      <c r="I53" s="264"/>
      <c r="J53" s="264"/>
      <c r="K53" s="264"/>
    </row>
    <row r="54" spans="1:11" x14ac:dyDescent="0.25">
      <c r="A54" s="264"/>
      <c r="B54" s="264"/>
      <c r="C54" s="264"/>
      <c r="D54" s="264"/>
      <c r="E54" s="264"/>
      <c r="F54" s="264"/>
      <c r="G54" s="264"/>
      <c r="H54" s="264"/>
      <c r="I54" s="264"/>
      <c r="J54" s="264"/>
      <c r="K54" s="264"/>
    </row>
    <row r="55" spans="1:11" x14ac:dyDescent="0.25">
      <c r="A55" s="264"/>
      <c r="B55" s="264"/>
      <c r="C55" s="264"/>
      <c r="D55" s="264"/>
      <c r="E55" s="264"/>
      <c r="F55" s="264"/>
      <c r="G55" s="264"/>
      <c r="H55" s="264"/>
      <c r="I55" s="264"/>
      <c r="J55" s="264"/>
      <c r="K55" s="264"/>
    </row>
    <row r="56" spans="1:11" x14ac:dyDescent="0.25">
      <c r="A56" s="264"/>
      <c r="B56" s="264"/>
      <c r="C56" s="264"/>
      <c r="D56" s="264"/>
      <c r="E56" s="264"/>
      <c r="F56" s="264"/>
      <c r="G56" s="264"/>
      <c r="H56" s="264"/>
      <c r="I56" s="264"/>
      <c r="J56" s="264"/>
      <c r="K56" s="264"/>
    </row>
    <row r="57" spans="1:11" x14ac:dyDescent="0.25">
      <c r="A57" s="264"/>
      <c r="B57" s="264"/>
      <c r="C57" s="264"/>
      <c r="D57" s="264"/>
      <c r="E57" s="264"/>
      <c r="F57" s="264"/>
      <c r="G57" s="264"/>
      <c r="H57" s="264"/>
      <c r="I57" s="264"/>
      <c r="J57" s="264"/>
      <c r="K57" s="264"/>
    </row>
    <row r="58" spans="1:11" x14ac:dyDescent="0.25">
      <c r="A58" s="264"/>
      <c r="B58" s="264"/>
      <c r="C58" s="264"/>
      <c r="D58" s="264"/>
      <c r="E58" s="264"/>
      <c r="F58" s="264"/>
      <c r="G58" s="264"/>
      <c r="H58" s="264"/>
      <c r="I58" s="264"/>
      <c r="J58" s="264"/>
      <c r="K58" s="264"/>
    </row>
    <row r="59" spans="1:11" x14ac:dyDescent="0.25">
      <c r="A59" s="264"/>
      <c r="B59" s="264"/>
      <c r="C59" s="264"/>
      <c r="D59" s="264"/>
      <c r="E59" s="264"/>
      <c r="F59" s="264"/>
      <c r="G59" s="264"/>
      <c r="H59" s="264"/>
      <c r="I59" s="264"/>
      <c r="J59" s="264"/>
      <c r="K59" s="264"/>
    </row>
    <row r="60" spans="1:11" x14ac:dyDescent="0.25">
      <c r="A60" s="264"/>
      <c r="B60" s="264"/>
      <c r="C60" s="264"/>
      <c r="D60" s="264"/>
      <c r="E60" s="264"/>
      <c r="F60" s="264"/>
      <c r="G60" s="264"/>
      <c r="H60" s="264"/>
      <c r="I60" s="264"/>
      <c r="J60" s="264"/>
      <c r="K60" s="264"/>
    </row>
    <row r="61" spans="1:11" ht="12.75" customHeight="1" x14ac:dyDescent="0.25">
      <c r="A61" s="264"/>
      <c r="B61" s="264"/>
      <c r="C61" s="264"/>
      <c r="D61" s="264"/>
      <c r="E61" s="264"/>
      <c r="F61" s="264"/>
      <c r="G61" s="264"/>
      <c r="H61" s="264"/>
      <c r="I61" s="264"/>
      <c r="J61" s="264"/>
      <c r="K61" s="264"/>
    </row>
    <row r="62" spans="1:11" ht="12.75" customHeight="1" x14ac:dyDescent="0.25">
      <c r="A62" s="264"/>
      <c r="B62" s="264"/>
      <c r="C62" s="264"/>
      <c r="D62" s="264"/>
      <c r="E62" s="264"/>
      <c r="F62" s="264"/>
      <c r="G62" s="264"/>
      <c r="H62" s="264"/>
      <c r="I62" s="264"/>
      <c r="J62" s="264"/>
      <c r="K62" s="264"/>
    </row>
    <row r="63" spans="1:11" ht="23.25" customHeight="1" x14ac:dyDescent="0.25">
      <c r="A63" s="443" t="s">
        <v>1383</v>
      </c>
      <c r="B63" s="443"/>
      <c r="C63" s="443"/>
      <c r="D63" s="443"/>
      <c r="E63" s="443"/>
      <c r="F63" s="443"/>
      <c r="G63" s="443"/>
      <c r="H63" s="443"/>
      <c r="I63" s="443"/>
      <c r="J63" s="443"/>
      <c r="K63" s="443"/>
    </row>
    <row r="64" spans="1:11" ht="34.5" customHeight="1" x14ac:dyDescent="0.25">
      <c r="A64" s="444" t="s">
        <v>1384</v>
      </c>
      <c r="B64" s="444"/>
      <c r="C64" s="444"/>
      <c r="D64" s="444"/>
      <c r="E64" s="444"/>
      <c r="F64" s="444"/>
      <c r="G64" s="444"/>
      <c r="H64" s="444"/>
      <c r="I64" s="444"/>
      <c r="J64" s="444"/>
      <c r="K64" s="444"/>
    </row>
    <row r="65" spans="1:11" s="202" customFormat="1" ht="20.25" customHeight="1" thickBot="1" x14ac:dyDescent="0.35">
      <c r="A65" s="275" t="s">
        <v>1385</v>
      </c>
      <c r="B65" s="248"/>
      <c r="C65" s="248"/>
      <c r="D65" s="248"/>
      <c r="E65" s="248"/>
      <c r="F65" s="248"/>
      <c r="G65" s="248"/>
      <c r="H65" s="248"/>
      <c r="I65" s="248"/>
      <c r="J65" s="248"/>
      <c r="K65" s="249" t="s">
        <v>1386</v>
      </c>
    </row>
    <row r="66" spans="1:11" ht="16.5" thickTop="1" x14ac:dyDescent="0.25">
      <c r="A66" s="445" t="s">
        <v>118</v>
      </c>
      <c r="B66" s="448" t="s">
        <v>2</v>
      </c>
      <c r="C66" s="448"/>
      <c r="D66" s="448"/>
      <c r="E66" s="448" t="s">
        <v>3</v>
      </c>
      <c r="F66" s="448"/>
      <c r="G66" s="448"/>
      <c r="H66" s="448" t="s">
        <v>4</v>
      </c>
      <c r="I66" s="448"/>
      <c r="J66" s="448"/>
      <c r="K66" s="445" t="s">
        <v>278</v>
      </c>
    </row>
    <row r="67" spans="1:11" ht="15.75" x14ac:dyDescent="0.25">
      <c r="A67" s="446"/>
      <c r="B67" s="449" t="s">
        <v>6</v>
      </c>
      <c r="C67" s="449"/>
      <c r="D67" s="449"/>
      <c r="E67" s="449" t="s">
        <v>7</v>
      </c>
      <c r="F67" s="449"/>
      <c r="G67" s="449"/>
      <c r="H67" s="449" t="s">
        <v>8</v>
      </c>
      <c r="I67" s="449"/>
      <c r="J67" s="449"/>
      <c r="K67" s="446"/>
    </row>
    <row r="68" spans="1:11" ht="15.75" x14ac:dyDescent="0.25">
      <c r="A68" s="446"/>
      <c r="B68" s="250" t="s">
        <v>52</v>
      </c>
      <c r="C68" s="250" t="s">
        <v>279</v>
      </c>
      <c r="D68" s="250" t="s">
        <v>11</v>
      </c>
      <c r="E68" s="250" t="s">
        <v>52</v>
      </c>
      <c r="F68" s="250" t="s">
        <v>279</v>
      </c>
      <c r="G68" s="250" t="s">
        <v>11</v>
      </c>
      <c r="H68" s="250" t="s">
        <v>52</v>
      </c>
      <c r="I68" s="250" t="s">
        <v>279</v>
      </c>
      <c r="J68" s="250" t="s">
        <v>11</v>
      </c>
      <c r="K68" s="446"/>
    </row>
    <row r="69" spans="1:11" ht="16.5" thickBot="1" x14ac:dyDescent="0.3">
      <c r="A69" s="447"/>
      <c r="B69" s="251" t="s">
        <v>12</v>
      </c>
      <c r="C69" s="251" t="s">
        <v>13</v>
      </c>
      <c r="D69" s="251" t="s">
        <v>8</v>
      </c>
      <c r="E69" s="251" t="s">
        <v>12</v>
      </c>
      <c r="F69" s="251" t="s">
        <v>13</v>
      </c>
      <c r="G69" s="251" t="s">
        <v>8</v>
      </c>
      <c r="H69" s="251" t="s">
        <v>12</v>
      </c>
      <c r="I69" s="251" t="s">
        <v>13</v>
      </c>
      <c r="J69" s="251" t="s">
        <v>8</v>
      </c>
      <c r="K69" s="447"/>
    </row>
    <row r="70" spans="1:11" ht="19.5" customHeight="1" x14ac:dyDescent="0.25">
      <c r="A70" s="252" t="s">
        <v>14</v>
      </c>
      <c r="B70" s="253"/>
      <c r="C70" s="253"/>
      <c r="D70" s="253"/>
      <c r="E70" s="254"/>
      <c r="F70" s="254"/>
      <c r="G70" s="254"/>
      <c r="H70" s="254"/>
      <c r="I70" s="254"/>
      <c r="J70" s="254"/>
      <c r="K70" s="255" t="s">
        <v>69</v>
      </c>
    </row>
    <row r="71" spans="1:11" ht="19.5" customHeight="1" x14ac:dyDescent="0.25">
      <c r="A71" s="252" t="s">
        <v>280</v>
      </c>
      <c r="B71" s="276">
        <v>366</v>
      </c>
      <c r="C71" s="276">
        <v>567</v>
      </c>
      <c r="D71" s="276">
        <v>933</v>
      </c>
      <c r="E71" s="254">
        <v>0</v>
      </c>
      <c r="F71" s="254">
        <v>0</v>
      </c>
      <c r="G71" s="254">
        <v>0</v>
      </c>
      <c r="H71" s="254">
        <f t="shared" ref="H71:H89" si="8">SUM(B71,E71)</f>
        <v>366</v>
      </c>
      <c r="I71" s="254">
        <f t="shared" ref="I71:J86" si="9">SUM(C71,F71)</f>
        <v>567</v>
      </c>
      <c r="J71" s="254">
        <f t="shared" si="9"/>
        <v>933</v>
      </c>
      <c r="K71" s="255" t="s">
        <v>281</v>
      </c>
    </row>
    <row r="72" spans="1:11" ht="19.5" customHeight="1" x14ac:dyDescent="0.25">
      <c r="A72" s="252" t="s">
        <v>124</v>
      </c>
      <c r="B72" s="276">
        <v>160</v>
      </c>
      <c r="C72" s="276">
        <v>320</v>
      </c>
      <c r="D72" s="276">
        <v>480</v>
      </c>
      <c r="E72" s="254">
        <v>0</v>
      </c>
      <c r="F72" s="254">
        <v>0</v>
      </c>
      <c r="G72" s="254">
        <v>0</v>
      </c>
      <c r="H72" s="254">
        <f t="shared" si="8"/>
        <v>160</v>
      </c>
      <c r="I72" s="254">
        <f t="shared" si="9"/>
        <v>320</v>
      </c>
      <c r="J72" s="254">
        <f t="shared" si="9"/>
        <v>480</v>
      </c>
      <c r="K72" s="255" t="s">
        <v>282</v>
      </c>
    </row>
    <row r="73" spans="1:11" ht="19.5" customHeight="1" x14ac:dyDescent="0.25">
      <c r="A73" s="252" t="s">
        <v>283</v>
      </c>
      <c r="B73" s="276">
        <v>150</v>
      </c>
      <c r="C73" s="276">
        <v>399</v>
      </c>
      <c r="D73" s="276">
        <v>549</v>
      </c>
      <c r="E73" s="254">
        <v>0</v>
      </c>
      <c r="F73" s="254">
        <v>0</v>
      </c>
      <c r="G73" s="254">
        <v>0</v>
      </c>
      <c r="H73" s="254">
        <f t="shared" si="8"/>
        <v>150</v>
      </c>
      <c r="I73" s="254">
        <f t="shared" si="9"/>
        <v>399</v>
      </c>
      <c r="J73" s="254">
        <f t="shared" si="9"/>
        <v>549</v>
      </c>
      <c r="K73" s="255" t="s">
        <v>762</v>
      </c>
    </row>
    <row r="74" spans="1:11" ht="19.5" customHeight="1" x14ac:dyDescent="0.25">
      <c r="A74" s="252" t="s">
        <v>132</v>
      </c>
      <c r="B74" s="276">
        <v>44</v>
      </c>
      <c r="C74" s="276">
        <v>133</v>
      </c>
      <c r="D74" s="276">
        <v>177</v>
      </c>
      <c r="E74" s="254">
        <v>0</v>
      </c>
      <c r="F74" s="254">
        <v>0</v>
      </c>
      <c r="G74" s="254">
        <v>0</v>
      </c>
      <c r="H74" s="254">
        <f t="shared" si="8"/>
        <v>44</v>
      </c>
      <c r="I74" s="254">
        <f t="shared" si="9"/>
        <v>133</v>
      </c>
      <c r="J74" s="254">
        <f t="shared" si="9"/>
        <v>177</v>
      </c>
      <c r="K74" s="255" t="s">
        <v>349</v>
      </c>
    </row>
    <row r="75" spans="1:11" ht="19.5" customHeight="1" x14ac:dyDescent="0.25">
      <c r="A75" s="252" t="s">
        <v>285</v>
      </c>
      <c r="B75" s="276">
        <v>854</v>
      </c>
      <c r="C75" s="276">
        <v>904</v>
      </c>
      <c r="D75" s="276">
        <v>1758</v>
      </c>
      <c r="E75" s="254">
        <v>0</v>
      </c>
      <c r="F75" s="254">
        <v>0</v>
      </c>
      <c r="G75" s="254">
        <v>0</v>
      </c>
      <c r="H75" s="254">
        <f t="shared" si="8"/>
        <v>854</v>
      </c>
      <c r="I75" s="254">
        <f t="shared" si="9"/>
        <v>904</v>
      </c>
      <c r="J75" s="254">
        <f t="shared" si="9"/>
        <v>1758</v>
      </c>
      <c r="K75" s="255" t="s">
        <v>286</v>
      </c>
    </row>
    <row r="76" spans="1:11" ht="19.5" customHeight="1" x14ac:dyDescent="0.25">
      <c r="A76" s="252" t="s">
        <v>893</v>
      </c>
      <c r="B76" s="276">
        <v>374</v>
      </c>
      <c r="C76" s="276">
        <v>709</v>
      </c>
      <c r="D76" s="276">
        <v>1083</v>
      </c>
      <c r="E76" s="254">
        <v>0</v>
      </c>
      <c r="F76" s="254">
        <v>0</v>
      </c>
      <c r="G76" s="254">
        <v>0</v>
      </c>
      <c r="H76" s="254">
        <f t="shared" si="8"/>
        <v>374</v>
      </c>
      <c r="I76" s="254">
        <f t="shared" si="9"/>
        <v>709</v>
      </c>
      <c r="J76" s="254">
        <f t="shared" si="9"/>
        <v>1083</v>
      </c>
      <c r="K76" s="255" t="s">
        <v>351</v>
      </c>
    </row>
    <row r="77" spans="1:11" ht="19.5" customHeight="1" x14ac:dyDescent="0.25">
      <c r="A77" s="252" t="s">
        <v>352</v>
      </c>
      <c r="B77" s="276">
        <v>121</v>
      </c>
      <c r="C77" s="276">
        <v>115</v>
      </c>
      <c r="D77" s="276">
        <v>236</v>
      </c>
      <c r="E77" s="254">
        <v>0</v>
      </c>
      <c r="F77" s="254">
        <v>0</v>
      </c>
      <c r="G77" s="254">
        <v>0</v>
      </c>
      <c r="H77" s="254">
        <f t="shared" si="8"/>
        <v>121</v>
      </c>
      <c r="I77" s="254">
        <f t="shared" si="9"/>
        <v>115</v>
      </c>
      <c r="J77" s="254">
        <f t="shared" si="9"/>
        <v>236</v>
      </c>
      <c r="K77" s="255" t="s">
        <v>353</v>
      </c>
    </row>
    <row r="78" spans="1:11" ht="19.5" customHeight="1" x14ac:dyDescent="0.25">
      <c r="A78" s="252" t="s">
        <v>287</v>
      </c>
      <c r="B78" s="276">
        <v>442</v>
      </c>
      <c r="C78" s="276">
        <v>778</v>
      </c>
      <c r="D78" s="276">
        <v>1220</v>
      </c>
      <c r="E78" s="254">
        <v>0</v>
      </c>
      <c r="F78" s="254">
        <v>0</v>
      </c>
      <c r="G78" s="254">
        <v>0</v>
      </c>
      <c r="H78" s="254">
        <f t="shared" si="8"/>
        <v>442</v>
      </c>
      <c r="I78" s="254">
        <f t="shared" si="9"/>
        <v>778</v>
      </c>
      <c r="J78" s="254">
        <f t="shared" si="9"/>
        <v>1220</v>
      </c>
      <c r="K78" s="255" t="s">
        <v>331</v>
      </c>
    </row>
    <row r="79" spans="1:11" ht="19.5" customHeight="1" x14ac:dyDescent="0.25">
      <c r="A79" s="252" t="s">
        <v>1347</v>
      </c>
      <c r="B79" s="276">
        <v>51</v>
      </c>
      <c r="C79" s="276">
        <v>45</v>
      </c>
      <c r="D79" s="276">
        <v>96</v>
      </c>
      <c r="E79" s="254">
        <v>0</v>
      </c>
      <c r="F79" s="254">
        <v>0</v>
      </c>
      <c r="G79" s="254">
        <v>0</v>
      </c>
      <c r="H79" s="254">
        <f t="shared" si="8"/>
        <v>51</v>
      </c>
      <c r="I79" s="254">
        <f t="shared" si="9"/>
        <v>45</v>
      </c>
      <c r="J79" s="254">
        <f t="shared" si="9"/>
        <v>96</v>
      </c>
      <c r="K79" s="224" t="s">
        <v>1348</v>
      </c>
    </row>
    <row r="80" spans="1:11" ht="19.5" customHeight="1" x14ac:dyDescent="0.25">
      <c r="A80" s="257" t="s">
        <v>1259</v>
      </c>
      <c r="B80" s="276">
        <v>61</v>
      </c>
      <c r="C80" s="276">
        <v>236</v>
      </c>
      <c r="D80" s="276">
        <v>297</v>
      </c>
      <c r="E80" s="254">
        <v>0</v>
      </c>
      <c r="F80" s="254">
        <v>0</v>
      </c>
      <c r="G80" s="254">
        <v>0</v>
      </c>
      <c r="H80" s="254">
        <f t="shared" si="8"/>
        <v>61</v>
      </c>
      <c r="I80" s="254">
        <f t="shared" si="9"/>
        <v>236</v>
      </c>
      <c r="J80" s="254">
        <f t="shared" si="9"/>
        <v>297</v>
      </c>
      <c r="K80" s="259" t="s">
        <v>999</v>
      </c>
    </row>
    <row r="81" spans="1:11" ht="19.5" customHeight="1" x14ac:dyDescent="0.25">
      <c r="A81" s="252" t="s">
        <v>289</v>
      </c>
      <c r="B81" s="276">
        <v>826</v>
      </c>
      <c r="C81" s="276">
        <v>870</v>
      </c>
      <c r="D81" s="276">
        <v>1696</v>
      </c>
      <c r="E81" s="254">
        <v>0</v>
      </c>
      <c r="F81" s="254">
        <v>0</v>
      </c>
      <c r="G81" s="254">
        <v>0</v>
      </c>
      <c r="H81" s="254">
        <f t="shared" si="8"/>
        <v>826</v>
      </c>
      <c r="I81" s="254">
        <f t="shared" si="9"/>
        <v>870</v>
      </c>
      <c r="J81" s="254">
        <f t="shared" si="9"/>
        <v>1696</v>
      </c>
      <c r="K81" s="255" t="s">
        <v>290</v>
      </c>
    </row>
    <row r="82" spans="1:11" ht="19.5" customHeight="1" x14ac:dyDescent="0.25">
      <c r="A82" s="252" t="s">
        <v>390</v>
      </c>
      <c r="B82" s="276">
        <v>758</v>
      </c>
      <c r="C82" s="276">
        <v>2421</v>
      </c>
      <c r="D82" s="276">
        <v>3179</v>
      </c>
      <c r="E82" s="254">
        <v>0</v>
      </c>
      <c r="F82" s="254">
        <v>0</v>
      </c>
      <c r="G82" s="254">
        <v>0</v>
      </c>
      <c r="H82" s="254">
        <f t="shared" si="8"/>
        <v>758</v>
      </c>
      <c r="I82" s="254">
        <f t="shared" si="9"/>
        <v>2421</v>
      </c>
      <c r="J82" s="254">
        <f t="shared" si="9"/>
        <v>3179</v>
      </c>
      <c r="K82" s="255" t="s">
        <v>1136</v>
      </c>
    </row>
    <row r="83" spans="1:11" ht="19.5" customHeight="1" x14ac:dyDescent="0.25">
      <c r="A83" s="252" t="s">
        <v>361</v>
      </c>
      <c r="B83" s="276">
        <v>547</v>
      </c>
      <c r="C83" s="276">
        <v>1041</v>
      </c>
      <c r="D83" s="276">
        <v>1588</v>
      </c>
      <c r="E83" s="254">
        <v>0</v>
      </c>
      <c r="F83" s="254">
        <v>0</v>
      </c>
      <c r="G83" s="254">
        <v>0</v>
      </c>
      <c r="H83" s="254">
        <f t="shared" si="8"/>
        <v>547</v>
      </c>
      <c r="I83" s="254">
        <f t="shared" si="9"/>
        <v>1041</v>
      </c>
      <c r="J83" s="254">
        <f t="shared" si="9"/>
        <v>1588</v>
      </c>
      <c r="K83" s="255" t="s">
        <v>1137</v>
      </c>
    </row>
    <row r="84" spans="1:11" ht="19.5" customHeight="1" x14ac:dyDescent="0.25">
      <c r="A84" s="252" t="s">
        <v>1337</v>
      </c>
      <c r="B84" s="276">
        <v>173</v>
      </c>
      <c r="C84" s="276">
        <v>624</v>
      </c>
      <c r="D84" s="276">
        <v>797</v>
      </c>
      <c r="E84" s="254">
        <v>0</v>
      </c>
      <c r="F84" s="254">
        <v>0</v>
      </c>
      <c r="G84" s="254">
        <v>0</v>
      </c>
      <c r="H84" s="254">
        <f t="shared" si="8"/>
        <v>173</v>
      </c>
      <c r="I84" s="254">
        <f t="shared" si="9"/>
        <v>624</v>
      </c>
      <c r="J84" s="254">
        <f t="shared" si="9"/>
        <v>797</v>
      </c>
      <c r="K84" s="255" t="s">
        <v>1338</v>
      </c>
    </row>
    <row r="85" spans="1:11" ht="19.5" customHeight="1" x14ac:dyDescent="0.25">
      <c r="A85" s="252" t="s">
        <v>1203</v>
      </c>
      <c r="B85" s="276">
        <v>0</v>
      </c>
      <c r="C85" s="276">
        <v>1122</v>
      </c>
      <c r="D85" s="276">
        <v>1122</v>
      </c>
      <c r="E85" s="254">
        <v>0</v>
      </c>
      <c r="F85" s="254">
        <v>0</v>
      </c>
      <c r="G85" s="254">
        <v>0</v>
      </c>
      <c r="H85" s="254">
        <f t="shared" si="8"/>
        <v>0</v>
      </c>
      <c r="I85" s="254">
        <f t="shared" si="9"/>
        <v>1122</v>
      </c>
      <c r="J85" s="254">
        <f t="shared" si="9"/>
        <v>1122</v>
      </c>
      <c r="K85" s="255" t="s">
        <v>910</v>
      </c>
    </row>
    <row r="86" spans="1:11" ht="19.5" customHeight="1" x14ac:dyDescent="0.25">
      <c r="A86" s="252" t="s">
        <v>297</v>
      </c>
      <c r="B86" s="276">
        <v>514</v>
      </c>
      <c r="C86" s="276">
        <v>162</v>
      </c>
      <c r="D86" s="276">
        <v>676</v>
      </c>
      <c r="E86" s="254">
        <v>0</v>
      </c>
      <c r="F86" s="254">
        <v>0</v>
      </c>
      <c r="G86" s="254">
        <v>0</v>
      </c>
      <c r="H86" s="254">
        <f t="shared" si="8"/>
        <v>514</v>
      </c>
      <c r="I86" s="254">
        <f t="shared" si="9"/>
        <v>162</v>
      </c>
      <c r="J86" s="254">
        <f t="shared" si="9"/>
        <v>676</v>
      </c>
      <c r="K86" s="255" t="s">
        <v>298</v>
      </c>
    </row>
    <row r="87" spans="1:11" ht="19.5" customHeight="1" x14ac:dyDescent="0.25">
      <c r="A87" s="252" t="s">
        <v>299</v>
      </c>
      <c r="B87" s="276">
        <v>1173</v>
      </c>
      <c r="C87" s="276">
        <v>1776</v>
      </c>
      <c r="D87" s="276">
        <v>2949</v>
      </c>
      <c r="E87" s="254">
        <v>0</v>
      </c>
      <c r="F87" s="254">
        <v>0</v>
      </c>
      <c r="G87" s="254">
        <v>0</v>
      </c>
      <c r="H87" s="254">
        <f t="shared" si="8"/>
        <v>1173</v>
      </c>
      <c r="I87" s="254">
        <f t="shared" ref="I87:J89" si="10">SUM(C87,F87)</f>
        <v>1776</v>
      </c>
      <c r="J87" s="254">
        <f t="shared" si="10"/>
        <v>2949</v>
      </c>
      <c r="K87" s="255" t="s">
        <v>300</v>
      </c>
    </row>
    <row r="88" spans="1:11" ht="19.5" customHeight="1" x14ac:dyDescent="0.25">
      <c r="A88" s="252" t="s">
        <v>301</v>
      </c>
      <c r="B88" s="276">
        <v>222</v>
      </c>
      <c r="C88" s="276">
        <v>345</v>
      </c>
      <c r="D88" s="276">
        <v>567</v>
      </c>
      <c r="E88" s="254">
        <v>0</v>
      </c>
      <c r="F88" s="254">
        <v>0</v>
      </c>
      <c r="G88" s="254">
        <v>0</v>
      </c>
      <c r="H88" s="254">
        <f t="shared" si="8"/>
        <v>222</v>
      </c>
      <c r="I88" s="254">
        <f t="shared" si="10"/>
        <v>345</v>
      </c>
      <c r="J88" s="254">
        <f t="shared" si="10"/>
        <v>567</v>
      </c>
      <c r="K88" s="255" t="s">
        <v>1339</v>
      </c>
    </row>
    <row r="89" spans="1:11" ht="19.5" customHeight="1" x14ac:dyDescent="0.25">
      <c r="A89" s="252" t="s">
        <v>777</v>
      </c>
      <c r="B89" s="276">
        <v>207</v>
      </c>
      <c r="C89" s="276">
        <v>416</v>
      </c>
      <c r="D89" s="276">
        <v>623</v>
      </c>
      <c r="E89" s="254">
        <v>0</v>
      </c>
      <c r="F89" s="254">
        <v>0</v>
      </c>
      <c r="G89" s="254">
        <v>0</v>
      </c>
      <c r="H89" s="254">
        <f t="shared" si="8"/>
        <v>207</v>
      </c>
      <c r="I89" s="254">
        <f t="shared" si="10"/>
        <v>416</v>
      </c>
      <c r="J89" s="254">
        <f t="shared" si="10"/>
        <v>623</v>
      </c>
      <c r="K89" s="255" t="s">
        <v>778</v>
      </c>
    </row>
    <row r="90" spans="1:11" ht="19.5" customHeight="1" thickBot="1" x14ac:dyDescent="0.3">
      <c r="A90" s="261" t="s">
        <v>38</v>
      </c>
      <c r="B90" s="277">
        <f>SUM(B71:B89)</f>
        <v>7043</v>
      </c>
      <c r="C90" s="277">
        <f t="shared" ref="C90:J90" si="11">SUM(C71:C89)</f>
        <v>12983</v>
      </c>
      <c r="D90" s="277">
        <f t="shared" si="11"/>
        <v>20026</v>
      </c>
      <c r="E90" s="277">
        <f t="shared" si="11"/>
        <v>0</v>
      </c>
      <c r="F90" s="277">
        <f t="shared" si="11"/>
        <v>0</v>
      </c>
      <c r="G90" s="277">
        <f t="shared" si="11"/>
        <v>0</v>
      </c>
      <c r="H90" s="277">
        <f t="shared" si="11"/>
        <v>7043</v>
      </c>
      <c r="I90" s="277">
        <f t="shared" si="11"/>
        <v>12983</v>
      </c>
      <c r="J90" s="277">
        <f t="shared" si="11"/>
        <v>20026</v>
      </c>
      <c r="K90" s="263" t="s">
        <v>39</v>
      </c>
    </row>
    <row r="91" spans="1:11" ht="15.75" thickTop="1" x14ac:dyDescent="0.25">
      <c r="A91" s="264"/>
      <c r="B91" s="264"/>
      <c r="C91" s="264"/>
      <c r="D91" s="264"/>
      <c r="E91" s="264"/>
      <c r="F91" s="264"/>
      <c r="G91" s="264"/>
      <c r="H91" s="264"/>
      <c r="I91" s="264"/>
      <c r="J91" s="264"/>
      <c r="K91" s="264"/>
    </row>
    <row r="92" spans="1:11" x14ac:dyDescent="0.25">
      <c r="A92" s="264"/>
      <c r="B92" s="264"/>
      <c r="C92" s="264"/>
      <c r="D92" s="264"/>
      <c r="E92" s="264"/>
      <c r="F92" s="264"/>
      <c r="G92" s="264"/>
      <c r="H92" s="264"/>
      <c r="I92" s="264"/>
      <c r="J92" s="264"/>
      <c r="K92" s="264"/>
    </row>
    <row r="93" spans="1:11" s="202" customFormat="1" ht="19.5" customHeight="1" thickBot="1" x14ac:dyDescent="0.35">
      <c r="A93" s="247" t="s">
        <v>1387</v>
      </c>
      <c r="B93" s="248"/>
      <c r="C93" s="248"/>
      <c r="D93" s="248"/>
      <c r="E93" s="248"/>
      <c r="F93" s="248"/>
      <c r="G93" s="248"/>
      <c r="H93" s="248"/>
      <c r="I93" s="248"/>
      <c r="J93" s="248"/>
      <c r="K93" s="278" t="s">
        <v>1388</v>
      </c>
    </row>
    <row r="94" spans="1:11" ht="19.5" customHeight="1" thickTop="1" x14ac:dyDescent="0.25">
      <c r="A94" s="445" t="s">
        <v>118</v>
      </c>
      <c r="B94" s="448" t="s">
        <v>2</v>
      </c>
      <c r="C94" s="448"/>
      <c r="D94" s="448"/>
      <c r="E94" s="448" t="s">
        <v>3</v>
      </c>
      <c r="F94" s="448"/>
      <c r="G94" s="448"/>
      <c r="H94" s="448" t="s">
        <v>4</v>
      </c>
      <c r="I94" s="448"/>
      <c r="J94" s="448"/>
      <c r="K94" s="445" t="s">
        <v>278</v>
      </c>
    </row>
    <row r="95" spans="1:11" ht="19.5" customHeight="1" x14ac:dyDescent="0.25">
      <c r="A95" s="446"/>
      <c r="B95" s="449" t="s">
        <v>6</v>
      </c>
      <c r="C95" s="449"/>
      <c r="D95" s="449"/>
      <c r="E95" s="449" t="s">
        <v>7</v>
      </c>
      <c r="F95" s="449"/>
      <c r="G95" s="449"/>
      <c r="H95" s="449" t="s">
        <v>8</v>
      </c>
      <c r="I95" s="449"/>
      <c r="J95" s="449"/>
      <c r="K95" s="446"/>
    </row>
    <row r="96" spans="1:11" ht="19.5" customHeight="1" x14ac:dyDescent="0.25">
      <c r="A96" s="446"/>
      <c r="B96" s="250" t="s">
        <v>52</v>
      </c>
      <c r="C96" s="250" t="s">
        <v>279</v>
      </c>
      <c r="D96" s="250" t="s">
        <v>11</v>
      </c>
      <c r="E96" s="250" t="s">
        <v>52</v>
      </c>
      <c r="F96" s="250" t="s">
        <v>279</v>
      </c>
      <c r="G96" s="250" t="s">
        <v>11</v>
      </c>
      <c r="H96" s="250" t="s">
        <v>52</v>
      </c>
      <c r="I96" s="250" t="s">
        <v>279</v>
      </c>
      <c r="J96" s="250" t="s">
        <v>11</v>
      </c>
      <c r="K96" s="446"/>
    </row>
    <row r="97" spans="1:11" ht="19.5" customHeight="1" thickBot="1" x14ac:dyDescent="0.3">
      <c r="A97" s="447"/>
      <c r="B97" s="251" t="s">
        <v>12</v>
      </c>
      <c r="C97" s="251" t="s">
        <v>13</v>
      </c>
      <c r="D97" s="251" t="s">
        <v>8</v>
      </c>
      <c r="E97" s="251" t="s">
        <v>12</v>
      </c>
      <c r="F97" s="251" t="s">
        <v>13</v>
      </c>
      <c r="G97" s="251" t="s">
        <v>8</v>
      </c>
      <c r="H97" s="251" t="s">
        <v>12</v>
      </c>
      <c r="I97" s="251" t="s">
        <v>13</v>
      </c>
      <c r="J97" s="251" t="s">
        <v>8</v>
      </c>
      <c r="K97" s="447"/>
    </row>
    <row r="98" spans="1:11" ht="21" customHeight="1" x14ac:dyDescent="0.25">
      <c r="A98" s="252" t="s">
        <v>62</v>
      </c>
      <c r="B98" s="254"/>
      <c r="C98" s="254"/>
      <c r="D98" s="254"/>
      <c r="E98" s="254"/>
      <c r="F98" s="254"/>
      <c r="G98" s="254"/>
      <c r="H98" s="254"/>
      <c r="I98" s="254"/>
      <c r="J98" s="254"/>
      <c r="K98" s="255" t="s">
        <v>41</v>
      </c>
    </row>
    <row r="99" spans="1:11" ht="21" customHeight="1" x14ac:dyDescent="0.25">
      <c r="A99" s="252" t="s">
        <v>132</v>
      </c>
      <c r="B99" s="254">
        <v>172</v>
      </c>
      <c r="C99" s="254">
        <v>58</v>
      </c>
      <c r="D99" s="254">
        <v>230</v>
      </c>
      <c r="E99" s="254">
        <v>0</v>
      </c>
      <c r="F99" s="254">
        <v>0</v>
      </c>
      <c r="G99" s="254">
        <v>0</v>
      </c>
      <c r="H99" s="254">
        <f>SUM(B99,E99)</f>
        <v>172</v>
      </c>
      <c r="I99" s="254">
        <f t="shared" ref="I99:J110" si="12">SUM(C99,F99)</f>
        <v>58</v>
      </c>
      <c r="J99" s="254">
        <f t="shared" si="12"/>
        <v>230</v>
      </c>
      <c r="K99" s="255" t="s">
        <v>349</v>
      </c>
    </row>
    <row r="100" spans="1:11" ht="21" customHeight="1" x14ac:dyDescent="0.25">
      <c r="A100" s="252" t="s">
        <v>285</v>
      </c>
      <c r="B100" s="254">
        <v>156</v>
      </c>
      <c r="C100" s="254">
        <v>24</v>
      </c>
      <c r="D100" s="254">
        <v>180</v>
      </c>
      <c r="E100" s="254">
        <v>0</v>
      </c>
      <c r="F100" s="254">
        <v>0</v>
      </c>
      <c r="G100" s="254">
        <v>0</v>
      </c>
      <c r="H100" s="254">
        <f t="shared" ref="H100:H110" si="13">SUM(B100,E100)</f>
        <v>156</v>
      </c>
      <c r="I100" s="254">
        <f t="shared" si="12"/>
        <v>24</v>
      </c>
      <c r="J100" s="254">
        <f t="shared" si="12"/>
        <v>180</v>
      </c>
      <c r="K100" s="255" t="s">
        <v>286</v>
      </c>
    </row>
    <row r="101" spans="1:11" ht="21" customHeight="1" x14ac:dyDescent="0.25">
      <c r="A101" s="252" t="s">
        <v>287</v>
      </c>
      <c r="B101" s="253">
        <v>79</v>
      </c>
      <c r="C101" s="253">
        <v>19</v>
      </c>
      <c r="D101" s="253">
        <v>98</v>
      </c>
      <c r="E101" s="253">
        <v>0</v>
      </c>
      <c r="F101" s="254">
        <v>0</v>
      </c>
      <c r="G101" s="254">
        <v>0</v>
      </c>
      <c r="H101" s="254">
        <f t="shared" si="13"/>
        <v>79</v>
      </c>
      <c r="I101" s="254">
        <f t="shared" si="12"/>
        <v>19</v>
      </c>
      <c r="J101" s="254">
        <f t="shared" si="12"/>
        <v>98</v>
      </c>
      <c r="K101" s="255" t="s">
        <v>331</v>
      </c>
    </row>
    <row r="102" spans="1:11" ht="21" customHeight="1" x14ac:dyDescent="0.25">
      <c r="A102" s="252" t="s">
        <v>289</v>
      </c>
      <c r="B102" s="279">
        <v>767</v>
      </c>
      <c r="C102" s="279">
        <v>387</v>
      </c>
      <c r="D102" s="279">
        <v>1154</v>
      </c>
      <c r="E102" s="254">
        <v>0</v>
      </c>
      <c r="F102" s="254">
        <v>0</v>
      </c>
      <c r="G102" s="254">
        <v>0</v>
      </c>
      <c r="H102" s="254">
        <f t="shared" si="13"/>
        <v>767</v>
      </c>
      <c r="I102" s="254">
        <f t="shared" si="12"/>
        <v>387</v>
      </c>
      <c r="J102" s="254">
        <f t="shared" si="12"/>
        <v>1154</v>
      </c>
      <c r="K102" s="255" t="s">
        <v>290</v>
      </c>
    </row>
    <row r="103" spans="1:11" ht="21" customHeight="1" x14ac:dyDescent="0.25">
      <c r="A103" s="252" t="s">
        <v>390</v>
      </c>
      <c r="B103" s="279">
        <v>58</v>
      </c>
      <c r="C103" s="279">
        <v>58</v>
      </c>
      <c r="D103" s="279">
        <v>116</v>
      </c>
      <c r="E103" s="254">
        <v>0</v>
      </c>
      <c r="F103" s="254">
        <v>0</v>
      </c>
      <c r="G103" s="254">
        <v>0</v>
      </c>
      <c r="H103" s="254">
        <f t="shared" si="13"/>
        <v>58</v>
      </c>
      <c r="I103" s="254">
        <f t="shared" si="12"/>
        <v>58</v>
      </c>
      <c r="J103" s="254">
        <f t="shared" si="12"/>
        <v>116</v>
      </c>
      <c r="K103" s="255" t="s">
        <v>1136</v>
      </c>
    </row>
    <row r="104" spans="1:11" ht="21" customHeight="1" x14ac:dyDescent="0.25">
      <c r="A104" s="252" t="s">
        <v>361</v>
      </c>
      <c r="B104" s="279">
        <v>62</v>
      </c>
      <c r="C104" s="279">
        <v>67</v>
      </c>
      <c r="D104" s="279">
        <v>129</v>
      </c>
      <c r="E104" s="254">
        <v>0</v>
      </c>
      <c r="F104" s="254">
        <v>0</v>
      </c>
      <c r="G104" s="254">
        <v>0</v>
      </c>
      <c r="H104" s="254">
        <f t="shared" si="13"/>
        <v>62</v>
      </c>
      <c r="I104" s="254">
        <f t="shared" si="12"/>
        <v>67</v>
      </c>
      <c r="J104" s="254">
        <f t="shared" si="12"/>
        <v>129</v>
      </c>
      <c r="K104" s="255" t="s">
        <v>1137</v>
      </c>
    </row>
    <row r="105" spans="1:11" ht="21" customHeight="1" x14ac:dyDescent="0.25">
      <c r="A105" s="252" t="s">
        <v>1337</v>
      </c>
      <c r="B105" s="279">
        <v>124</v>
      </c>
      <c r="C105" s="279">
        <v>170</v>
      </c>
      <c r="D105" s="279">
        <v>294</v>
      </c>
      <c r="E105" s="254">
        <v>0</v>
      </c>
      <c r="F105" s="254">
        <v>0</v>
      </c>
      <c r="G105" s="254">
        <v>0</v>
      </c>
      <c r="H105" s="254">
        <f t="shared" si="13"/>
        <v>124</v>
      </c>
      <c r="I105" s="254">
        <f t="shared" si="12"/>
        <v>170</v>
      </c>
      <c r="J105" s="254">
        <f t="shared" si="12"/>
        <v>294</v>
      </c>
      <c r="K105" s="255" t="s">
        <v>1338</v>
      </c>
    </row>
    <row r="106" spans="1:11" ht="21" customHeight="1" x14ac:dyDescent="0.25">
      <c r="A106" s="252" t="s">
        <v>1203</v>
      </c>
      <c r="B106" s="279">
        <v>0</v>
      </c>
      <c r="C106" s="279">
        <v>45</v>
      </c>
      <c r="D106" s="279">
        <v>45</v>
      </c>
      <c r="E106" s="254">
        <v>0</v>
      </c>
      <c r="F106" s="254">
        <v>0</v>
      </c>
      <c r="G106" s="254">
        <v>0</v>
      </c>
      <c r="H106" s="254">
        <f t="shared" si="13"/>
        <v>0</v>
      </c>
      <c r="I106" s="254">
        <f t="shared" si="12"/>
        <v>45</v>
      </c>
      <c r="J106" s="254">
        <f t="shared" si="12"/>
        <v>45</v>
      </c>
      <c r="K106" s="255" t="s">
        <v>910</v>
      </c>
    </row>
    <row r="107" spans="1:11" ht="21" customHeight="1" x14ac:dyDescent="0.25">
      <c r="A107" s="252" t="s">
        <v>297</v>
      </c>
      <c r="B107" s="279">
        <v>147</v>
      </c>
      <c r="C107" s="279">
        <v>3</v>
      </c>
      <c r="D107" s="279">
        <v>150</v>
      </c>
      <c r="E107" s="254">
        <v>0</v>
      </c>
      <c r="F107" s="254">
        <v>0</v>
      </c>
      <c r="G107" s="254">
        <v>0</v>
      </c>
      <c r="H107" s="254">
        <f t="shared" si="13"/>
        <v>147</v>
      </c>
      <c r="I107" s="254">
        <f t="shared" si="12"/>
        <v>3</v>
      </c>
      <c r="J107" s="254">
        <f t="shared" si="12"/>
        <v>150</v>
      </c>
      <c r="K107" s="255" t="s">
        <v>298</v>
      </c>
    </row>
    <row r="108" spans="1:11" ht="21" customHeight="1" x14ac:dyDescent="0.25">
      <c r="A108" s="252" t="s">
        <v>299</v>
      </c>
      <c r="B108" s="279">
        <v>449</v>
      </c>
      <c r="C108" s="279">
        <v>435</v>
      </c>
      <c r="D108" s="279">
        <v>884</v>
      </c>
      <c r="E108" s="254">
        <v>0</v>
      </c>
      <c r="F108" s="254">
        <v>0</v>
      </c>
      <c r="G108" s="254">
        <v>0</v>
      </c>
      <c r="H108" s="254">
        <f t="shared" si="13"/>
        <v>449</v>
      </c>
      <c r="I108" s="254">
        <f t="shared" si="12"/>
        <v>435</v>
      </c>
      <c r="J108" s="254">
        <f t="shared" si="12"/>
        <v>884</v>
      </c>
      <c r="K108" s="255" t="s">
        <v>300</v>
      </c>
    </row>
    <row r="109" spans="1:11" ht="21" customHeight="1" x14ac:dyDescent="0.25">
      <c r="A109" s="252" t="s">
        <v>127</v>
      </c>
      <c r="B109" s="279">
        <v>302</v>
      </c>
      <c r="C109" s="279">
        <v>107</v>
      </c>
      <c r="D109" s="279">
        <v>409</v>
      </c>
      <c r="E109" s="254">
        <v>0</v>
      </c>
      <c r="F109" s="254">
        <v>0</v>
      </c>
      <c r="G109" s="254">
        <v>0</v>
      </c>
      <c r="H109" s="254">
        <f t="shared" si="13"/>
        <v>302</v>
      </c>
      <c r="I109" s="254">
        <f t="shared" si="12"/>
        <v>107</v>
      </c>
      <c r="J109" s="254">
        <f t="shared" si="12"/>
        <v>409</v>
      </c>
      <c r="K109" s="255" t="s">
        <v>1339</v>
      </c>
    </row>
    <row r="110" spans="1:11" ht="21" customHeight="1" x14ac:dyDescent="0.25">
      <c r="A110" s="252" t="s">
        <v>777</v>
      </c>
      <c r="B110" s="279">
        <v>45</v>
      </c>
      <c r="C110" s="279">
        <v>33</v>
      </c>
      <c r="D110" s="279">
        <v>78</v>
      </c>
      <c r="E110" s="254">
        <v>0</v>
      </c>
      <c r="F110" s="254">
        <v>0</v>
      </c>
      <c r="G110" s="254">
        <v>0</v>
      </c>
      <c r="H110" s="254">
        <f t="shared" si="13"/>
        <v>45</v>
      </c>
      <c r="I110" s="254">
        <f t="shared" si="12"/>
        <v>33</v>
      </c>
      <c r="J110" s="254">
        <f t="shared" si="12"/>
        <v>78</v>
      </c>
      <c r="K110" s="255" t="s">
        <v>778</v>
      </c>
    </row>
    <row r="111" spans="1:11" ht="21" customHeight="1" thickBot="1" x14ac:dyDescent="0.3">
      <c r="A111" s="252" t="s">
        <v>45</v>
      </c>
      <c r="B111" s="271">
        <f>SUM(B99:B110)</f>
        <v>2361</v>
      </c>
      <c r="C111" s="271">
        <f t="shared" ref="C111:J111" si="14">SUM(C99:C110)</f>
        <v>1406</v>
      </c>
      <c r="D111" s="271">
        <f t="shared" si="14"/>
        <v>3767</v>
      </c>
      <c r="E111" s="271">
        <f t="shared" si="14"/>
        <v>0</v>
      </c>
      <c r="F111" s="271">
        <f t="shared" si="14"/>
        <v>0</v>
      </c>
      <c r="G111" s="271">
        <f t="shared" si="14"/>
        <v>0</v>
      </c>
      <c r="H111" s="271">
        <f t="shared" si="14"/>
        <v>2361</v>
      </c>
      <c r="I111" s="271">
        <f t="shared" si="14"/>
        <v>1406</v>
      </c>
      <c r="J111" s="271">
        <f t="shared" si="14"/>
        <v>3767</v>
      </c>
      <c r="K111" s="255" t="s">
        <v>1382</v>
      </c>
    </row>
    <row r="112" spans="1:11" ht="21" customHeight="1" thickBot="1" x14ac:dyDescent="0.3">
      <c r="A112" s="272" t="s">
        <v>108</v>
      </c>
      <c r="B112" s="273">
        <f t="shared" ref="B112:J112" si="15">SUM(B111,B90)</f>
        <v>9404</v>
      </c>
      <c r="C112" s="273">
        <f t="shared" si="15"/>
        <v>14389</v>
      </c>
      <c r="D112" s="273">
        <f t="shared" si="15"/>
        <v>23793</v>
      </c>
      <c r="E112" s="273">
        <f t="shared" si="15"/>
        <v>0</v>
      </c>
      <c r="F112" s="273">
        <f t="shared" si="15"/>
        <v>0</v>
      </c>
      <c r="G112" s="273">
        <f t="shared" si="15"/>
        <v>0</v>
      </c>
      <c r="H112" s="273">
        <f t="shared" si="15"/>
        <v>9404</v>
      </c>
      <c r="I112" s="273">
        <f t="shared" si="15"/>
        <v>14389</v>
      </c>
      <c r="J112" s="273">
        <f t="shared" si="15"/>
        <v>23793</v>
      </c>
      <c r="K112" s="274" t="s">
        <v>48</v>
      </c>
    </row>
    <row r="113" ht="15.75" thickTop="1" x14ac:dyDescent="0.25"/>
  </sheetData>
  <mergeCells count="36">
    <mergeCell ref="A94:A97"/>
    <mergeCell ref="B94:D94"/>
    <mergeCell ref="E94:G94"/>
    <mergeCell ref="H94:J94"/>
    <mergeCell ref="K94:K97"/>
    <mergeCell ref="B95:D95"/>
    <mergeCell ref="E95:G95"/>
    <mergeCell ref="H95:J95"/>
    <mergeCell ref="A63:K63"/>
    <mergeCell ref="A64:K64"/>
    <mergeCell ref="A66:A69"/>
    <mergeCell ref="B66:D66"/>
    <mergeCell ref="E66:G66"/>
    <mergeCell ref="H66:J66"/>
    <mergeCell ref="K66:K69"/>
    <mergeCell ref="B67:D67"/>
    <mergeCell ref="E67:G67"/>
    <mergeCell ref="H67:J67"/>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ageMargins left="0.25" right="0.25" top="1" bottom="1" header="1" footer="1"/>
  <pageSetup paperSize="9" scale="8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66"/>
  <sheetViews>
    <sheetView rightToLeft="1" view="pageBreakPreview" topLeftCell="A5" zoomScale="80" zoomScaleNormal="70" zoomScaleSheetLayoutView="80" workbookViewId="0">
      <selection activeCell="D50" sqref="D50"/>
    </sheetView>
  </sheetViews>
  <sheetFormatPr defaultRowHeight="14.25" x14ac:dyDescent="0.2"/>
  <cols>
    <col min="1" max="1" width="21.5" style="76" customWidth="1"/>
    <col min="2" max="10" width="9.625" style="76" customWidth="1"/>
    <col min="11" max="11" width="31.75" style="76" customWidth="1"/>
    <col min="12" max="16384" width="9" style="76"/>
  </cols>
  <sheetData>
    <row r="1" spans="1:11" ht="27.75" customHeight="1" x14ac:dyDescent="0.2">
      <c r="A1" s="423" t="s">
        <v>851</v>
      </c>
      <c r="B1" s="423"/>
      <c r="C1" s="423"/>
      <c r="D1" s="423"/>
      <c r="E1" s="423"/>
      <c r="F1" s="423"/>
      <c r="G1" s="423"/>
      <c r="H1" s="423"/>
      <c r="I1" s="423"/>
      <c r="J1" s="423"/>
      <c r="K1" s="423"/>
    </row>
    <row r="2" spans="1:11" ht="49.5" customHeight="1" x14ac:dyDescent="0.25">
      <c r="A2" s="416" t="s">
        <v>852</v>
      </c>
      <c r="B2" s="416"/>
      <c r="C2" s="416"/>
      <c r="D2" s="416"/>
      <c r="E2" s="416"/>
      <c r="F2" s="416"/>
      <c r="G2" s="416"/>
      <c r="H2" s="416"/>
      <c r="I2" s="416"/>
      <c r="J2" s="416"/>
      <c r="K2" s="416"/>
    </row>
    <row r="3" spans="1:11" ht="21.95" customHeight="1" thickBot="1" x14ac:dyDescent="0.3">
      <c r="A3" s="29" t="s">
        <v>1822</v>
      </c>
      <c r="K3" s="30" t="s">
        <v>1823</v>
      </c>
    </row>
    <row r="4" spans="1:11" ht="20.100000000000001" customHeight="1" thickTop="1" x14ac:dyDescent="0.25">
      <c r="A4" s="409" t="s">
        <v>118</v>
      </c>
      <c r="B4" s="412" t="s">
        <v>2</v>
      </c>
      <c r="C4" s="412"/>
      <c r="D4" s="412"/>
      <c r="E4" s="412" t="s">
        <v>3</v>
      </c>
      <c r="F4" s="412"/>
      <c r="G4" s="412"/>
      <c r="H4" s="412" t="s">
        <v>853</v>
      </c>
      <c r="I4" s="412"/>
      <c r="J4" s="412"/>
      <c r="K4" s="409" t="s">
        <v>278</v>
      </c>
    </row>
    <row r="5" spans="1:11" ht="20.100000000000001" customHeight="1" x14ac:dyDescent="0.25">
      <c r="A5" s="410"/>
      <c r="B5" s="413" t="s">
        <v>6</v>
      </c>
      <c r="C5" s="413"/>
      <c r="D5" s="413"/>
      <c r="E5" s="413" t="s">
        <v>7</v>
      </c>
      <c r="F5" s="413"/>
      <c r="G5" s="413"/>
      <c r="H5" s="413" t="s">
        <v>8</v>
      </c>
      <c r="I5" s="413"/>
      <c r="J5" s="413"/>
      <c r="K5" s="410"/>
    </row>
    <row r="6" spans="1:11" ht="20.100000000000001" customHeight="1" x14ac:dyDescent="0.25">
      <c r="A6" s="410"/>
      <c r="B6" s="75" t="s">
        <v>52</v>
      </c>
      <c r="C6" s="75" t="s">
        <v>10</v>
      </c>
      <c r="D6" s="75" t="s">
        <v>11</v>
      </c>
      <c r="E6" s="75" t="s">
        <v>52</v>
      </c>
      <c r="F6" s="75" t="s">
        <v>10</v>
      </c>
      <c r="G6" s="75" t="s">
        <v>11</v>
      </c>
      <c r="H6" s="75" t="s">
        <v>9</v>
      </c>
      <c r="I6" s="75" t="s">
        <v>10</v>
      </c>
      <c r="J6" s="75" t="s">
        <v>853</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9.25" customHeight="1" x14ac:dyDescent="0.2">
      <c r="A8" s="5" t="s">
        <v>14</v>
      </c>
      <c r="B8" s="6"/>
      <c r="C8" s="6"/>
      <c r="D8" s="6"/>
      <c r="E8" s="6"/>
      <c r="F8" s="6"/>
      <c r="G8" s="6"/>
      <c r="H8" s="6"/>
      <c r="I8" s="6"/>
      <c r="J8" s="6"/>
      <c r="K8" s="7" t="s">
        <v>547</v>
      </c>
    </row>
    <row r="9" spans="1:11" ht="33" customHeight="1" x14ac:dyDescent="0.2">
      <c r="A9" s="5" t="s">
        <v>854</v>
      </c>
      <c r="B9" s="6">
        <v>71</v>
      </c>
      <c r="C9" s="6">
        <v>37</v>
      </c>
      <c r="D9" s="6">
        <v>108</v>
      </c>
      <c r="E9" s="6">
        <v>0</v>
      </c>
      <c r="F9" s="6">
        <v>0</v>
      </c>
      <c r="G9" s="6">
        <v>0</v>
      </c>
      <c r="H9" s="6">
        <v>71</v>
      </c>
      <c r="I9" s="6">
        <v>37</v>
      </c>
      <c r="J9" s="6">
        <v>108</v>
      </c>
      <c r="K9" s="7" t="s">
        <v>855</v>
      </c>
    </row>
    <row r="10" spans="1:11" ht="42" customHeight="1" thickBot="1" x14ac:dyDescent="0.25">
      <c r="A10" s="25" t="s">
        <v>856</v>
      </c>
      <c r="B10" s="73">
        <v>8</v>
      </c>
      <c r="C10" s="73">
        <v>18</v>
      </c>
      <c r="D10" s="73">
        <v>26</v>
      </c>
      <c r="E10" s="73">
        <v>0</v>
      </c>
      <c r="F10" s="73">
        <v>0</v>
      </c>
      <c r="G10" s="73">
        <v>0</v>
      </c>
      <c r="H10" s="73">
        <v>8</v>
      </c>
      <c r="I10" s="73">
        <v>18</v>
      </c>
      <c r="J10" s="73">
        <v>26</v>
      </c>
      <c r="K10" s="87" t="s">
        <v>857</v>
      </c>
    </row>
    <row r="11" spans="1:11" ht="22.5" customHeight="1" thickBot="1" x14ac:dyDescent="0.25">
      <c r="A11" s="8" t="s">
        <v>47</v>
      </c>
      <c r="B11" s="9">
        <f>SUM(B9:B10)</f>
        <v>79</v>
      </c>
      <c r="C11" s="9">
        <f t="shared" ref="C11:J11" si="0">SUM(C9:C10)</f>
        <v>55</v>
      </c>
      <c r="D11" s="9">
        <f t="shared" si="0"/>
        <v>134</v>
      </c>
      <c r="E11" s="9">
        <f t="shared" si="0"/>
        <v>0</v>
      </c>
      <c r="F11" s="9">
        <f t="shared" si="0"/>
        <v>0</v>
      </c>
      <c r="G11" s="9">
        <f t="shared" si="0"/>
        <v>0</v>
      </c>
      <c r="H11" s="9">
        <f t="shared" si="0"/>
        <v>79</v>
      </c>
      <c r="I11" s="9">
        <f t="shared" si="0"/>
        <v>55</v>
      </c>
      <c r="J11" s="9">
        <f t="shared" si="0"/>
        <v>134</v>
      </c>
      <c r="K11" s="10" t="s">
        <v>631</v>
      </c>
    </row>
    <row r="12" spans="1:11" ht="20.100000000000001" customHeight="1" thickTop="1" x14ac:dyDescent="0.2"/>
    <row r="15" spans="1:11" ht="32.25" customHeight="1" x14ac:dyDescent="0.2">
      <c r="A15" s="423" t="s">
        <v>858</v>
      </c>
      <c r="B15" s="423"/>
      <c r="C15" s="423"/>
      <c r="D15" s="423"/>
      <c r="E15" s="423"/>
      <c r="F15" s="423"/>
      <c r="G15" s="423"/>
      <c r="H15" s="423"/>
      <c r="I15" s="423"/>
      <c r="J15" s="423"/>
      <c r="K15" s="423"/>
    </row>
    <row r="16" spans="1:11" ht="44.25" customHeight="1" x14ac:dyDescent="0.25">
      <c r="A16" s="416" t="s">
        <v>859</v>
      </c>
      <c r="B16" s="416"/>
      <c r="C16" s="416"/>
      <c r="D16" s="416"/>
      <c r="E16" s="416"/>
      <c r="F16" s="416"/>
      <c r="G16" s="416"/>
      <c r="H16" s="416"/>
      <c r="I16" s="416"/>
      <c r="J16" s="416"/>
      <c r="K16" s="416"/>
    </row>
    <row r="17" spans="1:11" ht="27.75" customHeight="1" thickBot="1" x14ac:dyDescent="0.3">
      <c r="A17" s="29" t="s">
        <v>1824</v>
      </c>
      <c r="K17" s="30" t="s">
        <v>1825</v>
      </c>
    </row>
    <row r="18" spans="1:11" ht="20.100000000000001" customHeight="1" thickTop="1" x14ac:dyDescent="0.25">
      <c r="A18" s="409" t="s">
        <v>118</v>
      </c>
      <c r="B18" s="412" t="s">
        <v>2</v>
      </c>
      <c r="C18" s="412"/>
      <c r="D18" s="412"/>
      <c r="E18" s="412" t="s">
        <v>3</v>
      </c>
      <c r="F18" s="412"/>
      <c r="G18" s="412"/>
      <c r="H18" s="412" t="s">
        <v>853</v>
      </c>
      <c r="I18" s="412"/>
      <c r="J18" s="412"/>
      <c r="K18" s="409" t="s">
        <v>278</v>
      </c>
    </row>
    <row r="19" spans="1:11" ht="20.100000000000001" customHeight="1" x14ac:dyDescent="0.25">
      <c r="A19" s="410"/>
      <c r="B19" s="413" t="s">
        <v>6</v>
      </c>
      <c r="C19" s="413"/>
      <c r="D19" s="413"/>
      <c r="E19" s="413" t="s">
        <v>7</v>
      </c>
      <c r="F19" s="413"/>
      <c r="G19" s="413"/>
      <c r="H19" s="413" t="s">
        <v>8</v>
      </c>
      <c r="I19" s="413"/>
      <c r="J19" s="413"/>
      <c r="K19" s="410"/>
    </row>
    <row r="20" spans="1:11" ht="20.100000000000001" customHeight="1" x14ac:dyDescent="0.25">
      <c r="A20" s="410"/>
      <c r="B20" s="75" t="s">
        <v>52</v>
      </c>
      <c r="C20" s="75" t="s">
        <v>10</v>
      </c>
      <c r="D20" s="75" t="s">
        <v>11</v>
      </c>
      <c r="E20" s="75" t="s">
        <v>52</v>
      </c>
      <c r="F20" s="75" t="s">
        <v>10</v>
      </c>
      <c r="G20" s="75" t="s">
        <v>11</v>
      </c>
      <c r="H20" s="75" t="s">
        <v>9</v>
      </c>
      <c r="I20" s="75" t="s">
        <v>10</v>
      </c>
      <c r="J20" s="75" t="s">
        <v>853</v>
      </c>
      <c r="K20" s="410"/>
    </row>
    <row r="21" spans="1:11" ht="20.100000000000001" customHeight="1" thickBot="1" x14ac:dyDescent="0.3">
      <c r="A21" s="411"/>
      <c r="B21" s="4" t="s">
        <v>12</v>
      </c>
      <c r="C21" s="4" t="s">
        <v>13</v>
      </c>
      <c r="D21" s="4" t="s">
        <v>8</v>
      </c>
      <c r="E21" s="4" t="s">
        <v>12</v>
      </c>
      <c r="F21" s="4" t="s">
        <v>13</v>
      </c>
      <c r="G21" s="4" t="s">
        <v>8</v>
      </c>
      <c r="H21" s="4" t="s">
        <v>12</v>
      </c>
      <c r="I21" s="4" t="s">
        <v>13</v>
      </c>
      <c r="J21" s="4" t="s">
        <v>8</v>
      </c>
      <c r="K21" s="411"/>
    </row>
    <row r="22" spans="1:11" ht="23.25" customHeight="1" x14ac:dyDescent="0.2">
      <c r="A22" s="5" t="s">
        <v>14</v>
      </c>
      <c r="K22" s="7" t="s">
        <v>547</v>
      </c>
    </row>
    <row r="23" spans="1:11" ht="23.25" customHeight="1" x14ac:dyDescent="0.2">
      <c r="A23" s="5" t="s">
        <v>860</v>
      </c>
      <c r="B23" s="6">
        <v>186</v>
      </c>
      <c r="C23" s="6">
        <v>124</v>
      </c>
      <c r="D23" s="6">
        <v>310</v>
      </c>
      <c r="E23" s="6">
        <v>0</v>
      </c>
      <c r="F23" s="6">
        <v>0</v>
      </c>
      <c r="G23" s="6">
        <v>0</v>
      </c>
      <c r="H23" s="6">
        <f t="shared" ref="H23:J24" si="1">SUM(B23,E23)</f>
        <v>186</v>
      </c>
      <c r="I23" s="6">
        <f t="shared" si="1"/>
        <v>124</v>
      </c>
      <c r="J23" s="6">
        <f t="shared" si="1"/>
        <v>310</v>
      </c>
      <c r="K23" s="7" t="s">
        <v>855</v>
      </c>
    </row>
    <row r="24" spans="1:11" ht="30.75" customHeight="1" thickBot="1" x14ac:dyDescent="0.25">
      <c r="A24" s="25" t="s">
        <v>856</v>
      </c>
      <c r="B24" s="73">
        <v>8</v>
      </c>
      <c r="C24" s="73">
        <v>18</v>
      </c>
      <c r="D24" s="73">
        <v>26</v>
      </c>
      <c r="E24" s="73">
        <v>0</v>
      </c>
      <c r="F24" s="73">
        <v>0</v>
      </c>
      <c r="G24" s="73">
        <v>0</v>
      </c>
      <c r="H24" s="6">
        <f t="shared" si="1"/>
        <v>8</v>
      </c>
      <c r="I24" s="6">
        <f t="shared" si="1"/>
        <v>18</v>
      </c>
      <c r="J24" s="6">
        <f t="shared" si="1"/>
        <v>26</v>
      </c>
      <c r="K24" s="87" t="s">
        <v>857</v>
      </c>
    </row>
    <row r="25" spans="1:11" ht="23.25" customHeight="1" thickBot="1" x14ac:dyDescent="0.25">
      <c r="A25" s="8" t="s">
        <v>108</v>
      </c>
      <c r="B25" s="9">
        <f>SUM(B23:B24)</f>
        <v>194</v>
      </c>
      <c r="C25" s="9">
        <f t="shared" ref="C25:J25" si="2">SUM(C23:C24)</f>
        <v>142</v>
      </c>
      <c r="D25" s="9">
        <f t="shared" si="2"/>
        <v>336</v>
      </c>
      <c r="E25" s="9">
        <f t="shared" si="2"/>
        <v>0</v>
      </c>
      <c r="F25" s="9">
        <f t="shared" si="2"/>
        <v>0</v>
      </c>
      <c r="G25" s="9">
        <f t="shared" si="2"/>
        <v>0</v>
      </c>
      <c r="H25" s="9">
        <f t="shared" si="2"/>
        <v>194</v>
      </c>
      <c r="I25" s="9">
        <f t="shared" si="2"/>
        <v>142</v>
      </c>
      <c r="J25" s="9">
        <f t="shared" si="2"/>
        <v>336</v>
      </c>
      <c r="K25" s="10" t="s">
        <v>631</v>
      </c>
    </row>
    <row r="26" spans="1:11" ht="15" thickTop="1" x14ac:dyDescent="0.2"/>
    <row r="40" spans="1:11" ht="27.75" customHeight="1" x14ac:dyDescent="0.2">
      <c r="A40" s="423" t="s">
        <v>861</v>
      </c>
      <c r="B40" s="423"/>
      <c r="C40" s="423"/>
      <c r="D40" s="423"/>
      <c r="E40" s="423"/>
      <c r="F40" s="423"/>
      <c r="G40" s="423"/>
      <c r="H40" s="423"/>
      <c r="I40" s="423"/>
      <c r="J40" s="423"/>
      <c r="K40" s="423"/>
    </row>
    <row r="41" spans="1:11" ht="39.75" customHeight="1" x14ac:dyDescent="0.25">
      <c r="A41" s="416" t="s">
        <v>862</v>
      </c>
      <c r="B41" s="416"/>
      <c r="C41" s="416"/>
      <c r="D41" s="416"/>
      <c r="E41" s="416"/>
      <c r="F41" s="416"/>
      <c r="G41" s="416"/>
      <c r="H41" s="416"/>
      <c r="I41" s="416"/>
      <c r="J41" s="416"/>
      <c r="K41" s="416"/>
    </row>
    <row r="42" spans="1:11" ht="24.75" customHeight="1" thickBot="1" x14ac:dyDescent="0.3">
      <c r="A42" s="29" t="s">
        <v>1826</v>
      </c>
      <c r="K42" s="57" t="s">
        <v>1827</v>
      </c>
    </row>
    <row r="43" spans="1:11" ht="23.25" customHeight="1" thickTop="1" x14ac:dyDescent="0.25">
      <c r="A43" s="409" t="s">
        <v>118</v>
      </c>
      <c r="B43" s="412" t="s">
        <v>2</v>
      </c>
      <c r="C43" s="412"/>
      <c r="D43" s="412"/>
      <c r="E43" s="412" t="s">
        <v>3</v>
      </c>
      <c r="F43" s="412"/>
      <c r="G43" s="412"/>
      <c r="H43" s="412" t="s">
        <v>853</v>
      </c>
      <c r="I43" s="412"/>
      <c r="J43" s="412"/>
      <c r="K43" s="409" t="s">
        <v>278</v>
      </c>
    </row>
    <row r="44" spans="1:11" ht="23.25" customHeight="1" x14ac:dyDescent="0.25">
      <c r="A44" s="410"/>
      <c r="B44" s="413" t="s">
        <v>6</v>
      </c>
      <c r="C44" s="413"/>
      <c r="D44" s="413"/>
      <c r="E44" s="413" t="s">
        <v>7</v>
      </c>
      <c r="F44" s="413"/>
      <c r="G44" s="413"/>
      <c r="H44" s="413" t="s">
        <v>8</v>
      </c>
      <c r="I44" s="413"/>
      <c r="J44" s="413"/>
      <c r="K44" s="410"/>
    </row>
    <row r="45" spans="1:11" ht="23.25" customHeight="1" x14ac:dyDescent="0.25">
      <c r="A45" s="410"/>
      <c r="B45" s="75" t="s">
        <v>52</v>
      </c>
      <c r="C45" s="75" t="s">
        <v>10</v>
      </c>
      <c r="D45" s="75" t="s">
        <v>11</v>
      </c>
      <c r="E45" s="75" t="s">
        <v>52</v>
      </c>
      <c r="F45" s="75" t="s">
        <v>10</v>
      </c>
      <c r="G45" s="75" t="s">
        <v>11</v>
      </c>
      <c r="H45" s="75" t="s">
        <v>9</v>
      </c>
      <c r="I45" s="75" t="s">
        <v>10</v>
      </c>
      <c r="J45" s="75" t="s">
        <v>853</v>
      </c>
      <c r="K45" s="410"/>
    </row>
    <row r="46" spans="1:11" ht="23.25" customHeight="1" thickBot="1" x14ac:dyDescent="0.3">
      <c r="A46" s="411"/>
      <c r="B46" s="4" t="s">
        <v>12</v>
      </c>
      <c r="C46" s="4" t="s">
        <v>13</v>
      </c>
      <c r="D46" s="4" t="s">
        <v>8</v>
      </c>
      <c r="E46" s="4" t="s">
        <v>12</v>
      </c>
      <c r="F46" s="4" t="s">
        <v>13</v>
      </c>
      <c r="G46" s="4" t="s">
        <v>8</v>
      </c>
      <c r="H46" s="4" t="s">
        <v>12</v>
      </c>
      <c r="I46" s="4" t="s">
        <v>13</v>
      </c>
      <c r="J46" s="4" t="s">
        <v>8</v>
      </c>
      <c r="K46" s="411"/>
    </row>
    <row r="47" spans="1:11" ht="27" customHeight="1" x14ac:dyDescent="0.2">
      <c r="A47" s="11" t="s">
        <v>14</v>
      </c>
      <c r="K47" s="88" t="s">
        <v>547</v>
      </c>
    </row>
    <row r="48" spans="1:11" ht="27" customHeight="1" x14ac:dyDescent="0.2">
      <c r="A48" s="89" t="s">
        <v>860</v>
      </c>
      <c r="B48" s="90">
        <v>33</v>
      </c>
      <c r="C48" s="90">
        <v>5</v>
      </c>
      <c r="D48" s="90">
        <v>38</v>
      </c>
      <c r="E48" s="90">
        <v>0</v>
      </c>
      <c r="F48" s="90">
        <v>0</v>
      </c>
      <c r="G48" s="90">
        <v>0</v>
      </c>
      <c r="H48" s="90">
        <f>SUM(B48,E48)</f>
        <v>33</v>
      </c>
      <c r="I48" s="90">
        <f t="shared" ref="I48:J50" si="3">SUM(C48,F48)</f>
        <v>5</v>
      </c>
      <c r="J48" s="90">
        <f t="shared" si="3"/>
        <v>38</v>
      </c>
      <c r="K48" s="91" t="s">
        <v>855</v>
      </c>
    </row>
    <row r="49" spans="1:11" ht="27" customHeight="1" x14ac:dyDescent="0.2">
      <c r="A49" s="89" t="s">
        <v>856</v>
      </c>
      <c r="B49" s="90">
        <v>10</v>
      </c>
      <c r="C49" s="90">
        <v>2</v>
      </c>
      <c r="D49" s="90">
        <f>SUM(B49:C49)</f>
        <v>12</v>
      </c>
      <c r="E49" s="90">
        <v>0</v>
      </c>
      <c r="F49" s="90">
        <v>0</v>
      </c>
      <c r="G49" s="90">
        <v>0</v>
      </c>
      <c r="H49" s="90">
        <f>SUM(B49,E49)</f>
        <v>10</v>
      </c>
      <c r="I49" s="90">
        <f t="shared" si="3"/>
        <v>2</v>
      </c>
      <c r="J49" s="90">
        <f t="shared" si="3"/>
        <v>12</v>
      </c>
      <c r="K49" s="92" t="s">
        <v>857</v>
      </c>
    </row>
    <row r="50" spans="1:11" ht="27" customHeight="1" thickBot="1" x14ac:dyDescent="0.25">
      <c r="A50" s="89" t="s">
        <v>54</v>
      </c>
      <c r="B50" s="90">
        <v>0</v>
      </c>
      <c r="C50" s="90">
        <v>0</v>
      </c>
      <c r="D50" s="90">
        <v>0</v>
      </c>
      <c r="E50" s="90">
        <v>0</v>
      </c>
      <c r="F50" s="90">
        <v>0</v>
      </c>
      <c r="G50" s="90">
        <v>0</v>
      </c>
      <c r="H50" s="90">
        <f>SUM(B50,E50)</f>
        <v>0</v>
      </c>
      <c r="I50" s="90">
        <f t="shared" si="3"/>
        <v>0</v>
      </c>
      <c r="J50" s="90">
        <f t="shared" si="3"/>
        <v>0</v>
      </c>
      <c r="K50" s="91" t="s">
        <v>863</v>
      </c>
    </row>
    <row r="51" spans="1:11" ht="27" customHeight="1" thickBot="1" x14ac:dyDescent="0.25">
      <c r="A51" s="8" t="s">
        <v>108</v>
      </c>
      <c r="B51" s="9">
        <f>SUM(B48:B50)</f>
        <v>43</v>
      </c>
      <c r="C51" s="9">
        <f t="shared" ref="C51:J51" si="4">SUM(C48:C50)</f>
        <v>7</v>
      </c>
      <c r="D51" s="9">
        <f t="shared" si="4"/>
        <v>50</v>
      </c>
      <c r="E51" s="9">
        <f t="shared" si="4"/>
        <v>0</v>
      </c>
      <c r="F51" s="9">
        <f t="shared" si="4"/>
        <v>0</v>
      </c>
      <c r="G51" s="9">
        <f t="shared" si="4"/>
        <v>0</v>
      </c>
      <c r="H51" s="9">
        <f t="shared" si="4"/>
        <v>43</v>
      </c>
      <c r="I51" s="9">
        <f t="shared" si="4"/>
        <v>7</v>
      </c>
      <c r="J51" s="9">
        <f t="shared" si="4"/>
        <v>50</v>
      </c>
      <c r="K51" s="10" t="s">
        <v>631</v>
      </c>
    </row>
    <row r="52" spans="1:11" ht="30" customHeight="1" thickTop="1" x14ac:dyDescent="0.2"/>
    <row r="53" spans="1:11" ht="17.25" customHeight="1" x14ac:dyDescent="0.2"/>
    <row r="54" spans="1:11" ht="17.25" customHeight="1" x14ac:dyDescent="0.2"/>
    <row r="55" spans="1:11" ht="17.25" customHeight="1" x14ac:dyDescent="0.2"/>
    <row r="56" spans="1:11" ht="17.25" customHeight="1" x14ac:dyDescent="0.2"/>
    <row r="57" spans="1:11" ht="17.25" customHeight="1" x14ac:dyDescent="0.2"/>
    <row r="58" spans="1:11" ht="17.25" customHeight="1" x14ac:dyDescent="0.2"/>
    <row r="59" spans="1:11" ht="17.25" customHeight="1" x14ac:dyDescent="0.2"/>
    <row r="60" spans="1:11" ht="17.25" customHeight="1" x14ac:dyDescent="0.2"/>
    <row r="61" spans="1:11" ht="17.25" customHeight="1" x14ac:dyDescent="0.2"/>
    <row r="62" spans="1:11" ht="17.25" customHeight="1" x14ac:dyDescent="0.2"/>
    <row r="63" spans="1:11" ht="17.25" customHeight="1" x14ac:dyDescent="0.2"/>
    <row r="64" spans="1:11" ht="17.25" customHeight="1" x14ac:dyDescent="0.2"/>
    <row r="65" ht="17.25" customHeight="1" x14ac:dyDescent="0.2"/>
    <row r="66" ht="17.25" customHeight="1" x14ac:dyDescent="0.2"/>
  </sheetData>
  <mergeCells count="30">
    <mergeCell ref="A40:K40"/>
    <mergeCell ref="A41:K41"/>
    <mergeCell ref="A43:A46"/>
    <mergeCell ref="B43:D43"/>
    <mergeCell ref="E43:G43"/>
    <mergeCell ref="H43:J43"/>
    <mergeCell ref="K43:K46"/>
    <mergeCell ref="B44:D44"/>
    <mergeCell ref="E44:G44"/>
    <mergeCell ref="H44:J44"/>
    <mergeCell ref="A15:K15"/>
    <mergeCell ref="A16:K16"/>
    <mergeCell ref="A18:A21"/>
    <mergeCell ref="B18:D18"/>
    <mergeCell ref="E18:G18"/>
    <mergeCell ref="H18:J18"/>
    <mergeCell ref="K18:K21"/>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4"/>
  <sheetViews>
    <sheetView rightToLeft="1" view="pageBreakPreview" zoomScale="80" zoomScaleNormal="80" zoomScaleSheetLayoutView="80" workbookViewId="0">
      <selection activeCell="N168" sqref="N168"/>
    </sheetView>
  </sheetViews>
  <sheetFormatPr defaultRowHeight="14.25" x14ac:dyDescent="0.2"/>
  <cols>
    <col min="1" max="1" width="20" style="76" customWidth="1"/>
    <col min="2" max="2" width="7.375" style="76" customWidth="1"/>
    <col min="3" max="3" width="10.375" style="76" customWidth="1"/>
    <col min="4" max="5" width="7.375" style="76" customWidth="1"/>
    <col min="6" max="6" width="9.375" style="76" customWidth="1"/>
    <col min="7" max="8" width="7.375" style="76" customWidth="1"/>
    <col min="9" max="9" width="9.625" style="76" customWidth="1"/>
    <col min="10" max="11" width="7.375" style="76" customWidth="1"/>
    <col min="12" max="12" width="10.25" style="76" customWidth="1"/>
    <col min="13" max="13" width="7.375" style="76" customWidth="1"/>
    <col min="14" max="14" width="28.25" style="76" customWidth="1"/>
    <col min="15" max="16384" width="9" style="76"/>
  </cols>
  <sheetData>
    <row r="1" spans="1:14" ht="18" customHeight="1" x14ac:dyDescent="0.2"/>
    <row r="2" spans="1:14" ht="18" customHeight="1" x14ac:dyDescent="0.2"/>
    <row r="3" spans="1:14" ht="18" customHeight="1" x14ac:dyDescent="0.2"/>
    <row r="4" spans="1:14" ht="36" customHeight="1" x14ac:dyDescent="0.2">
      <c r="A4" s="423" t="s">
        <v>864</v>
      </c>
      <c r="B4" s="423"/>
      <c r="C4" s="423"/>
      <c r="D4" s="423"/>
      <c r="E4" s="423"/>
      <c r="F4" s="423"/>
      <c r="G4" s="423"/>
      <c r="H4" s="423"/>
      <c r="I4" s="423"/>
      <c r="J4" s="423"/>
      <c r="K4" s="423"/>
      <c r="L4" s="423"/>
      <c r="M4" s="423"/>
      <c r="N4" s="423"/>
    </row>
    <row r="5" spans="1:14" ht="42" customHeight="1" x14ac:dyDescent="0.25">
      <c r="A5" s="416" t="s">
        <v>865</v>
      </c>
      <c r="B5" s="416"/>
      <c r="C5" s="416"/>
      <c r="D5" s="416"/>
      <c r="E5" s="416"/>
      <c r="F5" s="416"/>
      <c r="G5" s="416"/>
      <c r="H5" s="416"/>
      <c r="I5" s="416"/>
      <c r="J5" s="416"/>
      <c r="K5" s="416"/>
      <c r="L5" s="416"/>
      <c r="M5" s="416"/>
      <c r="N5" s="416"/>
    </row>
    <row r="6" spans="1:14" ht="23.25" customHeight="1" thickBot="1" x14ac:dyDescent="0.3">
      <c r="A6" s="29" t="s">
        <v>1828</v>
      </c>
      <c r="N6" s="30" t="s">
        <v>1829</v>
      </c>
    </row>
    <row r="7" spans="1:14" ht="16.5" thickTop="1" x14ac:dyDescent="0.25">
      <c r="A7" s="409" t="s">
        <v>118</v>
      </c>
      <c r="B7" s="412" t="s">
        <v>56</v>
      </c>
      <c r="C7" s="412"/>
      <c r="D7" s="412"/>
      <c r="E7" s="412" t="s">
        <v>57</v>
      </c>
      <c r="F7" s="412"/>
      <c r="G7" s="412"/>
      <c r="H7" s="412" t="s">
        <v>58</v>
      </c>
      <c r="I7" s="412"/>
      <c r="J7" s="412"/>
      <c r="K7" s="412" t="s">
        <v>4</v>
      </c>
      <c r="L7" s="412"/>
      <c r="M7" s="412"/>
      <c r="N7" s="409" t="s">
        <v>278</v>
      </c>
    </row>
    <row r="8" spans="1:14" ht="15.75" customHeight="1" x14ac:dyDescent="0.25">
      <c r="A8" s="410"/>
      <c r="B8" s="413" t="s">
        <v>59</v>
      </c>
      <c r="C8" s="413"/>
      <c r="D8" s="413"/>
      <c r="E8" s="413" t="s">
        <v>60</v>
      </c>
      <c r="F8" s="413"/>
      <c r="G8" s="413"/>
      <c r="H8" s="413" t="s">
        <v>61</v>
      </c>
      <c r="I8" s="413"/>
      <c r="J8" s="413"/>
      <c r="K8" s="413" t="s">
        <v>8</v>
      </c>
      <c r="L8" s="413"/>
      <c r="M8" s="413"/>
      <c r="N8" s="410"/>
    </row>
    <row r="9" spans="1:14" ht="15.75" x14ac:dyDescent="0.25">
      <c r="A9" s="410"/>
      <c r="B9" s="75" t="s">
        <v>52</v>
      </c>
      <c r="C9" s="75" t="s">
        <v>10</v>
      </c>
      <c r="D9" s="75" t="s">
        <v>11</v>
      </c>
      <c r="E9" s="75" t="s">
        <v>52</v>
      </c>
      <c r="F9" s="75" t="s">
        <v>10</v>
      </c>
      <c r="G9" s="75" t="s">
        <v>11</v>
      </c>
      <c r="H9" s="75" t="s">
        <v>52</v>
      </c>
      <c r="I9" s="75" t="s">
        <v>10</v>
      </c>
      <c r="J9" s="75" t="s">
        <v>11</v>
      </c>
      <c r="K9" s="75" t="s">
        <v>52</v>
      </c>
      <c r="L9" s="75" t="s">
        <v>10</v>
      </c>
      <c r="M9" s="75" t="s">
        <v>11</v>
      </c>
      <c r="N9" s="410"/>
    </row>
    <row r="10" spans="1:14" ht="16.5" thickBot="1" x14ac:dyDescent="0.3">
      <c r="A10" s="411"/>
      <c r="B10" s="4" t="s">
        <v>12</v>
      </c>
      <c r="C10" s="4" t="s">
        <v>13</v>
      </c>
      <c r="D10" s="4" t="s">
        <v>8</v>
      </c>
      <c r="E10" s="4" t="s">
        <v>12</v>
      </c>
      <c r="F10" s="4" t="s">
        <v>13</v>
      </c>
      <c r="G10" s="4" t="s">
        <v>8</v>
      </c>
      <c r="H10" s="4" t="s">
        <v>12</v>
      </c>
      <c r="I10" s="4" t="s">
        <v>13</v>
      </c>
      <c r="J10" s="4" t="s">
        <v>8</v>
      </c>
      <c r="K10" s="4" t="s">
        <v>12</v>
      </c>
      <c r="L10" s="4" t="s">
        <v>13</v>
      </c>
      <c r="M10" s="4" t="s">
        <v>8</v>
      </c>
      <c r="N10" s="411"/>
    </row>
    <row r="11" spans="1:14" ht="26.25" customHeight="1" x14ac:dyDescent="0.2">
      <c r="A11" s="5" t="s">
        <v>14</v>
      </c>
      <c r="N11" s="166" t="s">
        <v>547</v>
      </c>
    </row>
    <row r="12" spans="1:14" ht="29.25" customHeight="1" thickBot="1" x14ac:dyDescent="0.25">
      <c r="A12" s="11" t="s">
        <v>860</v>
      </c>
      <c r="B12" s="12">
        <v>9</v>
      </c>
      <c r="C12" s="12">
        <v>8</v>
      </c>
      <c r="D12" s="12">
        <v>17</v>
      </c>
      <c r="E12" s="12">
        <v>2</v>
      </c>
      <c r="F12" s="12">
        <v>1</v>
      </c>
      <c r="G12" s="12">
        <v>3</v>
      </c>
      <c r="H12" s="12">
        <v>9</v>
      </c>
      <c r="I12" s="12">
        <v>7</v>
      </c>
      <c r="J12" s="12">
        <v>16</v>
      </c>
      <c r="K12" s="12">
        <v>20</v>
      </c>
      <c r="L12" s="12">
        <v>16</v>
      </c>
      <c r="M12" s="12">
        <v>36</v>
      </c>
      <c r="N12" s="100" t="s">
        <v>855</v>
      </c>
    </row>
    <row r="13" spans="1:14" ht="29.25" customHeight="1" thickBot="1" x14ac:dyDescent="0.25">
      <c r="A13" s="8" t="s">
        <v>108</v>
      </c>
      <c r="B13" s="9">
        <f>SUM(B12)</f>
        <v>9</v>
      </c>
      <c r="C13" s="9">
        <f t="shared" ref="C13:M13" si="0">SUM(C12)</f>
        <v>8</v>
      </c>
      <c r="D13" s="9">
        <f t="shared" si="0"/>
        <v>17</v>
      </c>
      <c r="E13" s="9">
        <f t="shared" si="0"/>
        <v>2</v>
      </c>
      <c r="F13" s="9">
        <f t="shared" si="0"/>
        <v>1</v>
      </c>
      <c r="G13" s="9">
        <f t="shared" si="0"/>
        <v>3</v>
      </c>
      <c r="H13" s="9">
        <f t="shared" si="0"/>
        <v>9</v>
      </c>
      <c r="I13" s="9">
        <f t="shared" si="0"/>
        <v>7</v>
      </c>
      <c r="J13" s="9">
        <f t="shared" si="0"/>
        <v>16</v>
      </c>
      <c r="K13" s="9">
        <f t="shared" si="0"/>
        <v>20</v>
      </c>
      <c r="L13" s="9">
        <f t="shared" si="0"/>
        <v>16</v>
      </c>
      <c r="M13" s="9">
        <f t="shared" si="0"/>
        <v>36</v>
      </c>
      <c r="N13" s="10" t="s">
        <v>631</v>
      </c>
    </row>
    <row r="14" spans="1:14" ht="15" thickTop="1" x14ac:dyDescent="0.2"/>
  </sheetData>
  <mergeCells count="12">
    <mergeCell ref="H8:J8"/>
    <mergeCell ref="K8:M8"/>
    <mergeCell ref="A4:N4"/>
    <mergeCell ref="A5:N5"/>
    <mergeCell ref="A7:A10"/>
    <mergeCell ref="B7:D7"/>
    <mergeCell ref="E7:G7"/>
    <mergeCell ref="H7:J7"/>
    <mergeCell ref="K7:M7"/>
    <mergeCell ref="N7:N10"/>
    <mergeCell ref="B8:D8"/>
    <mergeCell ref="E8:G8"/>
  </mergeCells>
  <printOptions horizontalCentered="1"/>
  <pageMargins left="0.25" right="0.25" top="1.25" bottom="1" header="1.25" footer="1"/>
  <pageSetup paperSize="9" scale="75" firstPageNumber="1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25"/>
  <sheetViews>
    <sheetView rightToLeft="1" view="pageBreakPreview" zoomScale="90" zoomScaleNormal="90" zoomScaleSheetLayoutView="90" workbookViewId="0">
      <selection activeCell="N168" sqref="N168"/>
    </sheetView>
  </sheetViews>
  <sheetFormatPr defaultRowHeight="14.25" x14ac:dyDescent="0.2"/>
  <cols>
    <col min="1" max="1" width="18.25" style="76" customWidth="1"/>
    <col min="2" max="10" width="9.75" style="76" customWidth="1"/>
    <col min="11" max="12" width="9" style="76"/>
    <col min="13" max="13" width="11.25" style="76" customWidth="1"/>
    <col min="14" max="16384" width="9" style="76"/>
  </cols>
  <sheetData>
    <row r="1" spans="1:13" ht="9.75" customHeight="1" x14ac:dyDescent="0.2"/>
    <row r="3" spans="1:13" ht="30" customHeight="1" x14ac:dyDescent="0.2">
      <c r="A3" s="423" t="s">
        <v>866</v>
      </c>
      <c r="B3" s="423"/>
      <c r="C3" s="423"/>
      <c r="D3" s="423"/>
      <c r="E3" s="423"/>
      <c r="F3" s="423"/>
      <c r="G3" s="423"/>
      <c r="H3" s="423"/>
      <c r="I3" s="423"/>
      <c r="J3" s="423"/>
      <c r="K3" s="423"/>
      <c r="L3" s="423"/>
      <c r="M3" s="423"/>
    </row>
    <row r="4" spans="1:13" ht="42.75" customHeight="1" x14ac:dyDescent="0.25">
      <c r="A4" s="416" t="s">
        <v>867</v>
      </c>
      <c r="B4" s="416"/>
      <c r="C4" s="416"/>
      <c r="D4" s="416"/>
      <c r="E4" s="416"/>
      <c r="F4" s="416"/>
      <c r="G4" s="416"/>
      <c r="H4" s="416"/>
      <c r="I4" s="416"/>
      <c r="J4" s="416"/>
      <c r="K4" s="416"/>
      <c r="L4" s="416"/>
      <c r="M4" s="416"/>
    </row>
    <row r="5" spans="1:13" ht="16.5" thickBot="1" x14ac:dyDescent="0.3">
      <c r="A5" s="29" t="s">
        <v>1830</v>
      </c>
      <c r="K5" s="450" t="s">
        <v>1831</v>
      </c>
      <c r="L5" s="450"/>
      <c r="M5" s="450"/>
    </row>
    <row r="6" spans="1:13" ht="16.5" thickTop="1" x14ac:dyDescent="0.25">
      <c r="A6" s="409" t="s">
        <v>118</v>
      </c>
      <c r="B6" s="412" t="s">
        <v>2</v>
      </c>
      <c r="C6" s="412"/>
      <c r="D6" s="412"/>
      <c r="E6" s="412" t="s">
        <v>3</v>
      </c>
      <c r="F6" s="412"/>
      <c r="G6" s="412"/>
      <c r="H6" s="412" t="s">
        <v>4</v>
      </c>
      <c r="I6" s="412"/>
      <c r="J6" s="412"/>
      <c r="K6" s="409" t="s">
        <v>278</v>
      </c>
      <c r="L6" s="409"/>
      <c r="M6" s="409"/>
    </row>
    <row r="7" spans="1:13" ht="18" customHeight="1" x14ac:dyDescent="0.25">
      <c r="A7" s="410"/>
      <c r="B7" s="413" t="s">
        <v>6</v>
      </c>
      <c r="C7" s="413"/>
      <c r="D7" s="413"/>
      <c r="E7" s="413" t="s">
        <v>7</v>
      </c>
      <c r="F7" s="413"/>
      <c r="G7" s="413"/>
      <c r="H7" s="413" t="s">
        <v>8</v>
      </c>
      <c r="I7" s="413"/>
      <c r="J7" s="413"/>
      <c r="K7" s="410"/>
      <c r="L7" s="410"/>
      <c r="M7" s="410"/>
    </row>
    <row r="8" spans="1:13" ht="15.75" x14ac:dyDescent="0.25">
      <c r="A8" s="410"/>
      <c r="B8" s="75" t="s">
        <v>52</v>
      </c>
      <c r="C8" s="75" t="s">
        <v>10</v>
      </c>
      <c r="D8" s="75" t="s">
        <v>11</v>
      </c>
      <c r="E8" s="75" t="s">
        <v>52</v>
      </c>
      <c r="F8" s="75" t="s">
        <v>10</v>
      </c>
      <c r="G8" s="75" t="s">
        <v>11</v>
      </c>
      <c r="H8" s="75" t="s">
        <v>52</v>
      </c>
      <c r="I8" s="75" t="s">
        <v>10</v>
      </c>
      <c r="J8" s="75" t="s">
        <v>11</v>
      </c>
      <c r="K8" s="410"/>
      <c r="L8" s="410"/>
      <c r="M8" s="410"/>
    </row>
    <row r="9" spans="1:13" ht="16.5" thickBot="1" x14ac:dyDescent="0.3">
      <c r="A9" s="411"/>
      <c r="B9" s="4" t="s">
        <v>12</v>
      </c>
      <c r="C9" s="4" t="s">
        <v>13</v>
      </c>
      <c r="D9" s="4" t="s">
        <v>8</v>
      </c>
      <c r="E9" s="4" t="s">
        <v>12</v>
      </c>
      <c r="F9" s="4" t="s">
        <v>13</v>
      </c>
      <c r="G9" s="4" t="s">
        <v>8</v>
      </c>
      <c r="H9" s="4" t="s">
        <v>12</v>
      </c>
      <c r="I9" s="4" t="s">
        <v>13</v>
      </c>
      <c r="J9" s="4" t="s">
        <v>8</v>
      </c>
      <c r="K9" s="411"/>
      <c r="L9" s="411"/>
      <c r="M9" s="411"/>
    </row>
    <row r="10" spans="1:13" ht="27" customHeight="1" x14ac:dyDescent="0.2">
      <c r="A10" s="11" t="s">
        <v>14</v>
      </c>
      <c r="K10" s="451" t="s">
        <v>547</v>
      </c>
      <c r="L10" s="451"/>
      <c r="M10" s="451"/>
    </row>
    <row r="11" spans="1:13" ht="27" customHeight="1" thickBot="1" x14ac:dyDescent="0.25">
      <c r="A11" s="44" t="s">
        <v>860</v>
      </c>
      <c r="B11" s="45">
        <v>159</v>
      </c>
      <c r="C11" s="45">
        <v>99</v>
      </c>
      <c r="D11" s="45">
        <v>258</v>
      </c>
      <c r="E11" s="45">
        <v>0</v>
      </c>
      <c r="F11" s="45">
        <v>0</v>
      </c>
      <c r="G11" s="45">
        <f>SUM(E11:F11)</f>
        <v>0</v>
      </c>
      <c r="H11" s="45">
        <f>SUM(B11,E11)</f>
        <v>159</v>
      </c>
      <c r="I11" s="45">
        <f>SUM(C11,F11)</f>
        <v>99</v>
      </c>
      <c r="J11" s="45">
        <f>SUM(D11,G11)</f>
        <v>258</v>
      </c>
      <c r="K11" s="452" t="s">
        <v>855</v>
      </c>
      <c r="L11" s="452"/>
      <c r="M11" s="452"/>
    </row>
    <row r="12" spans="1:13" ht="27" customHeight="1" thickBot="1" x14ac:dyDescent="0.25">
      <c r="A12" s="8" t="s">
        <v>108</v>
      </c>
      <c r="B12" s="9">
        <f>SUM(B11)</f>
        <v>159</v>
      </c>
      <c r="C12" s="9">
        <f t="shared" ref="C12:J12" si="0">SUM(C11)</f>
        <v>99</v>
      </c>
      <c r="D12" s="9">
        <f t="shared" si="0"/>
        <v>258</v>
      </c>
      <c r="E12" s="9">
        <f t="shared" si="0"/>
        <v>0</v>
      </c>
      <c r="F12" s="9">
        <f t="shared" si="0"/>
        <v>0</v>
      </c>
      <c r="G12" s="9">
        <f t="shared" si="0"/>
        <v>0</v>
      </c>
      <c r="H12" s="9">
        <f t="shared" si="0"/>
        <v>159</v>
      </c>
      <c r="I12" s="9">
        <f t="shared" si="0"/>
        <v>99</v>
      </c>
      <c r="J12" s="9">
        <f t="shared" si="0"/>
        <v>258</v>
      </c>
      <c r="K12" s="453" t="s">
        <v>631</v>
      </c>
      <c r="L12" s="453"/>
      <c r="M12" s="453"/>
    </row>
    <row r="13" spans="1:13" ht="24" customHeight="1" thickTop="1" x14ac:dyDescent="0.2"/>
    <row r="14" spans="1:13" ht="24" customHeight="1" x14ac:dyDescent="0.2"/>
    <row r="15" spans="1:13" ht="24" customHeight="1" x14ac:dyDescent="0.2">
      <c r="A15" s="423" t="s">
        <v>868</v>
      </c>
      <c r="B15" s="423"/>
      <c r="C15" s="423"/>
      <c r="D15" s="423"/>
      <c r="E15" s="423"/>
      <c r="F15" s="423"/>
      <c r="G15" s="423"/>
      <c r="H15" s="423"/>
      <c r="I15" s="423"/>
      <c r="J15" s="423"/>
      <c r="K15" s="423"/>
      <c r="L15" s="423"/>
      <c r="M15" s="423"/>
    </row>
    <row r="16" spans="1:13" ht="37.5" customHeight="1" x14ac:dyDescent="0.25">
      <c r="A16" s="416" t="s">
        <v>869</v>
      </c>
      <c r="B16" s="416"/>
      <c r="C16" s="416"/>
      <c r="D16" s="416"/>
      <c r="E16" s="416"/>
      <c r="F16" s="416"/>
      <c r="G16" s="416"/>
      <c r="H16" s="416"/>
      <c r="I16" s="416"/>
      <c r="J16" s="416"/>
      <c r="K16" s="416"/>
      <c r="L16" s="416"/>
      <c r="M16" s="416"/>
    </row>
    <row r="17" spans="1:13" ht="16.5" thickBot="1" x14ac:dyDescent="0.3">
      <c r="A17" s="29" t="s">
        <v>1832</v>
      </c>
      <c r="L17" s="450" t="s">
        <v>1833</v>
      </c>
      <c r="M17" s="450"/>
    </row>
    <row r="18" spans="1:13" ht="16.5" thickTop="1" x14ac:dyDescent="0.25">
      <c r="A18" s="409" t="s">
        <v>118</v>
      </c>
      <c r="B18" s="412" t="s">
        <v>2</v>
      </c>
      <c r="C18" s="412"/>
      <c r="D18" s="412"/>
      <c r="E18" s="412" t="s">
        <v>3</v>
      </c>
      <c r="F18" s="412"/>
      <c r="G18" s="412"/>
      <c r="H18" s="412" t="s">
        <v>4</v>
      </c>
      <c r="I18" s="412"/>
      <c r="J18" s="412"/>
      <c r="K18" s="409" t="s">
        <v>278</v>
      </c>
      <c r="L18" s="409"/>
      <c r="M18" s="409"/>
    </row>
    <row r="19" spans="1:13" ht="15.75" x14ac:dyDescent="0.25">
      <c r="A19" s="410"/>
      <c r="B19" s="413" t="s">
        <v>6</v>
      </c>
      <c r="C19" s="413"/>
      <c r="D19" s="413"/>
      <c r="E19" s="413" t="s">
        <v>7</v>
      </c>
      <c r="F19" s="413"/>
      <c r="G19" s="413"/>
      <c r="H19" s="413" t="s">
        <v>8</v>
      </c>
      <c r="I19" s="413"/>
      <c r="J19" s="413"/>
      <c r="K19" s="410"/>
      <c r="L19" s="410"/>
      <c r="M19" s="410"/>
    </row>
    <row r="20" spans="1:13" ht="15.75" x14ac:dyDescent="0.25">
      <c r="A20" s="410"/>
      <c r="B20" s="75" t="s">
        <v>52</v>
      </c>
      <c r="C20" s="75" t="s">
        <v>10</v>
      </c>
      <c r="D20" s="75" t="s">
        <v>11</v>
      </c>
      <c r="E20" s="75" t="s">
        <v>52</v>
      </c>
      <c r="F20" s="75" t="s">
        <v>10</v>
      </c>
      <c r="G20" s="75" t="s">
        <v>11</v>
      </c>
      <c r="H20" s="75" t="s">
        <v>52</v>
      </c>
      <c r="I20" s="75" t="s">
        <v>10</v>
      </c>
      <c r="J20" s="75" t="s">
        <v>11</v>
      </c>
      <c r="K20" s="410"/>
      <c r="L20" s="410"/>
      <c r="M20" s="410"/>
    </row>
    <row r="21" spans="1:13" ht="16.5" thickBot="1" x14ac:dyDescent="0.3">
      <c r="A21" s="411"/>
      <c r="B21" s="4" t="s">
        <v>12</v>
      </c>
      <c r="C21" s="4" t="s">
        <v>13</v>
      </c>
      <c r="D21" s="4" t="s">
        <v>8</v>
      </c>
      <c r="E21" s="4" t="s">
        <v>12</v>
      </c>
      <c r="F21" s="4" t="s">
        <v>13</v>
      </c>
      <c r="G21" s="4" t="s">
        <v>8</v>
      </c>
      <c r="H21" s="4" t="s">
        <v>12</v>
      </c>
      <c r="I21" s="4" t="s">
        <v>13</v>
      </c>
      <c r="J21" s="4" t="s">
        <v>8</v>
      </c>
      <c r="K21" s="411"/>
      <c r="L21" s="411"/>
      <c r="M21" s="411"/>
    </row>
    <row r="22" spans="1:13" ht="23.25" customHeight="1" x14ac:dyDescent="0.2">
      <c r="A22" s="11" t="s">
        <v>14</v>
      </c>
      <c r="K22" s="454" t="s">
        <v>547</v>
      </c>
      <c r="L22" s="454"/>
      <c r="M22" s="454"/>
    </row>
    <row r="23" spans="1:13" ht="23.25" customHeight="1" thickBot="1" x14ac:dyDescent="0.25">
      <c r="A23" s="44" t="s">
        <v>860</v>
      </c>
      <c r="B23" s="45">
        <v>153</v>
      </c>
      <c r="C23" s="45">
        <v>96</v>
      </c>
      <c r="D23" s="45">
        <v>249</v>
      </c>
      <c r="E23" s="45">
        <v>0</v>
      </c>
      <c r="F23" s="45">
        <v>0</v>
      </c>
      <c r="G23" s="45">
        <f>SUM(E23:F23)</f>
        <v>0</v>
      </c>
      <c r="H23" s="45">
        <f>SUM(B23,E23)</f>
        <v>153</v>
      </c>
      <c r="I23" s="45">
        <f>SUM(C23,F23)</f>
        <v>96</v>
      </c>
      <c r="J23" s="45">
        <f>SUM(D23,G23)</f>
        <v>249</v>
      </c>
      <c r="K23" s="452" t="s">
        <v>855</v>
      </c>
      <c r="L23" s="452"/>
      <c r="M23" s="452"/>
    </row>
    <row r="24" spans="1:13" ht="23.25" customHeight="1" thickBot="1" x14ac:dyDescent="0.25">
      <c r="A24" s="8" t="s">
        <v>108</v>
      </c>
      <c r="B24" s="9">
        <f>SUM(B23)</f>
        <v>153</v>
      </c>
      <c r="C24" s="9">
        <f t="shared" ref="C24:J24" si="1">SUM(C23)</f>
        <v>96</v>
      </c>
      <c r="D24" s="9">
        <f>SUM(D23)</f>
        <v>249</v>
      </c>
      <c r="E24" s="9">
        <f t="shared" si="1"/>
        <v>0</v>
      </c>
      <c r="F24" s="9">
        <f t="shared" si="1"/>
        <v>0</v>
      </c>
      <c r="G24" s="9">
        <f t="shared" si="1"/>
        <v>0</v>
      </c>
      <c r="H24" s="9">
        <f t="shared" si="1"/>
        <v>153</v>
      </c>
      <c r="I24" s="9">
        <f t="shared" si="1"/>
        <v>96</v>
      </c>
      <c r="J24" s="9">
        <f t="shared" si="1"/>
        <v>249</v>
      </c>
      <c r="K24" s="453" t="s">
        <v>631</v>
      </c>
      <c r="L24" s="453"/>
      <c r="M24" s="453"/>
    </row>
    <row r="25" spans="1:13" ht="33" customHeight="1" thickTop="1" x14ac:dyDescent="0.2"/>
  </sheetData>
  <mergeCells count="28">
    <mergeCell ref="K22:M22"/>
    <mergeCell ref="K23:M23"/>
    <mergeCell ref="K24:M24"/>
    <mergeCell ref="L17:M17"/>
    <mergeCell ref="A18:A21"/>
    <mergeCell ref="B18:D18"/>
    <mergeCell ref="E18:G18"/>
    <mergeCell ref="H18:J18"/>
    <mergeCell ref="K18:M21"/>
    <mergeCell ref="B19:D19"/>
    <mergeCell ref="E19:G19"/>
    <mergeCell ref="H19:J19"/>
    <mergeCell ref="A16:M16"/>
    <mergeCell ref="A3:M3"/>
    <mergeCell ref="A4:M4"/>
    <mergeCell ref="K5:M5"/>
    <mergeCell ref="A6:A9"/>
    <mergeCell ref="B6:D6"/>
    <mergeCell ref="E6:G6"/>
    <mergeCell ref="H6:J6"/>
    <mergeCell ref="K6:M9"/>
    <mergeCell ref="B7:D7"/>
    <mergeCell ref="E7:G7"/>
    <mergeCell ref="H7:J7"/>
    <mergeCell ref="K10:M10"/>
    <mergeCell ref="K11:M11"/>
    <mergeCell ref="K12:M12"/>
    <mergeCell ref="A15:M15"/>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05"/>
  <sheetViews>
    <sheetView rightToLeft="1" view="pageBreakPreview" topLeftCell="A72" zoomScale="80" zoomScaleSheetLayoutView="80" workbookViewId="0">
      <selection activeCell="A84" sqref="A84:A104"/>
    </sheetView>
  </sheetViews>
  <sheetFormatPr defaultRowHeight="14.25" x14ac:dyDescent="0.2"/>
  <cols>
    <col min="1" max="1" width="27.75" style="76" customWidth="1"/>
    <col min="2" max="4" width="9" style="76"/>
    <col min="5" max="5" width="7" style="76" customWidth="1"/>
    <col min="6" max="6" width="8.25" style="76" customWidth="1"/>
    <col min="7" max="7" width="7.125" style="76" customWidth="1"/>
    <col min="8" max="10" width="9" style="76"/>
    <col min="11" max="11" width="34.875" style="76" customWidth="1"/>
    <col min="12" max="16384" width="9" style="76"/>
  </cols>
  <sheetData>
    <row r="1" spans="1:11" ht="32.25" customHeight="1" x14ac:dyDescent="0.2">
      <c r="A1" s="423" t="s">
        <v>1185</v>
      </c>
      <c r="B1" s="423"/>
      <c r="C1" s="423"/>
      <c r="D1" s="423"/>
      <c r="E1" s="423"/>
      <c r="F1" s="423"/>
      <c r="G1" s="423"/>
      <c r="H1" s="423"/>
      <c r="I1" s="423"/>
      <c r="J1" s="423"/>
      <c r="K1" s="423"/>
    </row>
    <row r="2" spans="1:11" ht="38.25" customHeight="1" x14ac:dyDescent="0.25">
      <c r="A2" s="416" t="s">
        <v>1186</v>
      </c>
      <c r="B2" s="416"/>
      <c r="C2" s="416"/>
      <c r="D2" s="416"/>
      <c r="E2" s="416"/>
      <c r="F2" s="416"/>
      <c r="G2" s="416"/>
      <c r="H2" s="416"/>
      <c r="I2" s="416"/>
      <c r="J2" s="416"/>
      <c r="K2" s="416"/>
    </row>
    <row r="3" spans="1:11" ht="26.25" customHeight="1" thickBot="1" x14ac:dyDescent="0.3">
      <c r="A3" s="29" t="s">
        <v>1187</v>
      </c>
      <c r="K3" s="39" t="s">
        <v>1188</v>
      </c>
    </row>
    <row r="4" spans="1:11" ht="22.5" customHeight="1" thickTop="1" x14ac:dyDescent="0.25">
      <c r="A4" s="409" t="s">
        <v>118</v>
      </c>
      <c r="B4" s="412" t="s">
        <v>2</v>
      </c>
      <c r="C4" s="412"/>
      <c r="D4" s="412"/>
      <c r="E4" s="412" t="s">
        <v>3</v>
      </c>
      <c r="F4" s="412"/>
      <c r="G4" s="412"/>
      <c r="H4" s="412" t="s">
        <v>4</v>
      </c>
      <c r="I4" s="412"/>
      <c r="J4" s="412"/>
      <c r="K4" s="409" t="s">
        <v>278</v>
      </c>
    </row>
    <row r="5" spans="1:11" ht="20.25" customHeight="1" x14ac:dyDescent="0.25">
      <c r="A5" s="410"/>
      <c r="B5" s="413" t="s">
        <v>6</v>
      </c>
      <c r="C5" s="413"/>
      <c r="D5" s="413"/>
      <c r="E5" s="413" t="s">
        <v>7</v>
      </c>
      <c r="F5" s="413"/>
      <c r="G5" s="413"/>
      <c r="H5" s="413" t="s">
        <v>8</v>
      </c>
      <c r="I5" s="413"/>
      <c r="J5" s="413"/>
      <c r="K5" s="410"/>
    </row>
    <row r="6" spans="1:11" ht="21" customHeight="1" x14ac:dyDescent="0.25">
      <c r="A6" s="410"/>
      <c r="B6" s="75" t="s">
        <v>52</v>
      </c>
      <c r="C6" s="75" t="s">
        <v>10</v>
      </c>
      <c r="D6" s="75" t="s">
        <v>11</v>
      </c>
      <c r="E6" s="75" t="s">
        <v>52</v>
      </c>
      <c r="F6" s="75" t="s">
        <v>10</v>
      </c>
      <c r="G6" s="75" t="s">
        <v>11</v>
      </c>
      <c r="H6" s="75" t="s">
        <v>52</v>
      </c>
      <c r="I6" s="75" t="s">
        <v>10</v>
      </c>
      <c r="J6" s="75" t="s">
        <v>11</v>
      </c>
      <c r="K6" s="410"/>
    </row>
    <row r="7" spans="1:11" ht="17.25" customHeight="1" thickBot="1" x14ac:dyDescent="0.3">
      <c r="A7" s="411"/>
      <c r="B7" s="4" t="s">
        <v>12</v>
      </c>
      <c r="C7" s="4" t="s">
        <v>13</v>
      </c>
      <c r="D7" s="4" t="s">
        <v>8</v>
      </c>
      <c r="E7" s="4" t="s">
        <v>12</v>
      </c>
      <c r="F7" s="4" t="s">
        <v>13</v>
      </c>
      <c r="G7" s="4" t="s">
        <v>8</v>
      </c>
      <c r="H7" s="4" t="s">
        <v>12</v>
      </c>
      <c r="I7" s="4" t="s">
        <v>13</v>
      </c>
      <c r="J7" s="4" t="s">
        <v>8</v>
      </c>
      <c r="K7" s="411"/>
    </row>
    <row r="8" spans="1:11" ht="22.5" customHeight="1" x14ac:dyDescent="0.2">
      <c r="A8" s="5" t="s">
        <v>14</v>
      </c>
      <c r="B8" s="6"/>
      <c r="C8" s="6"/>
      <c r="D8" s="6"/>
      <c r="E8" s="6"/>
      <c r="F8" s="6"/>
      <c r="G8" s="6"/>
      <c r="H8" s="6"/>
      <c r="I8" s="6"/>
      <c r="J8" s="6"/>
      <c r="K8" s="7" t="s">
        <v>69</v>
      </c>
    </row>
    <row r="9" spans="1:11" ht="19.5" customHeight="1" x14ac:dyDescent="0.2">
      <c r="A9" s="5" t="s">
        <v>280</v>
      </c>
      <c r="B9" s="6">
        <v>75</v>
      </c>
      <c r="C9" s="6">
        <v>96</v>
      </c>
      <c r="D9" s="6">
        <v>171</v>
      </c>
      <c r="E9" s="6">
        <v>0</v>
      </c>
      <c r="F9" s="6">
        <v>0</v>
      </c>
      <c r="G9" s="6">
        <v>0</v>
      </c>
      <c r="H9" s="6">
        <f>SUM(B9,E9)</f>
        <v>75</v>
      </c>
      <c r="I9" s="6">
        <f>SUM(C9,F9)</f>
        <v>96</v>
      </c>
      <c r="J9" s="6">
        <f>SUM(H9:I9)</f>
        <v>171</v>
      </c>
      <c r="K9" s="7" t="s">
        <v>281</v>
      </c>
    </row>
    <row r="10" spans="1:11" ht="22.5" customHeight="1" x14ac:dyDescent="0.2">
      <c r="A10" s="5" t="s">
        <v>124</v>
      </c>
      <c r="B10" s="6">
        <v>39</v>
      </c>
      <c r="C10" s="6">
        <v>60</v>
      </c>
      <c r="D10" s="6">
        <v>99</v>
      </c>
      <c r="E10" s="6">
        <v>0</v>
      </c>
      <c r="F10" s="6">
        <v>0</v>
      </c>
      <c r="G10" s="6">
        <v>0</v>
      </c>
      <c r="H10" s="6">
        <f t="shared" ref="H10:I22" si="0">SUM(B10,E10)</f>
        <v>39</v>
      </c>
      <c r="I10" s="6">
        <f t="shared" si="0"/>
        <v>60</v>
      </c>
      <c r="J10" s="6">
        <f t="shared" ref="J10:J22" si="1">SUM(H10:I10)</f>
        <v>99</v>
      </c>
      <c r="K10" s="7" t="s">
        <v>282</v>
      </c>
    </row>
    <row r="11" spans="1:11" ht="22.5" customHeight="1" x14ac:dyDescent="0.2">
      <c r="A11" s="5" t="s">
        <v>283</v>
      </c>
      <c r="B11" s="6">
        <v>61</v>
      </c>
      <c r="C11" s="6">
        <v>156</v>
      </c>
      <c r="D11" s="6">
        <v>217</v>
      </c>
      <c r="E11" s="6">
        <v>0</v>
      </c>
      <c r="F11" s="6">
        <v>0</v>
      </c>
      <c r="G11" s="6">
        <v>0</v>
      </c>
      <c r="H11" s="6">
        <f t="shared" si="0"/>
        <v>61</v>
      </c>
      <c r="I11" s="6">
        <f t="shared" si="0"/>
        <v>156</v>
      </c>
      <c r="J11" s="6">
        <f t="shared" si="1"/>
        <v>217</v>
      </c>
      <c r="K11" s="7" t="s">
        <v>284</v>
      </c>
    </row>
    <row r="12" spans="1:11" ht="22.5" customHeight="1" x14ac:dyDescent="0.2">
      <c r="A12" s="5" t="s">
        <v>348</v>
      </c>
      <c r="B12" s="6">
        <v>42</v>
      </c>
      <c r="C12" s="6">
        <v>114</v>
      </c>
      <c r="D12" s="6">
        <v>156</v>
      </c>
      <c r="E12" s="6">
        <v>0</v>
      </c>
      <c r="F12" s="6">
        <v>0</v>
      </c>
      <c r="G12" s="6">
        <v>0</v>
      </c>
      <c r="H12" s="6">
        <f t="shared" si="0"/>
        <v>42</v>
      </c>
      <c r="I12" s="6">
        <f t="shared" si="0"/>
        <v>114</v>
      </c>
      <c r="J12" s="6">
        <f t="shared" si="1"/>
        <v>156</v>
      </c>
      <c r="K12" s="7" t="s">
        <v>349</v>
      </c>
    </row>
    <row r="13" spans="1:11" ht="22.5" customHeight="1" x14ac:dyDescent="0.2">
      <c r="A13" s="5" t="s">
        <v>285</v>
      </c>
      <c r="B13" s="6">
        <v>220</v>
      </c>
      <c r="C13" s="6">
        <v>176</v>
      </c>
      <c r="D13" s="6">
        <v>396</v>
      </c>
      <c r="E13" s="6">
        <v>0</v>
      </c>
      <c r="F13" s="6">
        <v>0</v>
      </c>
      <c r="G13" s="6">
        <v>0</v>
      </c>
      <c r="H13" s="6">
        <f t="shared" si="0"/>
        <v>220</v>
      </c>
      <c r="I13" s="6">
        <f t="shared" si="0"/>
        <v>176</v>
      </c>
      <c r="J13" s="6">
        <f t="shared" si="1"/>
        <v>396</v>
      </c>
      <c r="K13" s="7" t="s">
        <v>286</v>
      </c>
    </row>
    <row r="14" spans="1:11" ht="22.5" customHeight="1" x14ac:dyDescent="0.2">
      <c r="A14" s="5" t="s">
        <v>1189</v>
      </c>
      <c r="B14" s="6">
        <v>74</v>
      </c>
      <c r="C14" s="6">
        <v>81</v>
      </c>
      <c r="D14" s="6">
        <v>155</v>
      </c>
      <c r="E14" s="6">
        <v>0</v>
      </c>
      <c r="F14" s="6">
        <v>0</v>
      </c>
      <c r="G14" s="6">
        <v>0</v>
      </c>
      <c r="H14" s="6">
        <f t="shared" si="0"/>
        <v>74</v>
      </c>
      <c r="I14" s="6">
        <f t="shared" si="0"/>
        <v>81</v>
      </c>
      <c r="J14" s="6">
        <f t="shared" si="1"/>
        <v>155</v>
      </c>
      <c r="K14" s="7" t="s">
        <v>1190</v>
      </c>
    </row>
    <row r="15" spans="1:11" ht="22.5" customHeight="1" x14ac:dyDescent="0.2">
      <c r="A15" s="5" t="s">
        <v>407</v>
      </c>
      <c r="B15" s="6">
        <v>110</v>
      </c>
      <c r="C15" s="6">
        <v>121</v>
      </c>
      <c r="D15" s="6">
        <v>231</v>
      </c>
      <c r="E15" s="6">
        <v>0</v>
      </c>
      <c r="F15" s="6">
        <v>0</v>
      </c>
      <c r="G15" s="6">
        <v>0</v>
      </c>
      <c r="H15" s="6">
        <f t="shared" si="0"/>
        <v>110</v>
      </c>
      <c r="I15" s="6">
        <f t="shared" si="0"/>
        <v>121</v>
      </c>
      <c r="J15" s="6">
        <f t="shared" si="1"/>
        <v>231</v>
      </c>
      <c r="K15" s="7" t="s">
        <v>351</v>
      </c>
    </row>
    <row r="16" spans="1:11" ht="22.5" customHeight="1" x14ac:dyDescent="0.2">
      <c r="A16" s="5" t="s">
        <v>352</v>
      </c>
      <c r="B16" s="6">
        <v>24</v>
      </c>
      <c r="C16" s="6">
        <v>23</v>
      </c>
      <c r="D16" s="6">
        <v>47</v>
      </c>
      <c r="E16" s="6">
        <v>0</v>
      </c>
      <c r="F16" s="6">
        <v>0</v>
      </c>
      <c r="G16" s="6">
        <v>0</v>
      </c>
      <c r="H16" s="6">
        <f t="shared" si="0"/>
        <v>24</v>
      </c>
      <c r="I16" s="6">
        <f t="shared" si="0"/>
        <v>23</v>
      </c>
      <c r="J16" s="6">
        <f t="shared" si="1"/>
        <v>47</v>
      </c>
      <c r="K16" s="7" t="s">
        <v>353</v>
      </c>
    </row>
    <row r="17" spans="1:11" ht="22.5" customHeight="1" x14ac:dyDescent="0.2">
      <c r="A17" s="5" t="s">
        <v>287</v>
      </c>
      <c r="B17" s="6">
        <v>249</v>
      </c>
      <c r="C17" s="6">
        <v>221</v>
      </c>
      <c r="D17" s="6">
        <v>470</v>
      </c>
      <c r="E17" s="6">
        <v>0</v>
      </c>
      <c r="F17" s="6">
        <v>0</v>
      </c>
      <c r="G17" s="6">
        <v>0</v>
      </c>
      <c r="H17" s="6">
        <f t="shared" si="0"/>
        <v>249</v>
      </c>
      <c r="I17" s="6">
        <f t="shared" si="0"/>
        <v>221</v>
      </c>
      <c r="J17" s="6">
        <f t="shared" si="1"/>
        <v>470</v>
      </c>
      <c r="K17" s="7" t="s">
        <v>1132</v>
      </c>
    </row>
    <row r="18" spans="1:11" ht="22.5" customHeight="1" x14ac:dyDescent="0.2">
      <c r="A18" s="5" t="s">
        <v>873</v>
      </c>
      <c r="B18" s="6">
        <v>86</v>
      </c>
      <c r="C18" s="6">
        <v>94</v>
      </c>
      <c r="D18" s="6">
        <v>180</v>
      </c>
      <c r="E18" s="6">
        <v>0</v>
      </c>
      <c r="F18" s="6">
        <v>0</v>
      </c>
      <c r="G18" s="6">
        <v>0</v>
      </c>
      <c r="H18" s="6">
        <f t="shared" si="0"/>
        <v>86</v>
      </c>
      <c r="I18" s="6">
        <f t="shared" si="0"/>
        <v>94</v>
      </c>
      <c r="J18" s="6">
        <f t="shared" si="1"/>
        <v>180</v>
      </c>
      <c r="K18" s="7" t="s">
        <v>1135</v>
      </c>
    </row>
    <row r="19" spans="1:11" ht="22.5" customHeight="1" x14ac:dyDescent="0.2">
      <c r="A19" s="5" t="s">
        <v>414</v>
      </c>
      <c r="B19" s="6">
        <v>310</v>
      </c>
      <c r="C19" s="6">
        <v>243</v>
      </c>
      <c r="D19" s="6">
        <v>553</v>
      </c>
      <c r="E19" s="6">
        <v>0</v>
      </c>
      <c r="F19" s="6">
        <v>0</v>
      </c>
      <c r="G19" s="6">
        <v>0</v>
      </c>
      <c r="H19" s="6">
        <f t="shared" si="0"/>
        <v>310</v>
      </c>
      <c r="I19" s="6">
        <f>SUM(C19,F19)</f>
        <v>243</v>
      </c>
      <c r="J19" s="6">
        <f>SUM(H19:I19)</f>
        <v>553</v>
      </c>
      <c r="K19" s="7" t="s">
        <v>290</v>
      </c>
    </row>
    <row r="20" spans="1:11" ht="22.5" customHeight="1" x14ac:dyDescent="0.2">
      <c r="A20" s="5" t="s">
        <v>293</v>
      </c>
      <c r="B20" s="6">
        <v>48</v>
      </c>
      <c r="C20" s="6">
        <v>214</v>
      </c>
      <c r="D20" s="6">
        <v>262</v>
      </c>
      <c r="E20" s="6">
        <v>0</v>
      </c>
      <c r="F20" s="6">
        <v>0</v>
      </c>
      <c r="G20" s="6">
        <v>0</v>
      </c>
      <c r="H20" s="6">
        <f t="shared" si="0"/>
        <v>48</v>
      </c>
      <c r="I20" s="6">
        <f t="shared" si="0"/>
        <v>214</v>
      </c>
      <c r="J20" s="6">
        <f t="shared" si="1"/>
        <v>262</v>
      </c>
      <c r="K20" s="7" t="s">
        <v>294</v>
      </c>
    </row>
    <row r="21" spans="1:11" ht="22.5" customHeight="1" x14ac:dyDescent="0.2">
      <c r="A21" s="5" t="s">
        <v>1191</v>
      </c>
      <c r="B21" s="6">
        <v>0</v>
      </c>
      <c r="C21" s="6">
        <v>950</v>
      </c>
      <c r="D21" s="6">
        <v>950</v>
      </c>
      <c r="E21" s="6">
        <v>0</v>
      </c>
      <c r="F21" s="6">
        <v>0</v>
      </c>
      <c r="G21" s="6">
        <v>0</v>
      </c>
      <c r="H21" s="6">
        <f t="shared" si="0"/>
        <v>0</v>
      </c>
      <c r="I21" s="6">
        <f t="shared" si="0"/>
        <v>950</v>
      </c>
      <c r="J21" s="6">
        <f t="shared" si="1"/>
        <v>950</v>
      </c>
      <c r="K21" s="7" t="s">
        <v>792</v>
      </c>
    </row>
    <row r="22" spans="1:11" ht="22.5" customHeight="1" x14ac:dyDescent="0.2">
      <c r="A22" s="5" t="s">
        <v>1192</v>
      </c>
      <c r="B22" s="6">
        <v>351</v>
      </c>
      <c r="C22" s="6">
        <v>290</v>
      </c>
      <c r="D22" s="6">
        <v>641</v>
      </c>
      <c r="E22" s="6">
        <v>0</v>
      </c>
      <c r="F22" s="6">
        <v>0</v>
      </c>
      <c r="G22" s="6">
        <v>0</v>
      </c>
      <c r="H22" s="6">
        <f t="shared" si="0"/>
        <v>351</v>
      </c>
      <c r="I22" s="6">
        <f t="shared" si="0"/>
        <v>290</v>
      </c>
      <c r="J22" s="6">
        <f t="shared" si="1"/>
        <v>641</v>
      </c>
      <c r="K22" s="7" t="s">
        <v>296</v>
      </c>
    </row>
    <row r="23" spans="1:11" ht="22.5" customHeight="1" thickBot="1" x14ac:dyDescent="0.25">
      <c r="A23" s="14" t="s">
        <v>297</v>
      </c>
      <c r="B23" s="15">
        <v>56</v>
      </c>
      <c r="C23" s="15">
        <v>26</v>
      </c>
      <c r="D23" s="15">
        <v>82</v>
      </c>
      <c r="E23" s="15">
        <v>0</v>
      </c>
      <c r="F23" s="15">
        <v>0</v>
      </c>
      <c r="G23" s="15">
        <v>0</v>
      </c>
      <c r="H23" s="15">
        <f>SUM(B23,E23)</f>
        <v>56</v>
      </c>
      <c r="I23" s="15">
        <f>SUM(C23,F23)</f>
        <v>26</v>
      </c>
      <c r="J23" s="15">
        <f>SUM(H23:I23)</f>
        <v>82</v>
      </c>
      <c r="K23" s="16" t="s">
        <v>419</v>
      </c>
    </row>
    <row r="24" spans="1:11" ht="13.5" customHeight="1" thickTop="1" x14ac:dyDescent="0.2"/>
    <row r="25" spans="1:11" ht="13.5" customHeight="1" x14ac:dyDescent="0.2"/>
    <row r="26" spans="1:11" ht="13.5" customHeight="1" x14ac:dyDescent="0.2"/>
    <row r="27" spans="1:11" ht="13.5" customHeight="1" x14ac:dyDescent="0.2"/>
    <row r="28" spans="1:11" ht="13.5" customHeight="1" x14ac:dyDescent="0.2"/>
    <row r="29" spans="1:11" ht="13.5" customHeight="1" x14ac:dyDescent="0.2"/>
    <row r="30" spans="1:11" ht="13.5" customHeight="1" x14ac:dyDescent="0.2"/>
    <row r="31" spans="1:11" ht="13.5" customHeight="1" x14ac:dyDescent="0.2"/>
    <row r="32" spans="1:11" ht="13.5" customHeight="1" x14ac:dyDescent="0.2"/>
    <row r="33" spans="1:11" ht="13.5" customHeight="1" x14ac:dyDescent="0.2"/>
    <row r="34" spans="1:11" ht="13.5" customHeight="1" x14ac:dyDescent="0.2"/>
    <row r="35" spans="1:11" ht="13.5" customHeight="1" x14ac:dyDescent="0.2"/>
    <row r="36" spans="1:11" ht="25.5" customHeight="1" thickBot="1" x14ac:dyDescent="0.3">
      <c r="A36" s="29" t="s">
        <v>1193</v>
      </c>
      <c r="K36" s="176" t="s">
        <v>1194</v>
      </c>
    </row>
    <row r="37" spans="1:11" ht="20.25" customHeight="1" thickTop="1" x14ac:dyDescent="0.25">
      <c r="A37" s="409" t="s">
        <v>118</v>
      </c>
      <c r="B37" s="412" t="s">
        <v>2</v>
      </c>
      <c r="C37" s="412"/>
      <c r="D37" s="412"/>
      <c r="E37" s="412" t="s">
        <v>3</v>
      </c>
      <c r="F37" s="412"/>
      <c r="G37" s="412"/>
      <c r="H37" s="412" t="s">
        <v>4</v>
      </c>
      <c r="I37" s="412"/>
      <c r="J37" s="412"/>
      <c r="K37" s="409" t="s">
        <v>278</v>
      </c>
    </row>
    <row r="38" spans="1:11" ht="15" customHeight="1" x14ac:dyDescent="0.25">
      <c r="A38" s="410"/>
      <c r="B38" s="413" t="s">
        <v>6</v>
      </c>
      <c r="C38" s="413"/>
      <c r="D38" s="413"/>
      <c r="E38" s="413" t="s">
        <v>7</v>
      </c>
      <c r="F38" s="413"/>
      <c r="G38" s="413"/>
      <c r="H38" s="413" t="s">
        <v>8</v>
      </c>
      <c r="I38" s="413"/>
      <c r="J38" s="413"/>
      <c r="K38" s="410"/>
    </row>
    <row r="39" spans="1:11" ht="21.75" customHeight="1" x14ac:dyDescent="0.25">
      <c r="A39" s="410"/>
      <c r="B39" s="75" t="s">
        <v>52</v>
      </c>
      <c r="C39" s="75" t="s">
        <v>10</v>
      </c>
      <c r="D39" s="75" t="s">
        <v>11</v>
      </c>
      <c r="E39" s="75" t="s">
        <v>52</v>
      </c>
      <c r="F39" s="75" t="s">
        <v>10</v>
      </c>
      <c r="G39" s="75" t="s">
        <v>11</v>
      </c>
      <c r="H39" s="75" t="s">
        <v>52</v>
      </c>
      <c r="I39" s="75" t="s">
        <v>10</v>
      </c>
      <c r="J39" s="75" t="s">
        <v>11</v>
      </c>
      <c r="K39" s="410"/>
    </row>
    <row r="40" spans="1:11" ht="21.75" customHeight="1" thickBot="1" x14ac:dyDescent="0.3">
      <c r="A40" s="411"/>
      <c r="B40" s="4" t="s">
        <v>12</v>
      </c>
      <c r="C40" s="4" t="s">
        <v>13</v>
      </c>
      <c r="D40" s="4" t="s">
        <v>8</v>
      </c>
      <c r="E40" s="4" t="s">
        <v>12</v>
      </c>
      <c r="F40" s="4" t="s">
        <v>13</v>
      </c>
      <c r="G40" s="4" t="s">
        <v>8</v>
      </c>
      <c r="H40" s="4" t="s">
        <v>12</v>
      </c>
      <c r="I40" s="4" t="s">
        <v>13</v>
      </c>
      <c r="J40" s="4" t="s">
        <v>8</v>
      </c>
      <c r="K40" s="411"/>
    </row>
    <row r="41" spans="1:11" ht="20.100000000000001" customHeight="1" x14ac:dyDescent="0.2">
      <c r="A41" s="5" t="s">
        <v>299</v>
      </c>
      <c r="B41" s="6">
        <v>131</v>
      </c>
      <c r="C41" s="6">
        <v>193</v>
      </c>
      <c r="D41" s="6">
        <v>324</v>
      </c>
      <c r="E41" s="6">
        <v>0</v>
      </c>
      <c r="F41" s="6">
        <v>0</v>
      </c>
      <c r="G41" s="6">
        <v>0</v>
      </c>
      <c r="H41" s="6">
        <f>SUM(B41,E41)</f>
        <v>131</v>
      </c>
      <c r="I41" s="6">
        <f>SUM(C41,F41)</f>
        <v>193</v>
      </c>
      <c r="J41" s="6">
        <f>SUM(G41,D41)</f>
        <v>324</v>
      </c>
      <c r="K41" s="7" t="s">
        <v>300</v>
      </c>
    </row>
    <row r="42" spans="1:11" ht="20.100000000000001" customHeight="1" x14ac:dyDescent="0.2">
      <c r="A42" s="5" t="s">
        <v>775</v>
      </c>
      <c r="B42" s="6">
        <v>45</v>
      </c>
      <c r="C42" s="6">
        <v>82</v>
      </c>
      <c r="D42" s="6">
        <v>127</v>
      </c>
      <c r="E42" s="6">
        <v>0</v>
      </c>
      <c r="F42" s="6">
        <v>0</v>
      </c>
      <c r="G42" s="6">
        <v>0</v>
      </c>
      <c r="H42" s="6">
        <f t="shared" ref="H42:I46" si="2">SUM(B42,E42)</f>
        <v>45</v>
      </c>
      <c r="I42" s="6">
        <f t="shared" si="2"/>
        <v>82</v>
      </c>
      <c r="J42" s="6">
        <f>SUM(G42,D42)</f>
        <v>127</v>
      </c>
      <c r="K42" s="7" t="s">
        <v>776</v>
      </c>
    </row>
    <row r="43" spans="1:11" ht="20.100000000000001" customHeight="1" x14ac:dyDescent="0.2">
      <c r="A43" s="5" t="s">
        <v>368</v>
      </c>
      <c r="B43" s="6">
        <v>20</v>
      </c>
      <c r="C43" s="6">
        <v>17</v>
      </c>
      <c r="D43" s="6">
        <v>37</v>
      </c>
      <c r="E43" s="6">
        <v>0</v>
      </c>
      <c r="F43" s="6">
        <v>0</v>
      </c>
      <c r="G43" s="6">
        <v>0</v>
      </c>
      <c r="H43" s="6">
        <f t="shared" si="2"/>
        <v>20</v>
      </c>
      <c r="I43" s="6">
        <f t="shared" si="2"/>
        <v>17</v>
      </c>
      <c r="J43" s="6">
        <f t="shared" ref="J43:J63" si="3">SUM(G43,D43)</f>
        <v>37</v>
      </c>
      <c r="K43" s="7" t="s">
        <v>1195</v>
      </c>
    </row>
    <row r="44" spans="1:11" ht="20.100000000000001" customHeight="1" x14ac:dyDescent="0.2">
      <c r="A44" s="5" t="s">
        <v>301</v>
      </c>
      <c r="B44" s="6">
        <v>175</v>
      </c>
      <c r="C44" s="6">
        <v>98</v>
      </c>
      <c r="D44" s="6">
        <v>273</v>
      </c>
      <c r="E44" s="6">
        <v>0</v>
      </c>
      <c r="F44" s="6">
        <v>0</v>
      </c>
      <c r="G44" s="6">
        <v>0</v>
      </c>
      <c r="H44" s="6">
        <f t="shared" si="2"/>
        <v>175</v>
      </c>
      <c r="I44" s="6">
        <f t="shared" si="2"/>
        <v>98</v>
      </c>
      <c r="J44" s="6">
        <f t="shared" si="3"/>
        <v>273</v>
      </c>
      <c r="K44" s="7" t="s">
        <v>302</v>
      </c>
    </row>
    <row r="45" spans="1:11" ht="20.100000000000001" customHeight="1" x14ac:dyDescent="0.2">
      <c r="A45" s="5" t="s">
        <v>303</v>
      </c>
      <c r="B45" s="6">
        <v>65</v>
      </c>
      <c r="C45" s="6">
        <v>21</v>
      </c>
      <c r="D45" s="6">
        <v>86</v>
      </c>
      <c r="E45" s="6">
        <v>0</v>
      </c>
      <c r="F45" s="6">
        <v>0</v>
      </c>
      <c r="G45" s="6">
        <v>0</v>
      </c>
      <c r="H45" s="6">
        <f t="shared" si="2"/>
        <v>65</v>
      </c>
      <c r="I45" s="6">
        <f t="shared" si="2"/>
        <v>21</v>
      </c>
      <c r="J45" s="6">
        <f t="shared" si="3"/>
        <v>86</v>
      </c>
      <c r="K45" s="7" t="s">
        <v>304</v>
      </c>
    </row>
    <row r="46" spans="1:11" ht="20.100000000000001" customHeight="1" x14ac:dyDescent="0.2">
      <c r="A46" s="5" t="s">
        <v>1196</v>
      </c>
      <c r="B46" s="6">
        <v>101</v>
      </c>
      <c r="C46" s="6">
        <v>173</v>
      </c>
      <c r="D46" s="6">
        <v>274</v>
      </c>
      <c r="E46" s="6">
        <v>0</v>
      </c>
      <c r="F46" s="6">
        <v>0</v>
      </c>
      <c r="G46" s="6">
        <v>0</v>
      </c>
      <c r="H46" s="6">
        <f t="shared" si="2"/>
        <v>101</v>
      </c>
      <c r="I46" s="6">
        <f t="shared" si="2"/>
        <v>173</v>
      </c>
      <c r="J46" s="6">
        <f t="shared" si="3"/>
        <v>274</v>
      </c>
      <c r="K46" s="7" t="s">
        <v>1197</v>
      </c>
    </row>
    <row r="47" spans="1:11" ht="20.100000000000001" customHeight="1" x14ac:dyDescent="0.2">
      <c r="A47" s="5" t="s">
        <v>38</v>
      </c>
      <c r="B47" s="6">
        <f>SUM(B9:B23,B41:B46)</f>
        <v>2282</v>
      </c>
      <c r="C47" s="6">
        <f>SUM(C41:C46,C8:C23)</f>
        <v>3449</v>
      </c>
      <c r="D47" s="6">
        <f>SUM(B47:C47)</f>
        <v>5731</v>
      </c>
      <c r="E47" s="6">
        <v>0</v>
      </c>
      <c r="F47" s="6">
        <v>0</v>
      </c>
      <c r="G47" s="6">
        <v>0</v>
      </c>
      <c r="H47" s="6">
        <f>SUM(H41:H46,H9:H23)</f>
        <v>2282</v>
      </c>
      <c r="I47" s="6">
        <f>SUM(I41:I46,I9:I23)</f>
        <v>3449</v>
      </c>
      <c r="J47" s="6">
        <f t="shared" si="3"/>
        <v>5731</v>
      </c>
      <c r="K47" s="7" t="s">
        <v>305</v>
      </c>
    </row>
    <row r="48" spans="1:11" ht="20.100000000000001" customHeight="1" x14ac:dyDescent="0.2">
      <c r="A48" s="5" t="s">
        <v>62</v>
      </c>
      <c r="B48" s="6"/>
      <c r="C48" s="6"/>
      <c r="D48" s="6"/>
      <c r="E48" s="6"/>
      <c r="F48" s="6"/>
      <c r="G48" s="6"/>
      <c r="H48" s="6"/>
      <c r="I48" s="6"/>
      <c r="J48" s="6"/>
      <c r="K48" s="7" t="s">
        <v>41</v>
      </c>
    </row>
    <row r="49" spans="1:11" ht="20.100000000000001" customHeight="1" x14ac:dyDescent="0.2">
      <c r="A49" s="5" t="s">
        <v>348</v>
      </c>
      <c r="B49" s="6">
        <v>126</v>
      </c>
      <c r="C49" s="6">
        <v>56</v>
      </c>
      <c r="D49" s="6">
        <v>182</v>
      </c>
      <c r="E49" s="6">
        <v>0</v>
      </c>
      <c r="F49" s="6">
        <v>0</v>
      </c>
      <c r="G49" s="6">
        <v>0</v>
      </c>
      <c r="H49" s="6">
        <f>SUM(B49,E49)</f>
        <v>126</v>
      </c>
      <c r="I49" s="6">
        <f>SUM(C49,F49)</f>
        <v>56</v>
      </c>
      <c r="J49" s="6">
        <f t="shared" si="3"/>
        <v>182</v>
      </c>
      <c r="K49" s="7" t="s">
        <v>349</v>
      </c>
    </row>
    <row r="50" spans="1:11" ht="20.100000000000001" customHeight="1" x14ac:dyDescent="0.2">
      <c r="A50" s="5" t="s">
        <v>285</v>
      </c>
      <c r="B50" s="6">
        <v>58</v>
      </c>
      <c r="C50" s="6">
        <v>2</v>
      </c>
      <c r="D50" s="6">
        <v>60</v>
      </c>
      <c r="E50" s="6">
        <v>0</v>
      </c>
      <c r="F50" s="6">
        <v>0</v>
      </c>
      <c r="G50" s="6">
        <v>0</v>
      </c>
      <c r="H50" s="6">
        <f t="shared" ref="H50:I61" si="4">SUM(B50,E50)</f>
        <v>58</v>
      </c>
      <c r="I50" s="6">
        <f t="shared" si="4"/>
        <v>2</v>
      </c>
      <c r="J50" s="6">
        <f t="shared" si="3"/>
        <v>60</v>
      </c>
      <c r="K50" s="7" t="s">
        <v>286</v>
      </c>
    </row>
    <row r="51" spans="1:11" ht="20.100000000000001" customHeight="1" x14ac:dyDescent="0.2">
      <c r="A51" s="5" t="s">
        <v>407</v>
      </c>
      <c r="B51" s="6">
        <v>47</v>
      </c>
      <c r="C51" s="6">
        <v>1</v>
      </c>
      <c r="D51" s="6">
        <v>48</v>
      </c>
      <c r="E51" s="6">
        <v>0</v>
      </c>
      <c r="F51" s="6">
        <v>0</v>
      </c>
      <c r="G51" s="6">
        <v>0</v>
      </c>
      <c r="H51" s="6">
        <f t="shared" si="4"/>
        <v>47</v>
      </c>
      <c r="I51" s="6">
        <f t="shared" si="4"/>
        <v>1</v>
      </c>
      <c r="J51" s="6">
        <f t="shared" si="3"/>
        <v>48</v>
      </c>
      <c r="K51" s="7" t="s">
        <v>351</v>
      </c>
    </row>
    <row r="52" spans="1:11" ht="20.100000000000001" customHeight="1" x14ac:dyDescent="0.2">
      <c r="A52" s="5" t="s">
        <v>287</v>
      </c>
      <c r="B52" s="6">
        <v>84</v>
      </c>
      <c r="C52" s="6">
        <v>86</v>
      </c>
      <c r="D52" s="6">
        <v>170</v>
      </c>
      <c r="E52" s="6">
        <v>0</v>
      </c>
      <c r="F52" s="6">
        <v>0</v>
      </c>
      <c r="G52" s="6">
        <v>0</v>
      </c>
      <c r="H52" s="6">
        <f t="shared" si="4"/>
        <v>84</v>
      </c>
      <c r="I52" s="6">
        <f t="shared" si="4"/>
        <v>86</v>
      </c>
      <c r="J52" s="6">
        <f t="shared" si="3"/>
        <v>170</v>
      </c>
      <c r="K52" s="7" t="s">
        <v>1132</v>
      </c>
    </row>
    <row r="53" spans="1:11" ht="20.100000000000001" customHeight="1" x14ac:dyDescent="0.2">
      <c r="A53" s="5" t="s">
        <v>873</v>
      </c>
      <c r="B53" s="6">
        <v>39</v>
      </c>
      <c r="C53" s="6">
        <v>23</v>
      </c>
      <c r="D53" s="6">
        <v>62</v>
      </c>
      <c r="E53" s="6">
        <v>0</v>
      </c>
      <c r="F53" s="6">
        <v>0</v>
      </c>
      <c r="G53" s="6">
        <v>0</v>
      </c>
      <c r="H53" s="6">
        <f t="shared" si="4"/>
        <v>39</v>
      </c>
      <c r="I53" s="6">
        <f t="shared" si="4"/>
        <v>23</v>
      </c>
      <c r="J53" s="6">
        <f t="shared" si="3"/>
        <v>62</v>
      </c>
      <c r="K53" s="7" t="s">
        <v>1135</v>
      </c>
    </row>
    <row r="54" spans="1:11" ht="20.100000000000001" customHeight="1" x14ac:dyDescent="0.2">
      <c r="A54" s="5" t="s">
        <v>414</v>
      </c>
      <c r="B54" s="6">
        <v>198</v>
      </c>
      <c r="C54" s="6">
        <v>78</v>
      </c>
      <c r="D54" s="6">
        <v>276</v>
      </c>
      <c r="E54" s="6">
        <v>0</v>
      </c>
      <c r="F54" s="6">
        <v>0</v>
      </c>
      <c r="G54" s="6">
        <v>0</v>
      </c>
      <c r="H54" s="6">
        <f t="shared" si="4"/>
        <v>198</v>
      </c>
      <c r="I54" s="6">
        <f t="shared" si="4"/>
        <v>78</v>
      </c>
      <c r="J54" s="6">
        <f t="shared" si="3"/>
        <v>276</v>
      </c>
      <c r="K54" s="7" t="s">
        <v>290</v>
      </c>
    </row>
    <row r="55" spans="1:11" ht="20.100000000000001" customHeight="1" x14ac:dyDescent="0.2">
      <c r="A55" s="5" t="s">
        <v>1198</v>
      </c>
      <c r="B55" s="6">
        <v>122</v>
      </c>
      <c r="C55" s="6">
        <v>81</v>
      </c>
      <c r="D55" s="6">
        <v>203</v>
      </c>
      <c r="E55" s="6">
        <v>0</v>
      </c>
      <c r="F55" s="6">
        <v>0</v>
      </c>
      <c r="G55" s="6">
        <v>0</v>
      </c>
      <c r="H55" s="6">
        <f t="shared" si="4"/>
        <v>122</v>
      </c>
      <c r="I55" s="6">
        <f t="shared" si="4"/>
        <v>81</v>
      </c>
      <c r="J55" s="6">
        <f t="shared" si="3"/>
        <v>203</v>
      </c>
      <c r="K55" s="7" t="s">
        <v>294</v>
      </c>
    </row>
    <row r="56" spans="1:11" ht="20.100000000000001" customHeight="1" x14ac:dyDescent="0.2">
      <c r="A56" s="5" t="s">
        <v>771</v>
      </c>
      <c r="B56" s="6">
        <v>0</v>
      </c>
      <c r="C56" s="6">
        <v>156</v>
      </c>
      <c r="D56" s="6">
        <v>156</v>
      </c>
      <c r="E56" s="6">
        <v>0</v>
      </c>
      <c r="F56" s="6">
        <v>0</v>
      </c>
      <c r="G56" s="6">
        <v>0</v>
      </c>
      <c r="H56" s="6">
        <f t="shared" si="4"/>
        <v>0</v>
      </c>
      <c r="I56" s="6">
        <f t="shared" si="4"/>
        <v>156</v>
      </c>
      <c r="J56" s="6">
        <f t="shared" si="3"/>
        <v>156</v>
      </c>
      <c r="K56" s="7" t="s">
        <v>792</v>
      </c>
    </row>
    <row r="57" spans="1:11" ht="20.100000000000001" customHeight="1" x14ac:dyDescent="0.2">
      <c r="A57" s="5" t="s">
        <v>1192</v>
      </c>
      <c r="B57" s="6">
        <v>11</v>
      </c>
      <c r="C57" s="6">
        <v>55</v>
      </c>
      <c r="D57" s="6">
        <v>66</v>
      </c>
      <c r="E57" s="6">
        <v>0</v>
      </c>
      <c r="F57" s="6">
        <v>0</v>
      </c>
      <c r="G57" s="6">
        <v>0</v>
      </c>
      <c r="H57" s="6">
        <f t="shared" si="4"/>
        <v>11</v>
      </c>
      <c r="I57" s="6">
        <f t="shared" si="4"/>
        <v>55</v>
      </c>
      <c r="J57" s="6">
        <f t="shared" si="3"/>
        <v>66</v>
      </c>
      <c r="K57" s="7" t="s">
        <v>296</v>
      </c>
    </row>
    <row r="58" spans="1:11" ht="20.100000000000001" customHeight="1" x14ac:dyDescent="0.2">
      <c r="A58" s="5" t="s">
        <v>297</v>
      </c>
      <c r="B58" s="6">
        <v>47</v>
      </c>
      <c r="C58" s="6">
        <v>2</v>
      </c>
      <c r="D58" s="6">
        <v>49</v>
      </c>
      <c r="E58" s="6">
        <v>0</v>
      </c>
      <c r="F58" s="6">
        <v>0</v>
      </c>
      <c r="G58" s="6">
        <v>0</v>
      </c>
      <c r="H58" s="6">
        <f t="shared" si="4"/>
        <v>47</v>
      </c>
      <c r="I58" s="6">
        <f t="shared" si="4"/>
        <v>2</v>
      </c>
      <c r="J58" s="6">
        <f t="shared" si="3"/>
        <v>49</v>
      </c>
      <c r="K58" s="7" t="s">
        <v>419</v>
      </c>
    </row>
    <row r="59" spans="1:11" ht="20.100000000000001" customHeight="1" x14ac:dyDescent="0.2">
      <c r="A59" s="79" t="s">
        <v>299</v>
      </c>
      <c r="B59" s="6">
        <v>48</v>
      </c>
      <c r="C59" s="6">
        <v>60</v>
      </c>
      <c r="D59" s="6">
        <v>108</v>
      </c>
      <c r="E59" s="6">
        <v>0</v>
      </c>
      <c r="F59" s="6">
        <v>0</v>
      </c>
      <c r="G59" s="6">
        <v>0</v>
      </c>
      <c r="H59" s="6">
        <f t="shared" si="4"/>
        <v>48</v>
      </c>
      <c r="I59" s="6">
        <f t="shared" si="4"/>
        <v>60</v>
      </c>
      <c r="J59" s="6">
        <f t="shared" si="3"/>
        <v>108</v>
      </c>
      <c r="K59" s="7" t="s">
        <v>300</v>
      </c>
    </row>
    <row r="60" spans="1:11" ht="20.100000000000001" customHeight="1" x14ac:dyDescent="0.2">
      <c r="A60" s="5" t="s">
        <v>301</v>
      </c>
      <c r="B60" s="6">
        <v>105</v>
      </c>
      <c r="C60" s="6">
        <v>15</v>
      </c>
      <c r="D60" s="6">
        <v>120</v>
      </c>
      <c r="E60" s="6">
        <v>0</v>
      </c>
      <c r="F60" s="6">
        <v>0</v>
      </c>
      <c r="G60" s="6">
        <v>0</v>
      </c>
      <c r="H60" s="6">
        <f t="shared" si="4"/>
        <v>105</v>
      </c>
      <c r="I60" s="6">
        <f t="shared" si="4"/>
        <v>15</v>
      </c>
      <c r="J60" s="6">
        <f t="shared" si="3"/>
        <v>120</v>
      </c>
      <c r="K60" s="7" t="s">
        <v>302</v>
      </c>
    </row>
    <row r="61" spans="1:11" ht="20.100000000000001" customHeight="1" x14ac:dyDescent="0.2">
      <c r="A61" s="5" t="s">
        <v>303</v>
      </c>
      <c r="B61" s="6">
        <v>13</v>
      </c>
      <c r="C61" s="6">
        <v>2</v>
      </c>
      <c r="D61" s="6">
        <v>15</v>
      </c>
      <c r="E61" s="6">
        <v>0</v>
      </c>
      <c r="F61" s="6">
        <v>0</v>
      </c>
      <c r="G61" s="6">
        <v>0</v>
      </c>
      <c r="H61" s="6">
        <f t="shared" si="4"/>
        <v>13</v>
      </c>
      <c r="I61" s="6">
        <f t="shared" si="4"/>
        <v>2</v>
      </c>
      <c r="J61" s="6">
        <f t="shared" si="3"/>
        <v>15</v>
      </c>
      <c r="K61" s="7" t="s">
        <v>304</v>
      </c>
    </row>
    <row r="62" spans="1:11" ht="20.100000000000001" customHeight="1" thickBot="1" x14ac:dyDescent="0.25">
      <c r="A62" s="5" t="s">
        <v>45</v>
      </c>
      <c r="B62" s="6">
        <f>SUM(B49:B61)</f>
        <v>898</v>
      </c>
      <c r="C62" s="6">
        <f t="shared" ref="C62:J62" si="5">SUM(C49:C61)</f>
        <v>617</v>
      </c>
      <c r="D62" s="6">
        <f t="shared" si="5"/>
        <v>1515</v>
      </c>
      <c r="E62" s="6">
        <f t="shared" si="5"/>
        <v>0</v>
      </c>
      <c r="F62" s="6">
        <f t="shared" si="5"/>
        <v>0</v>
      </c>
      <c r="G62" s="6">
        <f t="shared" si="5"/>
        <v>0</v>
      </c>
      <c r="H62" s="6">
        <f t="shared" si="5"/>
        <v>898</v>
      </c>
      <c r="I62" s="6">
        <f t="shared" si="5"/>
        <v>617</v>
      </c>
      <c r="J62" s="6">
        <f t="shared" si="5"/>
        <v>1515</v>
      </c>
      <c r="K62" s="7" t="s">
        <v>336</v>
      </c>
    </row>
    <row r="63" spans="1:11" ht="20.100000000000001" customHeight="1" thickBot="1" x14ac:dyDescent="0.25">
      <c r="A63" s="8" t="s">
        <v>108</v>
      </c>
      <c r="B63" s="9">
        <f t="shared" ref="B63:I63" si="6">SUM(B47,B62)</f>
        <v>3180</v>
      </c>
      <c r="C63" s="9">
        <f t="shared" si="6"/>
        <v>4066</v>
      </c>
      <c r="D63" s="9">
        <f t="shared" si="6"/>
        <v>7246</v>
      </c>
      <c r="E63" s="9">
        <f t="shared" si="6"/>
        <v>0</v>
      </c>
      <c r="F63" s="9">
        <f t="shared" si="6"/>
        <v>0</v>
      </c>
      <c r="G63" s="9">
        <f t="shared" si="6"/>
        <v>0</v>
      </c>
      <c r="H63" s="9">
        <f t="shared" si="6"/>
        <v>3180</v>
      </c>
      <c r="I63" s="9">
        <f t="shared" si="6"/>
        <v>4066</v>
      </c>
      <c r="J63" s="9">
        <f t="shared" si="3"/>
        <v>7246</v>
      </c>
      <c r="K63" s="10" t="s">
        <v>48</v>
      </c>
    </row>
    <row r="64" spans="1:11" ht="15" thickTop="1" x14ac:dyDescent="0.2"/>
    <row r="65" spans="1:11" ht="18.75" customHeight="1" x14ac:dyDescent="0.2">
      <c r="A65" s="310" t="s">
        <v>1834</v>
      </c>
      <c r="B65" s="311"/>
      <c r="C65" s="311"/>
      <c r="D65" s="311"/>
      <c r="E65" s="311"/>
      <c r="F65" s="311"/>
      <c r="G65" s="311"/>
      <c r="H65" s="311"/>
      <c r="I65" s="311"/>
      <c r="J65" s="311"/>
    </row>
    <row r="66" spans="1:11" ht="12" customHeight="1" x14ac:dyDescent="0.2"/>
    <row r="67" spans="1:11" ht="12" customHeight="1" x14ac:dyDescent="0.2"/>
    <row r="68" spans="1:11" ht="12" customHeight="1" x14ac:dyDescent="0.2"/>
    <row r="69" spans="1:11" ht="12" customHeight="1" x14ac:dyDescent="0.2"/>
    <row r="70" spans="1:11" ht="12" customHeight="1" x14ac:dyDescent="0.2"/>
    <row r="71" spans="1:11" ht="12" customHeight="1" x14ac:dyDescent="0.2"/>
    <row r="72" spans="1:11" ht="12" customHeight="1" x14ac:dyDescent="0.2"/>
    <row r="73" spans="1:11" ht="12" customHeight="1" x14ac:dyDescent="0.2"/>
    <row r="74" spans="1:11" ht="12" customHeight="1" x14ac:dyDescent="0.2"/>
    <row r="75" spans="1:11" ht="12" customHeight="1" x14ac:dyDescent="0.2"/>
    <row r="76" spans="1:11" ht="21" customHeight="1" x14ac:dyDescent="0.2">
      <c r="A76" s="423" t="s">
        <v>1199</v>
      </c>
      <c r="B76" s="423"/>
      <c r="C76" s="423"/>
      <c r="D76" s="423"/>
      <c r="E76" s="423"/>
      <c r="F76" s="423"/>
      <c r="G76" s="423"/>
      <c r="H76" s="423"/>
      <c r="I76" s="423"/>
      <c r="J76" s="423"/>
      <c r="K76" s="423"/>
    </row>
    <row r="77" spans="1:11" ht="34.5" customHeight="1" x14ac:dyDescent="0.25">
      <c r="A77" s="416" t="s">
        <v>1200</v>
      </c>
      <c r="B77" s="416"/>
      <c r="C77" s="416"/>
      <c r="D77" s="416"/>
      <c r="E77" s="416"/>
      <c r="F77" s="416"/>
      <c r="G77" s="416"/>
      <c r="H77" s="416"/>
      <c r="I77" s="416"/>
      <c r="J77" s="416"/>
      <c r="K77" s="416"/>
    </row>
    <row r="78" spans="1:11" ht="19.5" customHeight="1" thickBot="1" x14ac:dyDescent="0.3">
      <c r="A78" s="29" t="s">
        <v>1201</v>
      </c>
      <c r="K78" s="39" t="s">
        <v>1202</v>
      </c>
    </row>
    <row r="79" spans="1:11" ht="18.75" customHeight="1" thickTop="1" x14ac:dyDescent="0.25">
      <c r="A79" s="409" t="s">
        <v>118</v>
      </c>
      <c r="B79" s="412" t="s">
        <v>2</v>
      </c>
      <c r="C79" s="412"/>
      <c r="D79" s="412"/>
      <c r="E79" s="412" t="s">
        <v>3</v>
      </c>
      <c r="F79" s="412"/>
      <c r="G79" s="412"/>
      <c r="H79" s="412" t="s">
        <v>4</v>
      </c>
      <c r="I79" s="412"/>
      <c r="J79" s="412"/>
      <c r="K79" s="409" t="s">
        <v>278</v>
      </c>
    </row>
    <row r="80" spans="1:11" ht="16.5" customHeight="1" x14ac:dyDescent="0.25">
      <c r="A80" s="410"/>
      <c r="B80" s="413" t="s">
        <v>6</v>
      </c>
      <c r="C80" s="413"/>
      <c r="D80" s="413"/>
      <c r="E80" s="413" t="s">
        <v>7</v>
      </c>
      <c r="F80" s="413"/>
      <c r="G80" s="413"/>
      <c r="H80" s="413" t="s">
        <v>8</v>
      </c>
      <c r="I80" s="413"/>
      <c r="J80" s="413"/>
      <c r="K80" s="410"/>
    </row>
    <row r="81" spans="1:11" ht="20.25" customHeight="1" x14ac:dyDescent="0.25">
      <c r="A81" s="410"/>
      <c r="B81" s="75" t="s">
        <v>52</v>
      </c>
      <c r="C81" s="75" t="s">
        <v>10</v>
      </c>
      <c r="D81" s="75" t="s">
        <v>11</v>
      </c>
      <c r="E81" s="75" t="s">
        <v>52</v>
      </c>
      <c r="F81" s="75" t="s">
        <v>10</v>
      </c>
      <c r="G81" s="75" t="s">
        <v>11</v>
      </c>
      <c r="H81" s="75" t="s">
        <v>52</v>
      </c>
      <c r="I81" s="75" t="s">
        <v>10</v>
      </c>
      <c r="J81" s="75" t="s">
        <v>11</v>
      </c>
      <c r="K81" s="410"/>
    </row>
    <row r="82" spans="1:11" ht="17.25" customHeight="1" thickBot="1" x14ac:dyDescent="0.3">
      <c r="A82" s="411"/>
      <c r="B82" s="4" t="s">
        <v>12</v>
      </c>
      <c r="C82" s="4" t="s">
        <v>13</v>
      </c>
      <c r="D82" s="4" t="s">
        <v>8</v>
      </c>
      <c r="E82" s="4" t="s">
        <v>12</v>
      </c>
      <c r="F82" s="4" t="s">
        <v>13</v>
      </c>
      <c r="G82" s="4" t="s">
        <v>8</v>
      </c>
      <c r="H82" s="4" t="s">
        <v>12</v>
      </c>
      <c r="I82" s="4" t="s">
        <v>13</v>
      </c>
      <c r="J82" s="4" t="s">
        <v>8</v>
      </c>
      <c r="K82" s="411"/>
    </row>
    <row r="83" spans="1:11" ht="15.75" customHeight="1" x14ac:dyDescent="0.2">
      <c r="A83" s="5" t="s">
        <v>14</v>
      </c>
      <c r="K83" s="7" t="s">
        <v>69</v>
      </c>
    </row>
    <row r="84" spans="1:11" ht="19.5" customHeight="1" x14ac:dyDescent="0.2">
      <c r="A84" s="5" t="s">
        <v>280</v>
      </c>
      <c r="B84" s="6">
        <v>375</v>
      </c>
      <c r="C84" s="6">
        <v>482</v>
      </c>
      <c r="D84" s="6">
        <v>857</v>
      </c>
      <c r="E84" s="6">
        <v>0</v>
      </c>
      <c r="F84" s="6">
        <v>0</v>
      </c>
      <c r="G84" s="6">
        <v>0</v>
      </c>
      <c r="H84" s="6">
        <f>SUM(B84,E84,E84)</f>
        <v>375</v>
      </c>
      <c r="I84" s="6">
        <f>SUM(C84,F84)</f>
        <v>482</v>
      </c>
      <c r="J84" s="6">
        <f>SUM(D84,G84)</f>
        <v>857</v>
      </c>
      <c r="K84" s="7" t="s">
        <v>281</v>
      </c>
    </row>
    <row r="85" spans="1:11" ht="19.5" customHeight="1" x14ac:dyDescent="0.2">
      <c r="A85" s="5" t="s">
        <v>124</v>
      </c>
      <c r="B85" s="6">
        <v>231</v>
      </c>
      <c r="C85" s="6">
        <v>339</v>
      </c>
      <c r="D85" s="6">
        <v>570</v>
      </c>
      <c r="E85" s="6">
        <v>0</v>
      </c>
      <c r="F85" s="6">
        <v>0</v>
      </c>
      <c r="G85" s="6">
        <v>0</v>
      </c>
      <c r="H85" s="6">
        <f t="shared" ref="H85:H104" si="7">SUM(B85,E85,E85)</f>
        <v>231</v>
      </c>
      <c r="I85" s="6">
        <f t="shared" ref="I85:J104" si="8">SUM(C85,F85)</f>
        <v>339</v>
      </c>
      <c r="J85" s="6">
        <f t="shared" si="8"/>
        <v>570</v>
      </c>
      <c r="K85" s="7" t="s">
        <v>282</v>
      </c>
    </row>
    <row r="86" spans="1:11" ht="19.5" customHeight="1" x14ac:dyDescent="0.2">
      <c r="A86" s="5" t="s">
        <v>283</v>
      </c>
      <c r="B86" s="6">
        <v>334</v>
      </c>
      <c r="C86" s="6">
        <v>642</v>
      </c>
      <c r="D86" s="6">
        <v>976</v>
      </c>
      <c r="E86" s="6">
        <v>0</v>
      </c>
      <c r="F86" s="6">
        <v>0</v>
      </c>
      <c r="G86" s="6">
        <v>0</v>
      </c>
      <c r="H86" s="6">
        <f t="shared" si="7"/>
        <v>334</v>
      </c>
      <c r="I86" s="6">
        <f t="shared" si="8"/>
        <v>642</v>
      </c>
      <c r="J86" s="6">
        <f t="shared" si="8"/>
        <v>976</v>
      </c>
      <c r="K86" s="7" t="s">
        <v>284</v>
      </c>
    </row>
    <row r="87" spans="1:11" ht="19.5" customHeight="1" x14ac:dyDescent="0.2">
      <c r="A87" s="5" t="s">
        <v>348</v>
      </c>
      <c r="B87" s="6">
        <v>100</v>
      </c>
      <c r="C87" s="6">
        <v>414</v>
      </c>
      <c r="D87" s="6">
        <v>514</v>
      </c>
      <c r="E87" s="6">
        <v>0</v>
      </c>
      <c r="F87" s="6">
        <v>0</v>
      </c>
      <c r="G87" s="6">
        <v>0</v>
      </c>
      <c r="H87" s="6">
        <f t="shared" si="7"/>
        <v>100</v>
      </c>
      <c r="I87" s="6">
        <f t="shared" si="8"/>
        <v>414</v>
      </c>
      <c r="J87" s="6">
        <f t="shared" si="8"/>
        <v>514</v>
      </c>
      <c r="K87" s="7" t="s">
        <v>349</v>
      </c>
    </row>
    <row r="88" spans="1:11" ht="19.5" customHeight="1" x14ac:dyDescent="0.2">
      <c r="A88" s="5" t="s">
        <v>285</v>
      </c>
      <c r="B88" s="6">
        <v>680</v>
      </c>
      <c r="C88" s="6">
        <v>733</v>
      </c>
      <c r="D88" s="6">
        <v>1413</v>
      </c>
      <c r="E88" s="6">
        <v>0</v>
      </c>
      <c r="F88" s="6">
        <v>0</v>
      </c>
      <c r="G88" s="6">
        <v>0</v>
      </c>
      <c r="H88" s="6">
        <f t="shared" si="7"/>
        <v>680</v>
      </c>
      <c r="I88" s="6">
        <f t="shared" si="8"/>
        <v>733</v>
      </c>
      <c r="J88" s="6">
        <f t="shared" si="8"/>
        <v>1413</v>
      </c>
      <c r="K88" s="7" t="s">
        <v>286</v>
      </c>
    </row>
    <row r="89" spans="1:11" ht="19.5" customHeight="1" x14ac:dyDescent="0.2">
      <c r="A89" s="5" t="s">
        <v>1189</v>
      </c>
      <c r="B89" s="6">
        <v>192</v>
      </c>
      <c r="C89" s="6">
        <v>244</v>
      </c>
      <c r="D89" s="6">
        <v>436</v>
      </c>
      <c r="E89" s="6">
        <v>0</v>
      </c>
      <c r="F89" s="6">
        <v>0</v>
      </c>
      <c r="G89" s="6">
        <v>0</v>
      </c>
      <c r="H89" s="6">
        <f t="shared" si="7"/>
        <v>192</v>
      </c>
      <c r="I89" s="6">
        <f t="shared" si="8"/>
        <v>244</v>
      </c>
      <c r="J89" s="6">
        <f t="shared" si="8"/>
        <v>436</v>
      </c>
      <c r="K89" s="7" t="s">
        <v>1190</v>
      </c>
    </row>
    <row r="90" spans="1:11" ht="19.5" customHeight="1" x14ac:dyDescent="0.2">
      <c r="A90" s="5" t="s">
        <v>407</v>
      </c>
      <c r="B90" s="6">
        <v>436</v>
      </c>
      <c r="C90" s="6">
        <v>345</v>
      </c>
      <c r="D90" s="6">
        <v>781</v>
      </c>
      <c r="E90" s="6">
        <v>0</v>
      </c>
      <c r="F90" s="6">
        <v>0</v>
      </c>
      <c r="G90" s="6">
        <v>0</v>
      </c>
      <c r="H90" s="6">
        <f t="shared" si="7"/>
        <v>436</v>
      </c>
      <c r="I90" s="6">
        <f t="shared" si="8"/>
        <v>345</v>
      </c>
      <c r="J90" s="6">
        <f t="shared" si="8"/>
        <v>781</v>
      </c>
      <c r="K90" s="7" t="s">
        <v>351</v>
      </c>
    </row>
    <row r="91" spans="1:11" ht="19.5" customHeight="1" x14ac:dyDescent="0.2">
      <c r="A91" s="5" t="s">
        <v>352</v>
      </c>
      <c r="B91" s="6">
        <v>144</v>
      </c>
      <c r="C91" s="6">
        <v>84</v>
      </c>
      <c r="D91" s="6">
        <v>228</v>
      </c>
      <c r="E91" s="6">
        <v>0</v>
      </c>
      <c r="F91" s="6">
        <v>0</v>
      </c>
      <c r="G91" s="6">
        <v>0</v>
      </c>
      <c r="H91" s="6">
        <f t="shared" si="7"/>
        <v>144</v>
      </c>
      <c r="I91" s="6">
        <f t="shared" si="8"/>
        <v>84</v>
      </c>
      <c r="J91" s="6">
        <f t="shared" si="8"/>
        <v>228</v>
      </c>
      <c r="K91" s="7" t="s">
        <v>353</v>
      </c>
    </row>
    <row r="92" spans="1:11" ht="15.75" customHeight="1" x14ac:dyDescent="0.2">
      <c r="A92" s="5" t="s">
        <v>287</v>
      </c>
      <c r="B92" s="6">
        <v>744</v>
      </c>
      <c r="C92" s="6">
        <v>808</v>
      </c>
      <c r="D92" s="6">
        <v>1552</v>
      </c>
      <c r="E92" s="6">
        <v>1</v>
      </c>
      <c r="F92" s="6">
        <v>0</v>
      </c>
      <c r="G92" s="6">
        <v>1</v>
      </c>
      <c r="H92" s="6">
        <v>745</v>
      </c>
      <c r="I92" s="6">
        <f t="shared" si="8"/>
        <v>808</v>
      </c>
      <c r="J92" s="6">
        <f t="shared" si="8"/>
        <v>1553</v>
      </c>
      <c r="K92" s="7" t="s">
        <v>1132</v>
      </c>
    </row>
    <row r="93" spans="1:11" ht="19.5" customHeight="1" x14ac:dyDescent="0.2">
      <c r="A93" s="5" t="s">
        <v>873</v>
      </c>
      <c r="B93" s="6">
        <v>277</v>
      </c>
      <c r="C93" s="6">
        <v>320</v>
      </c>
      <c r="D93" s="6">
        <v>597</v>
      </c>
      <c r="E93" s="6">
        <v>0</v>
      </c>
      <c r="F93" s="6">
        <v>0</v>
      </c>
      <c r="G93" s="6">
        <v>0</v>
      </c>
      <c r="H93" s="6">
        <f t="shared" si="7"/>
        <v>277</v>
      </c>
      <c r="I93" s="6">
        <f t="shared" si="8"/>
        <v>320</v>
      </c>
      <c r="J93" s="6">
        <f t="shared" si="8"/>
        <v>597</v>
      </c>
      <c r="K93" s="7" t="s">
        <v>1135</v>
      </c>
    </row>
    <row r="94" spans="1:11" ht="19.5" customHeight="1" x14ac:dyDescent="0.2">
      <c r="A94" s="5" t="s">
        <v>414</v>
      </c>
      <c r="B94" s="6">
        <v>1497</v>
      </c>
      <c r="C94" s="6">
        <v>772</v>
      </c>
      <c r="D94" s="6">
        <v>2269</v>
      </c>
      <c r="E94" s="6">
        <v>0</v>
      </c>
      <c r="F94" s="6">
        <v>0</v>
      </c>
      <c r="G94" s="6">
        <v>0</v>
      </c>
      <c r="H94" s="6">
        <f t="shared" si="7"/>
        <v>1497</v>
      </c>
      <c r="I94" s="6">
        <f t="shared" si="8"/>
        <v>772</v>
      </c>
      <c r="J94" s="6">
        <f t="shared" si="8"/>
        <v>2269</v>
      </c>
      <c r="K94" s="7" t="s">
        <v>290</v>
      </c>
    </row>
    <row r="95" spans="1:11" ht="19.5" customHeight="1" x14ac:dyDescent="0.2">
      <c r="A95" s="5" t="s">
        <v>293</v>
      </c>
      <c r="B95" s="6">
        <v>233</v>
      </c>
      <c r="C95" s="6">
        <v>873</v>
      </c>
      <c r="D95" s="6">
        <v>1106</v>
      </c>
      <c r="E95" s="6">
        <v>0</v>
      </c>
      <c r="F95" s="6">
        <v>0</v>
      </c>
      <c r="G95" s="6">
        <v>0</v>
      </c>
      <c r="H95" s="6">
        <f t="shared" si="7"/>
        <v>233</v>
      </c>
      <c r="I95" s="6">
        <f t="shared" si="8"/>
        <v>873</v>
      </c>
      <c r="J95" s="6">
        <f t="shared" si="8"/>
        <v>1106</v>
      </c>
      <c r="K95" s="7" t="s">
        <v>294</v>
      </c>
    </row>
    <row r="96" spans="1:11" ht="19.5" customHeight="1" x14ac:dyDescent="0.2">
      <c r="A96" s="5" t="s">
        <v>1203</v>
      </c>
      <c r="B96" s="6">
        <v>0</v>
      </c>
      <c r="C96" s="6">
        <v>3392</v>
      </c>
      <c r="D96" s="6">
        <v>3392</v>
      </c>
      <c r="E96" s="6">
        <v>0</v>
      </c>
      <c r="F96" s="6">
        <v>0</v>
      </c>
      <c r="G96" s="6">
        <v>0</v>
      </c>
      <c r="H96" s="6">
        <f t="shared" si="7"/>
        <v>0</v>
      </c>
      <c r="I96" s="6">
        <f t="shared" si="8"/>
        <v>3392</v>
      </c>
      <c r="J96" s="6">
        <f t="shared" si="8"/>
        <v>3392</v>
      </c>
      <c r="K96" s="7" t="s">
        <v>792</v>
      </c>
    </row>
    <row r="97" spans="1:11" ht="19.5" customHeight="1" x14ac:dyDescent="0.2">
      <c r="A97" s="5" t="s">
        <v>1192</v>
      </c>
      <c r="B97" s="6">
        <v>905</v>
      </c>
      <c r="C97" s="6">
        <v>674</v>
      </c>
      <c r="D97" s="6">
        <v>1579</v>
      </c>
      <c r="E97" s="6">
        <v>0</v>
      </c>
      <c r="F97" s="6">
        <v>0</v>
      </c>
      <c r="G97" s="6">
        <v>0</v>
      </c>
      <c r="H97" s="6">
        <f t="shared" si="7"/>
        <v>905</v>
      </c>
      <c r="I97" s="6">
        <f t="shared" si="8"/>
        <v>674</v>
      </c>
      <c r="J97" s="6">
        <f t="shared" si="8"/>
        <v>1579</v>
      </c>
      <c r="K97" s="7" t="s">
        <v>296</v>
      </c>
    </row>
    <row r="98" spans="1:11" ht="19.5" customHeight="1" x14ac:dyDescent="0.2">
      <c r="A98" s="5" t="s">
        <v>297</v>
      </c>
      <c r="B98" s="6">
        <v>253</v>
      </c>
      <c r="C98" s="6">
        <v>83</v>
      </c>
      <c r="D98" s="6">
        <v>336</v>
      </c>
      <c r="E98" s="6">
        <v>0</v>
      </c>
      <c r="F98" s="6">
        <v>0</v>
      </c>
      <c r="G98" s="6">
        <v>0</v>
      </c>
      <c r="H98" s="6">
        <f t="shared" si="7"/>
        <v>253</v>
      </c>
      <c r="I98" s="6">
        <f t="shared" si="8"/>
        <v>83</v>
      </c>
      <c r="J98" s="6">
        <f t="shared" si="8"/>
        <v>336</v>
      </c>
      <c r="K98" s="7" t="s">
        <v>419</v>
      </c>
    </row>
    <row r="99" spans="1:11" ht="20.25" customHeight="1" x14ac:dyDescent="0.2">
      <c r="A99" s="5" t="s">
        <v>299</v>
      </c>
      <c r="B99" s="6">
        <v>921</v>
      </c>
      <c r="C99" s="6">
        <v>966</v>
      </c>
      <c r="D99" s="6">
        <v>1887</v>
      </c>
      <c r="E99" s="6">
        <v>0</v>
      </c>
      <c r="F99" s="6">
        <v>0</v>
      </c>
      <c r="G99" s="6">
        <v>0</v>
      </c>
      <c r="H99" s="6">
        <f t="shared" si="7"/>
        <v>921</v>
      </c>
      <c r="I99" s="6">
        <f t="shared" si="8"/>
        <v>966</v>
      </c>
      <c r="J99" s="6">
        <f t="shared" si="8"/>
        <v>1887</v>
      </c>
      <c r="K99" s="7" t="s">
        <v>300</v>
      </c>
    </row>
    <row r="100" spans="1:11" ht="19.5" customHeight="1" x14ac:dyDescent="0.2">
      <c r="A100" s="5" t="s">
        <v>1204</v>
      </c>
      <c r="B100" s="6">
        <v>130</v>
      </c>
      <c r="C100" s="6">
        <v>261</v>
      </c>
      <c r="D100" s="6">
        <v>391</v>
      </c>
      <c r="E100" s="6">
        <v>0</v>
      </c>
      <c r="F100" s="6">
        <v>0</v>
      </c>
      <c r="G100" s="6">
        <v>0</v>
      </c>
      <c r="H100" s="6">
        <f t="shared" si="7"/>
        <v>130</v>
      </c>
      <c r="I100" s="6">
        <f t="shared" si="8"/>
        <v>261</v>
      </c>
      <c r="J100" s="6">
        <f t="shared" si="8"/>
        <v>391</v>
      </c>
      <c r="K100" s="7" t="s">
        <v>776</v>
      </c>
    </row>
    <row r="101" spans="1:11" ht="16.5" customHeight="1" x14ac:dyDescent="0.2">
      <c r="A101" s="5" t="s">
        <v>368</v>
      </c>
      <c r="B101" s="6">
        <v>109</v>
      </c>
      <c r="C101" s="6">
        <v>74</v>
      </c>
      <c r="D101" s="6">
        <v>183</v>
      </c>
      <c r="E101" s="6">
        <v>0</v>
      </c>
      <c r="F101" s="6">
        <v>0</v>
      </c>
      <c r="G101" s="6">
        <v>0</v>
      </c>
      <c r="H101" s="6">
        <f t="shared" si="7"/>
        <v>109</v>
      </c>
      <c r="I101" s="6">
        <f t="shared" si="8"/>
        <v>74</v>
      </c>
      <c r="J101" s="6">
        <f t="shared" si="8"/>
        <v>183</v>
      </c>
      <c r="K101" s="7" t="s">
        <v>1195</v>
      </c>
    </row>
    <row r="102" spans="1:11" ht="19.5" customHeight="1" x14ac:dyDescent="0.2">
      <c r="A102" s="5" t="s">
        <v>301</v>
      </c>
      <c r="B102" s="6">
        <v>602</v>
      </c>
      <c r="C102" s="6">
        <v>357</v>
      </c>
      <c r="D102" s="6">
        <v>959</v>
      </c>
      <c r="E102" s="6">
        <v>0</v>
      </c>
      <c r="F102" s="6">
        <v>0</v>
      </c>
      <c r="G102" s="6">
        <v>0</v>
      </c>
      <c r="H102" s="6">
        <f t="shared" si="7"/>
        <v>602</v>
      </c>
      <c r="I102" s="6">
        <f t="shared" si="8"/>
        <v>357</v>
      </c>
      <c r="J102" s="6">
        <f t="shared" si="8"/>
        <v>959</v>
      </c>
      <c r="K102" s="7" t="s">
        <v>302</v>
      </c>
    </row>
    <row r="103" spans="1:11" ht="19.5" customHeight="1" x14ac:dyDescent="0.2">
      <c r="A103" s="5" t="s">
        <v>303</v>
      </c>
      <c r="B103" s="6">
        <v>338</v>
      </c>
      <c r="C103" s="6">
        <v>164</v>
      </c>
      <c r="D103" s="6">
        <v>502</v>
      </c>
      <c r="E103" s="6">
        <v>0</v>
      </c>
      <c r="F103" s="6">
        <v>0</v>
      </c>
      <c r="G103" s="6">
        <v>0</v>
      </c>
      <c r="H103" s="6">
        <f t="shared" si="7"/>
        <v>338</v>
      </c>
      <c r="I103" s="6">
        <f t="shared" si="8"/>
        <v>164</v>
      </c>
      <c r="J103" s="6">
        <f t="shared" si="8"/>
        <v>502</v>
      </c>
      <c r="K103" s="7" t="s">
        <v>304</v>
      </c>
    </row>
    <row r="104" spans="1:11" ht="17.25" customHeight="1" x14ac:dyDescent="0.2">
      <c r="A104" s="5" t="s">
        <v>1196</v>
      </c>
      <c r="B104" s="6">
        <v>406</v>
      </c>
      <c r="C104" s="6">
        <v>697</v>
      </c>
      <c r="D104" s="6">
        <v>1103</v>
      </c>
      <c r="E104" s="6">
        <v>0</v>
      </c>
      <c r="F104" s="6">
        <v>0</v>
      </c>
      <c r="G104" s="6">
        <v>0</v>
      </c>
      <c r="H104" s="6">
        <f t="shared" si="7"/>
        <v>406</v>
      </c>
      <c r="I104" s="6">
        <f t="shared" si="8"/>
        <v>697</v>
      </c>
      <c r="J104" s="6">
        <f t="shared" si="8"/>
        <v>1103</v>
      </c>
      <c r="K104" s="7" t="s">
        <v>1197</v>
      </c>
    </row>
    <row r="105" spans="1:11" ht="18.75" customHeight="1" thickBot="1" x14ac:dyDescent="0.25">
      <c r="A105" s="14" t="s">
        <v>38</v>
      </c>
      <c r="B105" s="15">
        <f t="shared" ref="B105:H105" si="9">SUM(B84:B104)</f>
        <v>8907</v>
      </c>
      <c r="C105" s="15">
        <f t="shared" si="9"/>
        <v>12724</v>
      </c>
      <c r="D105" s="15">
        <f t="shared" si="9"/>
        <v>21631</v>
      </c>
      <c r="E105" s="15">
        <f t="shared" si="9"/>
        <v>1</v>
      </c>
      <c r="F105" s="15">
        <f t="shared" si="9"/>
        <v>0</v>
      </c>
      <c r="G105" s="15">
        <f t="shared" si="9"/>
        <v>1</v>
      </c>
      <c r="H105" s="15">
        <f t="shared" si="9"/>
        <v>8908</v>
      </c>
      <c r="I105" s="15">
        <f>SUM(C105,F105)</f>
        <v>12724</v>
      </c>
      <c r="J105" s="15">
        <f>SUM(J84:J104)</f>
        <v>21632</v>
      </c>
      <c r="K105" s="16" t="s">
        <v>305</v>
      </c>
    </row>
    <row r="106" spans="1:11" ht="18.75" customHeight="1" thickTop="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spans="1:11" ht="11.25" customHeight="1" x14ac:dyDescent="0.2"/>
    <row r="114" spans="1:11" ht="11.25" customHeight="1" x14ac:dyDescent="0.2"/>
    <row r="115" spans="1:11" ht="23.25" customHeight="1" thickBot="1" x14ac:dyDescent="0.3">
      <c r="A115" s="29" t="s">
        <v>1205</v>
      </c>
      <c r="K115" s="39" t="s">
        <v>1206</v>
      </c>
    </row>
    <row r="116" spans="1:11" ht="21" customHeight="1" thickTop="1" x14ac:dyDescent="0.25">
      <c r="A116" s="409" t="s">
        <v>118</v>
      </c>
      <c r="B116" s="412" t="s">
        <v>2</v>
      </c>
      <c r="C116" s="412"/>
      <c r="D116" s="412"/>
      <c r="E116" s="412" t="s">
        <v>3</v>
      </c>
      <c r="F116" s="412"/>
      <c r="G116" s="412"/>
      <c r="H116" s="412" t="s">
        <v>4</v>
      </c>
      <c r="I116" s="412"/>
      <c r="J116" s="412"/>
      <c r="K116" s="409" t="s">
        <v>278</v>
      </c>
    </row>
    <row r="117" spans="1:11" ht="16.5" customHeight="1" x14ac:dyDescent="0.25">
      <c r="A117" s="410"/>
      <c r="B117" s="413" t="s">
        <v>6</v>
      </c>
      <c r="C117" s="413"/>
      <c r="D117" s="413"/>
      <c r="E117" s="413" t="s">
        <v>7</v>
      </c>
      <c r="F117" s="413"/>
      <c r="G117" s="413"/>
      <c r="H117" s="413" t="s">
        <v>8</v>
      </c>
      <c r="I117" s="413"/>
      <c r="J117" s="413"/>
      <c r="K117" s="410"/>
    </row>
    <row r="118" spans="1:11" ht="23.25" customHeight="1" x14ac:dyDescent="0.25">
      <c r="A118" s="410"/>
      <c r="B118" s="75" t="s">
        <v>52</v>
      </c>
      <c r="C118" s="75" t="s">
        <v>10</v>
      </c>
      <c r="D118" s="75" t="s">
        <v>11</v>
      </c>
      <c r="E118" s="75" t="s">
        <v>52</v>
      </c>
      <c r="F118" s="75" t="s">
        <v>10</v>
      </c>
      <c r="G118" s="75" t="s">
        <v>11</v>
      </c>
      <c r="H118" s="75" t="s">
        <v>52</v>
      </c>
      <c r="I118" s="75" t="s">
        <v>10</v>
      </c>
      <c r="J118" s="75" t="s">
        <v>11</v>
      </c>
      <c r="K118" s="410"/>
    </row>
    <row r="119" spans="1:11" ht="17.25" customHeight="1" thickBot="1" x14ac:dyDescent="0.3">
      <c r="A119" s="411"/>
      <c r="B119" s="4" t="s">
        <v>12</v>
      </c>
      <c r="C119" s="4" t="s">
        <v>13</v>
      </c>
      <c r="D119" s="4" t="s">
        <v>8</v>
      </c>
      <c r="E119" s="4" t="s">
        <v>12</v>
      </c>
      <c r="F119" s="4" t="s">
        <v>13</v>
      </c>
      <c r="G119" s="4" t="s">
        <v>8</v>
      </c>
      <c r="H119" s="4" t="s">
        <v>12</v>
      </c>
      <c r="I119" s="4" t="s">
        <v>13</v>
      </c>
      <c r="J119" s="4" t="s">
        <v>8</v>
      </c>
      <c r="K119" s="411"/>
    </row>
    <row r="120" spans="1:11" ht="20.25" customHeight="1" x14ac:dyDescent="0.2">
      <c r="A120" s="5" t="s">
        <v>62</v>
      </c>
      <c r="K120" s="7" t="s">
        <v>41</v>
      </c>
    </row>
    <row r="121" spans="1:11" ht="17.25" customHeight="1" x14ac:dyDescent="0.2">
      <c r="A121" s="5" t="s">
        <v>348</v>
      </c>
      <c r="B121" s="6">
        <v>433</v>
      </c>
      <c r="C121" s="6">
        <v>191</v>
      </c>
      <c r="D121" s="6">
        <v>624</v>
      </c>
      <c r="E121" s="6">
        <v>0</v>
      </c>
      <c r="F121" s="6">
        <v>0</v>
      </c>
      <c r="G121" s="6">
        <v>0</v>
      </c>
      <c r="H121" s="6">
        <f t="shared" ref="H121:J135" si="10">SUM(E121,B121)</f>
        <v>433</v>
      </c>
      <c r="I121" s="6">
        <f t="shared" si="10"/>
        <v>191</v>
      </c>
      <c r="J121" s="6">
        <f t="shared" si="10"/>
        <v>624</v>
      </c>
      <c r="K121" s="7" t="s">
        <v>349</v>
      </c>
    </row>
    <row r="122" spans="1:11" ht="21" customHeight="1" x14ac:dyDescent="0.2">
      <c r="A122" s="5" t="s">
        <v>285</v>
      </c>
      <c r="B122" s="6">
        <v>266</v>
      </c>
      <c r="C122" s="6">
        <v>50</v>
      </c>
      <c r="D122" s="6">
        <v>316</v>
      </c>
      <c r="E122" s="6">
        <v>0</v>
      </c>
      <c r="F122" s="6">
        <v>0</v>
      </c>
      <c r="G122" s="6">
        <v>0</v>
      </c>
      <c r="H122" s="6">
        <f t="shared" si="10"/>
        <v>266</v>
      </c>
      <c r="I122" s="6">
        <f t="shared" si="10"/>
        <v>50</v>
      </c>
      <c r="J122" s="6">
        <f t="shared" si="10"/>
        <v>316</v>
      </c>
      <c r="K122" s="7" t="s">
        <v>286</v>
      </c>
    </row>
    <row r="123" spans="1:11" ht="21" customHeight="1" x14ac:dyDescent="0.2">
      <c r="A123" s="5" t="s">
        <v>407</v>
      </c>
      <c r="B123" s="6">
        <v>47</v>
      </c>
      <c r="C123" s="6">
        <v>1</v>
      </c>
      <c r="D123" s="6">
        <v>48</v>
      </c>
      <c r="E123" s="6">
        <v>0</v>
      </c>
      <c r="F123" s="6">
        <v>0</v>
      </c>
      <c r="G123" s="6">
        <v>0</v>
      </c>
      <c r="H123" s="6">
        <f t="shared" si="10"/>
        <v>47</v>
      </c>
      <c r="I123" s="6">
        <f t="shared" si="10"/>
        <v>1</v>
      </c>
      <c r="J123" s="6">
        <f t="shared" si="10"/>
        <v>48</v>
      </c>
      <c r="K123" s="7" t="s">
        <v>351</v>
      </c>
    </row>
    <row r="124" spans="1:11" ht="22.5" customHeight="1" x14ac:dyDescent="0.2">
      <c r="A124" s="5" t="s">
        <v>287</v>
      </c>
      <c r="B124" s="6">
        <v>408</v>
      </c>
      <c r="C124" s="6">
        <v>328</v>
      </c>
      <c r="D124" s="6">
        <v>736</v>
      </c>
      <c r="E124" s="6">
        <v>0</v>
      </c>
      <c r="F124" s="6">
        <v>0</v>
      </c>
      <c r="G124" s="6">
        <v>0</v>
      </c>
      <c r="H124" s="6">
        <f t="shared" si="10"/>
        <v>408</v>
      </c>
      <c r="I124" s="6">
        <f t="shared" si="10"/>
        <v>328</v>
      </c>
      <c r="J124" s="6">
        <f t="shared" si="10"/>
        <v>736</v>
      </c>
      <c r="K124" s="7" t="s">
        <v>1132</v>
      </c>
    </row>
    <row r="125" spans="1:11" ht="24" customHeight="1" x14ac:dyDescent="0.2">
      <c r="A125" s="5" t="s">
        <v>873</v>
      </c>
      <c r="B125" s="6">
        <v>151</v>
      </c>
      <c r="C125" s="6">
        <v>64</v>
      </c>
      <c r="D125" s="6">
        <v>215</v>
      </c>
      <c r="E125" s="6">
        <v>0</v>
      </c>
      <c r="F125" s="6">
        <v>0</v>
      </c>
      <c r="G125" s="6">
        <v>0</v>
      </c>
      <c r="H125" s="6">
        <f t="shared" si="10"/>
        <v>151</v>
      </c>
      <c r="I125" s="6">
        <f t="shared" si="10"/>
        <v>64</v>
      </c>
      <c r="J125" s="6">
        <f t="shared" si="10"/>
        <v>215</v>
      </c>
      <c r="K125" s="7" t="s">
        <v>1135</v>
      </c>
    </row>
    <row r="126" spans="1:11" ht="23.25" customHeight="1" x14ac:dyDescent="0.2">
      <c r="A126" s="5" t="s">
        <v>414</v>
      </c>
      <c r="B126" s="6">
        <v>704</v>
      </c>
      <c r="C126" s="6">
        <v>302</v>
      </c>
      <c r="D126" s="6">
        <v>1006</v>
      </c>
      <c r="E126" s="6">
        <v>0</v>
      </c>
      <c r="F126" s="6">
        <v>0</v>
      </c>
      <c r="G126" s="6">
        <v>0</v>
      </c>
      <c r="H126" s="6">
        <f t="shared" si="10"/>
        <v>704</v>
      </c>
      <c r="I126" s="6">
        <f t="shared" si="10"/>
        <v>302</v>
      </c>
      <c r="J126" s="6">
        <f t="shared" si="10"/>
        <v>1006</v>
      </c>
      <c r="K126" s="7" t="s">
        <v>290</v>
      </c>
    </row>
    <row r="127" spans="1:11" ht="23.25" customHeight="1" x14ac:dyDescent="0.2">
      <c r="A127" s="5" t="s">
        <v>293</v>
      </c>
      <c r="B127" s="6">
        <v>228</v>
      </c>
      <c r="C127" s="6">
        <v>178</v>
      </c>
      <c r="D127" s="6">
        <v>406</v>
      </c>
      <c r="E127" s="6">
        <v>1</v>
      </c>
      <c r="F127" s="6">
        <v>0</v>
      </c>
      <c r="G127" s="6">
        <v>1</v>
      </c>
      <c r="H127" s="6">
        <f t="shared" si="10"/>
        <v>229</v>
      </c>
      <c r="I127" s="6">
        <f t="shared" si="10"/>
        <v>178</v>
      </c>
      <c r="J127" s="6">
        <f t="shared" si="10"/>
        <v>407</v>
      </c>
      <c r="K127" s="7" t="s">
        <v>294</v>
      </c>
    </row>
    <row r="128" spans="1:11" ht="24.75" customHeight="1" x14ac:dyDescent="0.2">
      <c r="A128" s="5" t="s">
        <v>1203</v>
      </c>
      <c r="B128" s="6">
        <v>0</v>
      </c>
      <c r="C128" s="6">
        <v>475</v>
      </c>
      <c r="D128" s="6">
        <v>475</v>
      </c>
      <c r="E128" s="6">
        <v>0</v>
      </c>
      <c r="F128" s="6">
        <v>0</v>
      </c>
      <c r="G128" s="6">
        <v>0</v>
      </c>
      <c r="H128" s="6">
        <f t="shared" si="10"/>
        <v>0</v>
      </c>
      <c r="I128" s="6">
        <f t="shared" si="10"/>
        <v>475</v>
      </c>
      <c r="J128" s="6">
        <f t="shared" si="10"/>
        <v>475</v>
      </c>
      <c r="K128" s="7" t="s">
        <v>910</v>
      </c>
    </row>
    <row r="129" spans="1:11" ht="23.25" customHeight="1" x14ac:dyDescent="0.2">
      <c r="A129" s="5" t="s">
        <v>1192</v>
      </c>
      <c r="B129" s="6">
        <v>21</v>
      </c>
      <c r="C129" s="6">
        <v>253</v>
      </c>
      <c r="D129" s="6">
        <v>274</v>
      </c>
      <c r="E129" s="6">
        <v>0</v>
      </c>
      <c r="F129" s="6">
        <v>0</v>
      </c>
      <c r="G129" s="6">
        <v>0</v>
      </c>
      <c r="H129" s="6">
        <f t="shared" si="10"/>
        <v>21</v>
      </c>
      <c r="I129" s="6">
        <f t="shared" si="10"/>
        <v>253</v>
      </c>
      <c r="J129" s="6">
        <f t="shared" si="10"/>
        <v>274</v>
      </c>
      <c r="K129" s="7" t="s">
        <v>296</v>
      </c>
    </row>
    <row r="130" spans="1:11" ht="23.25" customHeight="1" x14ac:dyDescent="0.2">
      <c r="A130" s="5" t="s">
        <v>297</v>
      </c>
      <c r="B130" s="6">
        <v>47</v>
      </c>
      <c r="C130" s="6">
        <v>2</v>
      </c>
      <c r="D130" s="6">
        <v>49</v>
      </c>
      <c r="E130" s="6">
        <v>0</v>
      </c>
      <c r="F130" s="6">
        <v>0</v>
      </c>
      <c r="G130" s="6">
        <v>0</v>
      </c>
      <c r="H130" s="6">
        <f t="shared" si="10"/>
        <v>47</v>
      </c>
      <c r="I130" s="6">
        <f t="shared" si="10"/>
        <v>2</v>
      </c>
      <c r="J130" s="6">
        <f t="shared" si="10"/>
        <v>49</v>
      </c>
      <c r="K130" s="7" t="s">
        <v>419</v>
      </c>
    </row>
    <row r="131" spans="1:11" ht="24" customHeight="1" x14ac:dyDescent="0.2">
      <c r="A131" s="5" t="s">
        <v>299</v>
      </c>
      <c r="B131" s="6">
        <v>202</v>
      </c>
      <c r="C131" s="6">
        <v>244</v>
      </c>
      <c r="D131" s="6">
        <v>446</v>
      </c>
      <c r="E131" s="6">
        <v>0</v>
      </c>
      <c r="F131" s="6">
        <v>0</v>
      </c>
      <c r="G131" s="6">
        <v>0</v>
      </c>
      <c r="H131" s="6">
        <f t="shared" si="10"/>
        <v>202</v>
      </c>
      <c r="I131" s="6">
        <f t="shared" si="10"/>
        <v>244</v>
      </c>
      <c r="J131" s="6">
        <f t="shared" si="10"/>
        <v>446</v>
      </c>
      <c r="K131" s="7" t="s">
        <v>300</v>
      </c>
    </row>
    <row r="132" spans="1:11" ht="22.5" customHeight="1" x14ac:dyDescent="0.2">
      <c r="A132" s="5" t="s">
        <v>301</v>
      </c>
      <c r="B132" s="6">
        <v>623</v>
      </c>
      <c r="C132" s="6">
        <v>83</v>
      </c>
      <c r="D132" s="6">
        <v>706</v>
      </c>
      <c r="E132" s="6">
        <v>0</v>
      </c>
      <c r="F132" s="6">
        <v>0</v>
      </c>
      <c r="G132" s="6">
        <v>0</v>
      </c>
      <c r="H132" s="6">
        <f t="shared" si="10"/>
        <v>623</v>
      </c>
      <c r="I132" s="6">
        <f t="shared" si="10"/>
        <v>83</v>
      </c>
      <c r="J132" s="6">
        <f t="shared" si="10"/>
        <v>706</v>
      </c>
      <c r="K132" s="7" t="s">
        <v>458</v>
      </c>
    </row>
    <row r="133" spans="1:11" ht="24" customHeight="1" x14ac:dyDescent="0.2">
      <c r="A133" s="5" t="s">
        <v>303</v>
      </c>
      <c r="B133" s="6">
        <v>57</v>
      </c>
      <c r="C133" s="6">
        <v>6</v>
      </c>
      <c r="D133" s="6">
        <v>63</v>
      </c>
      <c r="E133" s="6">
        <v>0</v>
      </c>
      <c r="F133" s="6">
        <v>0</v>
      </c>
      <c r="G133" s="6">
        <v>0</v>
      </c>
      <c r="H133" s="6">
        <f t="shared" si="10"/>
        <v>57</v>
      </c>
      <c r="I133" s="6">
        <f t="shared" si="10"/>
        <v>6</v>
      </c>
      <c r="J133" s="6">
        <f t="shared" si="10"/>
        <v>63</v>
      </c>
      <c r="K133" s="7" t="s">
        <v>304</v>
      </c>
    </row>
    <row r="134" spans="1:11" ht="22.5" customHeight="1" thickBot="1" x14ac:dyDescent="0.25">
      <c r="A134" s="5" t="s">
        <v>45</v>
      </c>
      <c r="B134" s="6">
        <f>SUM(B121:B133)</f>
        <v>3187</v>
      </c>
      <c r="C134" s="6">
        <f>SUM(C121:C133)</f>
        <v>2177</v>
      </c>
      <c r="D134" s="6">
        <f>SUM(B134:C134)</f>
        <v>5364</v>
      </c>
      <c r="E134" s="6">
        <f>SUM(E121:E133)</f>
        <v>1</v>
      </c>
      <c r="F134" s="6">
        <f>SUM(F121:F133)</f>
        <v>0</v>
      </c>
      <c r="G134" s="6">
        <f>SUM(G121:G133)</f>
        <v>1</v>
      </c>
      <c r="H134" s="6">
        <f t="shared" si="10"/>
        <v>3188</v>
      </c>
      <c r="I134" s="6">
        <f t="shared" si="10"/>
        <v>2177</v>
      </c>
      <c r="J134" s="6">
        <f t="shared" si="10"/>
        <v>5365</v>
      </c>
      <c r="K134" s="7" t="s">
        <v>336</v>
      </c>
    </row>
    <row r="135" spans="1:11" ht="23.25" customHeight="1" thickBot="1" x14ac:dyDescent="0.25">
      <c r="A135" s="8" t="s">
        <v>108</v>
      </c>
      <c r="B135" s="9">
        <f t="shared" ref="B135:G135" si="11">SUM(B105,B134)</f>
        <v>12094</v>
      </c>
      <c r="C135" s="9">
        <f t="shared" si="11"/>
        <v>14901</v>
      </c>
      <c r="D135" s="9">
        <f t="shared" si="11"/>
        <v>26995</v>
      </c>
      <c r="E135" s="9">
        <f t="shared" si="11"/>
        <v>2</v>
      </c>
      <c r="F135" s="9">
        <f t="shared" si="11"/>
        <v>0</v>
      </c>
      <c r="G135" s="9">
        <f t="shared" si="11"/>
        <v>2</v>
      </c>
      <c r="H135" s="9">
        <f t="shared" si="10"/>
        <v>12096</v>
      </c>
      <c r="I135" s="9">
        <f t="shared" si="10"/>
        <v>14901</v>
      </c>
      <c r="J135" s="9">
        <f t="shared" si="10"/>
        <v>26997</v>
      </c>
      <c r="K135" s="10" t="s">
        <v>48</v>
      </c>
    </row>
    <row r="136" spans="1:11" ht="15" thickTop="1" x14ac:dyDescent="0.2"/>
    <row r="137" spans="1:11" ht="15.75" x14ac:dyDescent="0.2">
      <c r="A137" s="158" t="s">
        <v>1207</v>
      </c>
    </row>
    <row r="152" spans="1:11" ht="30.75" customHeight="1" x14ac:dyDescent="0.2">
      <c r="A152" s="423" t="s">
        <v>1208</v>
      </c>
      <c r="B152" s="423"/>
      <c r="C152" s="423"/>
      <c r="D152" s="423"/>
      <c r="E152" s="423"/>
      <c r="F152" s="423"/>
      <c r="G152" s="423"/>
      <c r="H152" s="423"/>
      <c r="I152" s="423"/>
      <c r="J152" s="423"/>
      <c r="K152" s="423"/>
    </row>
    <row r="153" spans="1:11" ht="36.75" customHeight="1" x14ac:dyDescent="0.25">
      <c r="A153" s="416" t="s">
        <v>1209</v>
      </c>
      <c r="B153" s="416"/>
      <c r="C153" s="416"/>
      <c r="D153" s="416"/>
      <c r="E153" s="416"/>
      <c r="F153" s="416"/>
      <c r="G153" s="416"/>
      <c r="H153" s="416"/>
      <c r="I153" s="416"/>
      <c r="J153" s="416"/>
      <c r="K153" s="416"/>
    </row>
    <row r="154" spans="1:11" ht="26.25" customHeight="1" thickBot="1" x14ac:dyDescent="0.3">
      <c r="A154" s="29" t="s">
        <v>1210</v>
      </c>
      <c r="K154" s="39" t="s">
        <v>1211</v>
      </c>
    </row>
    <row r="155" spans="1:11" ht="19.5" customHeight="1" thickTop="1" x14ac:dyDescent="0.25">
      <c r="A155" s="409" t="s">
        <v>118</v>
      </c>
      <c r="B155" s="412" t="s">
        <v>2</v>
      </c>
      <c r="C155" s="412"/>
      <c r="D155" s="412"/>
      <c r="E155" s="412" t="s">
        <v>3</v>
      </c>
      <c r="F155" s="412"/>
      <c r="G155" s="412"/>
      <c r="H155" s="412" t="s">
        <v>4</v>
      </c>
      <c r="I155" s="412"/>
      <c r="J155" s="412"/>
      <c r="K155" s="409" t="s">
        <v>278</v>
      </c>
    </row>
    <row r="156" spans="1:11" ht="18" customHeight="1" x14ac:dyDescent="0.25">
      <c r="A156" s="410"/>
      <c r="B156" s="413" t="s">
        <v>6</v>
      </c>
      <c r="C156" s="413"/>
      <c r="D156" s="413"/>
      <c r="E156" s="413" t="s">
        <v>7</v>
      </c>
      <c r="F156" s="413"/>
      <c r="G156" s="413"/>
      <c r="H156" s="413" t="s">
        <v>8</v>
      </c>
      <c r="I156" s="413"/>
      <c r="J156" s="413"/>
      <c r="K156" s="410"/>
    </row>
    <row r="157" spans="1:11" ht="18.75" customHeight="1" x14ac:dyDescent="0.25">
      <c r="A157" s="410"/>
      <c r="B157" s="75" t="s">
        <v>52</v>
      </c>
      <c r="C157" s="75" t="s">
        <v>10</v>
      </c>
      <c r="D157" s="75" t="s">
        <v>11</v>
      </c>
      <c r="E157" s="75" t="s">
        <v>52</v>
      </c>
      <c r="F157" s="75" t="s">
        <v>10</v>
      </c>
      <c r="G157" s="75" t="s">
        <v>11</v>
      </c>
      <c r="H157" s="75" t="s">
        <v>52</v>
      </c>
      <c r="I157" s="75" t="s">
        <v>10</v>
      </c>
      <c r="J157" s="75" t="s">
        <v>11</v>
      </c>
      <c r="K157" s="410"/>
    </row>
    <row r="158" spans="1:11" ht="19.5" customHeight="1" thickBot="1" x14ac:dyDescent="0.3">
      <c r="A158" s="411"/>
      <c r="B158" s="4" t="s">
        <v>12</v>
      </c>
      <c r="C158" s="4" t="s">
        <v>13</v>
      </c>
      <c r="D158" s="4" t="s">
        <v>8</v>
      </c>
      <c r="E158" s="4" t="s">
        <v>12</v>
      </c>
      <c r="F158" s="4" t="s">
        <v>13</v>
      </c>
      <c r="G158" s="4" t="s">
        <v>8</v>
      </c>
      <c r="H158" s="4" t="s">
        <v>12</v>
      </c>
      <c r="I158" s="4" t="s">
        <v>13</v>
      </c>
      <c r="J158" s="4" t="s">
        <v>8</v>
      </c>
      <c r="K158" s="411"/>
    </row>
    <row r="159" spans="1:11" ht="20.25" customHeight="1" x14ac:dyDescent="0.2">
      <c r="A159" s="5" t="s">
        <v>14</v>
      </c>
      <c r="B159" s="6"/>
      <c r="C159" s="6"/>
      <c r="D159" s="6"/>
      <c r="E159" s="6"/>
      <c r="F159" s="6"/>
      <c r="G159" s="6"/>
      <c r="H159" s="6"/>
      <c r="I159" s="6"/>
      <c r="J159" s="6"/>
      <c r="K159" s="7" t="s">
        <v>69</v>
      </c>
    </row>
    <row r="160" spans="1:11" ht="22.5" customHeight="1" x14ac:dyDescent="0.2">
      <c r="A160" s="5" t="s">
        <v>280</v>
      </c>
      <c r="B160" s="6">
        <v>170</v>
      </c>
      <c r="C160" s="6">
        <v>68</v>
      </c>
      <c r="D160" s="6">
        <v>238</v>
      </c>
      <c r="E160" s="6">
        <v>0</v>
      </c>
      <c r="F160" s="6">
        <v>0</v>
      </c>
      <c r="G160" s="6">
        <f>SUM(E160:F160)</f>
        <v>0</v>
      </c>
      <c r="H160" s="6">
        <f>SUM(B160,E160)</f>
        <v>170</v>
      </c>
      <c r="I160" s="6">
        <f>SUM(C160,F160)</f>
        <v>68</v>
      </c>
      <c r="J160" s="6">
        <f>SUM(H160:I160)</f>
        <v>238</v>
      </c>
      <c r="K160" s="7" t="s">
        <v>281</v>
      </c>
    </row>
    <row r="161" spans="1:11" ht="22.5" customHeight="1" x14ac:dyDescent="0.2">
      <c r="A161" s="5" t="s">
        <v>124</v>
      </c>
      <c r="B161" s="6">
        <v>29</v>
      </c>
      <c r="C161" s="6">
        <v>32</v>
      </c>
      <c r="D161" s="6">
        <v>61</v>
      </c>
      <c r="E161" s="6">
        <v>0</v>
      </c>
      <c r="F161" s="6">
        <v>0</v>
      </c>
      <c r="G161" s="6">
        <f t="shared" ref="G161:G174" si="12">SUM(E161:F161)</f>
        <v>0</v>
      </c>
      <c r="H161" s="6">
        <f t="shared" ref="H161:I197" si="13">SUM(B161,E161)</f>
        <v>29</v>
      </c>
      <c r="I161" s="6">
        <f t="shared" si="13"/>
        <v>32</v>
      </c>
      <c r="J161" s="6">
        <f t="shared" ref="J161:J197" si="14">SUM(H161:I161)</f>
        <v>61</v>
      </c>
      <c r="K161" s="7" t="s">
        <v>282</v>
      </c>
    </row>
    <row r="162" spans="1:11" ht="22.5" customHeight="1" x14ac:dyDescent="0.2">
      <c r="A162" s="5" t="s">
        <v>283</v>
      </c>
      <c r="B162" s="6">
        <v>43</v>
      </c>
      <c r="C162" s="6">
        <v>47</v>
      </c>
      <c r="D162" s="6">
        <v>90</v>
      </c>
      <c r="E162" s="6">
        <v>0</v>
      </c>
      <c r="F162" s="6">
        <v>0</v>
      </c>
      <c r="G162" s="6">
        <f t="shared" si="12"/>
        <v>0</v>
      </c>
      <c r="H162" s="6">
        <f t="shared" si="13"/>
        <v>43</v>
      </c>
      <c r="I162" s="6">
        <f t="shared" si="13"/>
        <v>47</v>
      </c>
      <c r="J162" s="6">
        <f t="shared" si="14"/>
        <v>90</v>
      </c>
      <c r="K162" s="7" t="s">
        <v>284</v>
      </c>
    </row>
    <row r="163" spans="1:11" ht="22.5" customHeight="1" x14ac:dyDescent="0.2">
      <c r="A163" s="5" t="s">
        <v>348</v>
      </c>
      <c r="B163" s="6">
        <v>20</v>
      </c>
      <c r="C163" s="6">
        <v>11</v>
      </c>
      <c r="D163" s="6">
        <v>31</v>
      </c>
      <c r="E163" s="6">
        <v>0</v>
      </c>
      <c r="F163" s="6">
        <v>0</v>
      </c>
      <c r="G163" s="6">
        <f t="shared" si="12"/>
        <v>0</v>
      </c>
      <c r="H163" s="6">
        <f t="shared" si="13"/>
        <v>20</v>
      </c>
      <c r="I163" s="6">
        <f t="shared" si="13"/>
        <v>11</v>
      </c>
      <c r="J163" s="6">
        <f t="shared" si="14"/>
        <v>31</v>
      </c>
      <c r="K163" s="7" t="s">
        <v>349</v>
      </c>
    </row>
    <row r="164" spans="1:11" ht="22.5" customHeight="1" x14ac:dyDescent="0.2">
      <c r="A164" s="5" t="s">
        <v>285</v>
      </c>
      <c r="B164" s="6">
        <v>185</v>
      </c>
      <c r="C164" s="6">
        <v>49</v>
      </c>
      <c r="D164" s="6">
        <v>234</v>
      </c>
      <c r="E164" s="6">
        <v>0</v>
      </c>
      <c r="F164" s="6">
        <v>0</v>
      </c>
      <c r="G164" s="6">
        <f t="shared" si="12"/>
        <v>0</v>
      </c>
      <c r="H164" s="6">
        <f t="shared" si="13"/>
        <v>185</v>
      </c>
      <c r="I164" s="6">
        <f t="shared" si="13"/>
        <v>49</v>
      </c>
      <c r="J164" s="6">
        <f t="shared" si="14"/>
        <v>234</v>
      </c>
      <c r="K164" s="7" t="s">
        <v>286</v>
      </c>
    </row>
    <row r="165" spans="1:11" ht="22.5" customHeight="1" x14ac:dyDescent="0.2">
      <c r="A165" s="5" t="s">
        <v>1189</v>
      </c>
      <c r="B165" s="6">
        <v>31</v>
      </c>
      <c r="C165" s="6">
        <v>15</v>
      </c>
      <c r="D165" s="6">
        <v>46</v>
      </c>
      <c r="E165" s="6">
        <v>0</v>
      </c>
      <c r="F165" s="6">
        <v>1</v>
      </c>
      <c r="G165" s="6">
        <f t="shared" si="12"/>
        <v>1</v>
      </c>
      <c r="H165" s="6">
        <f t="shared" si="13"/>
        <v>31</v>
      </c>
      <c r="I165" s="6">
        <f t="shared" si="13"/>
        <v>16</v>
      </c>
      <c r="J165" s="6">
        <f t="shared" si="14"/>
        <v>47</v>
      </c>
      <c r="K165" s="7" t="s">
        <v>1190</v>
      </c>
    </row>
    <row r="166" spans="1:11" ht="22.5" customHeight="1" x14ac:dyDescent="0.2">
      <c r="A166" s="5" t="s">
        <v>407</v>
      </c>
      <c r="B166" s="6">
        <v>75</v>
      </c>
      <c r="C166" s="6">
        <v>20</v>
      </c>
      <c r="D166" s="6">
        <v>95</v>
      </c>
      <c r="E166" s="6">
        <v>0</v>
      </c>
      <c r="F166" s="6">
        <v>0</v>
      </c>
      <c r="G166" s="6">
        <f t="shared" si="12"/>
        <v>0</v>
      </c>
      <c r="H166" s="6">
        <f t="shared" si="13"/>
        <v>75</v>
      </c>
      <c r="I166" s="6">
        <f t="shared" si="13"/>
        <v>20</v>
      </c>
      <c r="J166" s="6">
        <f t="shared" si="14"/>
        <v>95</v>
      </c>
      <c r="K166" s="7" t="s">
        <v>351</v>
      </c>
    </row>
    <row r="167" spans="1:11" ht="22.5" customHeight="1" x14ac:dyDescent="0.2">
      <c r="A167" s="5" t="s">
        <v>352</v>
      </c>
      <c r="B167" s="6">
        <v>53</v>
      </c>
      <c r="C167" s="6">
        <v>9</v>
      </c>
      <c r="D167" s="6">
        <v>62</v>
      </c>
      <c r="E167" s="6">
        <v>0</v>
      </c>
      <c r="F167" s="6">
        <v>0</v>
      </c>
      <c r="G167" s="6">
        <f t="shared" si="12"/>
        <v>0</v>
      </c>
      <c r="H167" s="6">
        <f t="shared" si="13"/>
        <v>53</v>
      </c>
      <c r="I167" s="6">
        <f t="shared" si="13"/>
        <v>9</v>
      </c>
      <c r="J167" s="6">
        <f t="shared" si="14"/>
        <v>62</v>
      </c>
      <c r="K167" s="7" t="s">
        <v>353</v>
      </c>
    </row>
    <row r="168" spans="1:11" ht="22.5" customHeight="1" x14ac:dyDescent="0.2">
      <c r="A168" s="5" t="s">
        <v>287</v>
      </c>
      <c r="B168" s="6">
        <v>144</v>
      </c>
      <c r="C168" s="6">
        <v>98</v>
      </c>
      <c r="D168" s="6">
        <v>242</v>
      </c>
      <c r="E168" s="6">
        <v>0</v>
      </c>
      <c r="F168" s="6">
        <v>0</v>
      </c>
      <c r="G168" s="6">
        <f t="shared" si="12"/>
        <v>0</v>
      </c>
      <c r="H168" s="6">
        <f t="shared" si="13"/>
        <v>144</v>
      </c>
      <c r="I168" s="6">
        <f t="shared" si="13"/>
        <v>98</v>
      </c>
      <c r="J168" s="6">
        <f t="shared" si="14"/>
        <v>242</v>
      </c>
      <c r="K168" s="7" t="s">
        <v>1132</v>
      </c>
    </row>
    <row r="169" spans="1:11" ht="22.5" customHeight="1" x14ac:dyDescent="0.2">
      <c r="A169" s="5" t="s">
        <v>873</v>
      </c>
      <c r="B169" s="6">
        <v>39</v>
      </c>
      <c r="C169" s="6">
        <v>23</v>
      </c>
      <c r="D169" s="6">
        <v>62</v>
      </c>
      <c r="E169" s="6">
        <v>0</v>
      </c>
      <c r="F169" s="6">
        <v>0</v>
      </c>
      <c r="G169" s="6">
        <f t="shared" si="12"/>
        <v>0</v>
      </c>
      <c r="H169" s="6">
        <f t="shared" si="13"/>
        <v>39</v>
      </c>
      <c r="I169" s="6">
        <f t="shared" si="13"/>
        <v>23</v>
      </c>
      <c r="J169" s="6">
        <f t="shared" si="14"/>
        <v>62</v>
      </c>
      <c r="K169" s="7" t="s">
        <v>1135</v>
      </c>
    </row>
    <row r="170" spans="1:11" ht="22.5" customHeight="1" x14ac:dyDescent="0.2">
      <c r="A170" s="5" t="s">
        <v>414</v>
      </c>
      <c r="B170" s="6">
        <v>85</v>
      </c>
      <c r="C170" s="6">
        <v>25</v>
      </c>
      <c r="D170" s="6">
        <v>110</v>
      </c>
      <c r="E170" s="6">
        <v>0</v>
      </c>
      <c r="F170" s="6">
        <v>0</v>
      </c>
      <c r="G170" s="6">
        <f t="shared" si="12"/>
        <v>0</v>
      </c>
      <c r="H170" s="6">
        <f t="shared" si="13"/>
        <v>85</v>
      </c>
      <c r="I170" s="6">
        <f t="shared" si="13"/>
        <v>25</v>
      </c>
      <c r="J170" s="6">
        <f t="shared" si="14"/>
        <v>110</v>
      </c>
      <c r="K170" s="7" t="s">
        <v>290</v>
      </c>
    </row>
    <row r="171" spans="1:11" ht="25.5" customHeight="1" x14ac:dyDescent="0.2">
      <c r="A171" s="5" t="s">
        <v>293</v>
      </c>
      <c r="B171" s="6">
        <v>66</v>
      </c>
      <c r="C171" s="6">
        <v>22</v>
      </c>
      <c r="D171" s="6">
        <v>88</v>
      </c>
      <c r="E171" s="6">
        <v>0</v>
      </c>
      <c r="F171" s="6">
        <v>0</v>
      </c>
      <c r="G171" s="6">
        <f t="shared" si="12"/>
        <v>0</v>
      </c>
      <c r="H171" s="6">
        <f t="shared" si="13"/>
        <v>66</v>
      </c>
      <c r="I171" s="6">
        <f t="shared" si="13"/>
        <v>22</v>
      </c>
      <c r="J171" s="6">
        <f t="shared" si="14"/>
        <v>88</v>
      </c>
      <c r="K171" s="7" t="s">
        <v>294</v>
      </c>
    </row>
    <row r="172" spans="1:11" ht="26.25" customHeight="1" x14ac:dyDescent="0.2">
      <c r="A172" s="5" t="s">
        <v>1203</v>
      </c>
      <c r="B172" s="6">
        <v>97</v>
      </c>
      <c r="C172" s="6">
        <v>188</v>
      </c>
      <c r="D172" s="6">
        <v>285</v>
      </c>
      <c r="E172" s="6">
        <v>0</v>
      </c>
      <c r="F172" s="6">
        <v>0</v>
      </c>
      <c r="G172" s="6">
        <f t="shared" si="12"/>
        <v>0</v>
      </c>
      <c r="H172" s="6">
        <f t="shared" si="13"/>
        <v>97</v>
      </c>
      <c r="I172" s="6">
        <f t="shared" si="13"/>
        <v>188</v>
      </c>
      <c r="J172" s="6">
        <f t="shared" si="14"/>
        <v>285</v>
      </c>
      <c r="K172" s="7" t="s">
        <v>910</v>
      </c>
    </row>
    <row r="173" spans="1:11" ht="22.5" customHeight="1" x14ac:dyDescent="0.2">
      <c r="A173" s="5" t="s">
        <v>1212</v>
      </c>
      <c r="B173" s="6">
        <v>41</v>
      </c>
      <c r="C173" s="6">
        <v>18</v>
      </c>
      <c r="D173" s="6">
        <v>59</v>
      </c>
      <c r="E173" s="6">
        <v>0</v>
      </c>
      <c r="F173" s="6">
        <v>0</v>
      </c>
      <c r="G173" s="6">
        <f t="shared" si="12"/>
        <v>0</v>
      </c>
      <c r="H173" s="6">
        <f t="shared" si="13"/>
        <v>41</v>
      </c>
      <c r="I173" s="6">
        <f t="shared" si="13"/>
        <v>18</v>
      </c>
      <c r="J173" s="6">
        <f t="shared" si="14"/>
        <v>59</v>
      </c>
      <c r="K173" s="7" t="s">
        <v>296</v>
      </c>
    </row>
    <row r="174" spans="1:11" ht="22.5" customHeight="1" x14ac:dyDescent="0.2">
      <c r="A174" s="5" t="s">
        <v>1213</v>
      </c>
      <c r="B174" s="6">
        <v>25</v>
      </c>
      <c r="C174" s="6">
        <v>2</v>
      </c>
      <c r="D174" s="6">
        <v>27</v>
      </c>
      <c r="E174" s="6">
        <v>0</v>
      </c>
      <c r="F174" s="6">
        <v>0</v>
      </c>
      <c r="G174" s="6">
        <f t="shared" si="12"/>
        <v>0</v>
      </c>
      <c r="H174" s="6">
        <f t="shared" si="13"/>
        <v>25</v>
      </c>
      <c r="I174" s="6">
        <f t="shared" si="13"/>
        <v>2</v>
      </c>
      <c r="J174" s="6">
        <f t="shared" si="14"/>
        <v>27</v>
      </c>
      <c r="K174" s="7" t="s">
        <v>419</v>
      </c>
    </row>
    <row r="175" spans="1:11" ht="22.5" customHeight="1" x14ac:dyDescent="0.2">
      <c r="A175" s="5" t="s">
        <v>299</v>
      </c>
      <c r="B175" s="6">
        <v>115</v>
      </c>
      <c r="C175" s="6">
        <v>31</v>
      </c>
      <c r="D175" s="6">
        <v>146</v>
      </c>
      <c r="E175" s="6">
        <v>0</v>
      </c>
      <c r="F175" s="6">
        <v>0</v>
      </c>
      <c r="G175" s="6">
        <v>0</v>
      </c>
      <c r="H175" s="6">
        <f t="shared" si="13"/>
        <v>115</v>
      </c>
      <c r="I175" s="6">
        <f t="shared" si="13"/>
        <v>31</v>
      </c>
      <c r="J175" s="6">
        <f t="shared" si="14"/>
        <v>146</v>
      </c>
      <c r="K175" s="7" t="s">
        <v>300</v>
      </c>
    </row>
    <row r="176" spans="1:11" ht="22.5" customHeight="1" thickBot="1" x14ac:dyDescent="0.25">
      <c r="A176" s="14" t="s">
        <v>775</v>
      </c>
      <c r="B176" s="15">
        <v>16</v>
      </c>
      <c r="C176" s="15">
        <v>3</v>
      </c>
      <c r="D176" s="15">
        <v>19</v>
      </c>
      <c r="E176" s="15">
        <v>0</v>
      </c>
      <c r="F176" s="15">
        <v>0</v>
      </c>
      <c r="G176" s="15">
        <v>0</v>
      </c>
      <c r="H176" s="15">
        <f t="shared" si="13"/>
        <v>16</v>
      </c>
      <c r="I176" s="15">
        <f t="shared" si="13"/>
        <v>3</v>
      </c>
      <c r="J176" s="15">
        <f t="shared" si="14"/>
        <v>19</v>
      </c>
      <c r="K176" s="16" t="s">
        <v>776</v>
      </c>
    </row>
    <row r="177" spans="1:11" ht="15" thickTop="1" x14ac:dyDescent="0.2"/>
    <row r="186" spans="1:11" ht="26.25" customHeight="1" thickBot="1" x14ac:dyDescent="0.3">
      <c r="A186" s="29" t="s">
        <v>1214</v>
      </c>
      <c r="K186" s="34" t="s">
        <v>1215</v>
      </c>
    </row>
    <row r="187" spans="1:11" ht="16.5" thickTop="1" x14ac:dyDescent="0.25">
      <c r="A187" s="409" t="s">
        <v>118</v>
      </c>
      <c r="B187" s="412" t="s">
        <v>2</v>
      </c>
      <c r="C187" s="412"/>
      <c r="D187" s="412"/>
      <c r="E187" s="412" t="s">
        <v>3</v>
      </c>
      <c r="F187" s="412"/>
      <c r="G187" s="412"/>
      <c r="H187" s="412" t="s">
        <v>4</v>
      </c>
      <c r="I187" s="412"/>
      <c r="J187" s="412"/>
      <c r="K187" s="409" t="s">
        <v>278</v>
      </c>
    </row>
    <row r="188" spans="1:11" ht="15.75" customHeight="1" x14ac:dyDescent="0.25">
      <c r="A188" s="410"/>
      <c r="B188" s="413" t="s">
        <v>6</v>
      </c>
      <c r="C188" s="413"/>
      <c r="D188" s="413"/>
      <c r="E188" s="413" t="s">
        <v>7</v>
      </c>
      <c r="F188" s="413"/>
      <c r="G188" s="413"/>
      <c r="H188" s="413" t="s">
        <v>8</v>
      </c>
      <c r="I188" s="413"/>
      <c r="J188" s="413"/>
      <c r="K188" s="410"/>
    </row>
    <row r="189" spans="1:11" ht="15.75" x14ac:dyDescent="0.25">
      <c r="A189" s="410"/>
      <c r="B189" s="75" t="s">
        <v>52</v>
      </c>
      <c r="C189" s="75" t="s">
        <v>10</v>
      </c>
      <c r="D189" s="75" t="s">
        <v>11</v>
      </c>
      <c r="E189" s="75" t="s">
        <v>52</v>
      </c>
      <c r="F189" s="75" t="s">
        <v>10</v>
      </c>
      <c r="G189" s="75" t="s">
        <v>11</v>
      </c>
      <c r="H189" s="75" t="s">
        <v>52</v>
      </c>
      <c r="I189" s="75" t="s">
        <v>10</v>
      </c>
      <c r="J189" s="75" t="s">
        <v>11</v>
      </c>
      <c r="K189" s="410"/>
    </row>
    <row r="190" spans="1:11" ht="16.5" customHeight="1" thickBot="1" x14ac:dyDescent="0.3">
      <c r="A190" s="411"/>
      <c r="B190" s="4" t="s">
        <v>12</v>
      </c>
      <c r="C190" s="4" t="s">
        <v>13</v>
      </c>
      <c r="D190" s="4" t="s">
        <v>8</v>
      </c>
      <c r="E190" s="4" t="s">
        <v>12</v>
      </c>
      <c r="F190" s="4" t="s">
        <v>13</v>
      </c>
      <c r="G190" s="4" t="s">
        <v>8</v>
      </c>
      <c r="H190" s="4" t="s">
        <v>12</v>
      </c>
      <c r="I190" s="4" t="s">
        <v>13</v>
      </c>
      <c r="J190" s="4" t="s">
        <v>8</v>
      </c>
      <c r="K190" s="411"/>
    </row>
    <row r="191" spans="1:11" ht="23.25" customHeight="1" x14ac:dyDescent="0.2">
      <c r="A191" s="5" t="s">
        <v>368</v>
      </c>
      <c r="B191" s="6">
        <v>14</v>
      </c>
      <c r="C191" s="6">
        <v>7</v>
      </c>
      <c r="D191" s="6">
        <v>21</v>
      </c>
      <c r="E191" s="6">
        <v>0</v>
      </c>
      <c r="F191" s="6">
        <v>0</v>
      </c>
      <c r="G191" s="6">
        <v>0</v>
      </c>
      <c r="H191" s="6">
        <f t="shared" si="13"/>
        <v>14</v>
      </c>
      <c r="I191" s="6">
        <f t="shared" si="13"/>
        <v>7</v>
      </c>
      <c r="J191" s="6">
        <f t="shared" si="14"/>
        <v>21</v>
      </c>
      <c r="K191" s="7" t="s">
        <v>1216</v>
      </c>
    </row>
    <row r="192" spans="1:11" ht="20.25" customHeight="1" x14ac:dyDescent="0.2">
      <c r="A192" s="5" t="s">
        <v>301</v>
      </c>
      <c r="B192" s="6">
        <v>35</v>
      </c>
      <c r="C192" s="6">
        <v>13</v>
      </c>
      <c r="D192" s="6">
        <v>48</v>
      </c>
      <c r="E192" s="6">
        <v>0</v>
      </c>
      <c r="F192" s="6">
        <v>0</v>
      </c>
      <c r="G192" s="6">
        <v>0</v>
      </c>
      <c r="H192" s="6">
        <f t="shared" si="13"/>
        <v>35</v>
      </c>
      <c r="I192" s="6">
        <f t="shared" si="13"/>
        <v>13</v>
      </c>
      <c r="J192" s="6">
        <f t="shared" si="14"/>
        <v>48</v>
      </c>
      <c r="K192" s="7" t="s">
        <v>302</v>
      </c>
    </row>
    <row r="193" spans="1:11" ht="21" customHeight="1" x14ac:dyDescent="0.2">
      <c r="A193" s="5" t="s">
        <v>303</v>
      </c>
      <c r="B193" s="6">
        <v>21</v>
      </c>
      <c r="C193" s="6">
        <v>6</v>
      </c>
      <c r="D193" s="6">
        <v>27</v>
      </c>
      <c r="E193" s="6">
        <v>0</v>
      </c>
      <c r="F193" s="6">
        <v>0</v>
      </c>
      <c r="G193" s="6">
        <v>0</v>
      </c>
      <c r="H193" s="6">
        <f t="shared" si="13"/>
        <v>21</v>
      </c>
      <c r="I193" s="6">
        <f t="shared" si="13"/>
        <v>6</v>
      </c>
      <c r="J193" s="6">
        <f t="shared" si="14"/>
        <v>27</v>
      </c>
      <c r="K193" s="7" t="s">
        <v>304</v>
      </c>
    </row>
    <row r="194" spans="1:11" ht="22.5" customHeight="1" x14ac:dyDescent="0.2">
      <c r="A194" s="5" t="s">
        <v>1196</v>
      </c>
      <c r="B194" s="6">
        <v>58</v>
      </c>
      <c r="C194" s="6">
        <v>13</v>
      </c>
      <c r="D194" s="6">
        <v>71</v>
      </c>
      <c r="E194" s="6">
        <v>0</v>
      </c>
      <c r="F194" s="6">
        <v>0</v>
      </c>
      <c r="G194" s="6">
        <v>0</v>
      </c>
      <c r="H194" s="6">
        <f t="shared" si="13"/>
        <v>58</v>
      </c>
      <c r="I194" s="6">
        <f t="shared" si="13"/>
        <v>13</v>
      </c>
      <c r="J194" s="6">
        <f t="shared" si="14"/>
        <v>71</v>
      </c>
      <c r="K194" s="7" t="s">
        <v>1197</v>
      </c>
    </row>
    <row r="195" spans="1:11" ht="21" customHeight="1" x14ac:dyDescent="0.2">
      <c r="A195" s="5" t="s">
        <v>1217</v>
      </c>
      <c r="B195" s="6">
        <v>10</v>
      </c>
      <c r="C195" s="6">
        <v>3</v>
      </c>
      <c r="D195" s="6">
        <v>13</v>
      </c>
      <c r="E195" s="6">
        <v>0</v>
      </c>
      <c r="F195" s="6">
        <v>0</v>
      </c>
      <c r="G195" s="6">
        <v>0</v>
      </c>
      <c r="H195" s="6">
        <f t="shared" si="13"/>
        <v>10</v>
      </c>
      <c r="I195" s="6">
        <f t="shared" si="13"/>
        <v>3</v>
      </c>
      <c r="J195" s="6">
        <f t="shared" si="14"/>
        <v>13</v>
      </c>
      <c r="K195" s="7" t="s">
        <v>1218</v>
      </c>
    </row>
    <row r="196" spans="1:11" ht="22.5" customHeight="1" x14ac:dyDescent="0.2">
      <c r="A196" s="5" t="s">
        <v>1219</v>
      </c>
      <c r="B196" s="6">
        <v>18</v>
      </c>
      <c r="C196" s="6">
        <v>0</v>
      </c>
      <c r="D196" s="6">
        <v>18</v>
      </c>
      <c r="E196" s="6">
        <v>0</v>
      </c>
      <c r="F196" s="6">
        <v>0</v>
      </c>
      <c r="G196" s="6">
        <v>0</v>
      </c>
      <c r="H196" s="6">
        <f t="shared" si="13"/>
        <v>18</v>
      </c>
      <c r="I196" s="6">
        <f t="shared" si="13"/>
        <v>0</v>
      </c>
      <c r="J196" s="6">
        <f t="shared" si="14"/>
        <v>18</v>
      </c>
      <c r="K196" s="7" t="s">
        <v>1220</v>
      </c>
    </row>
    <row r="197" spans="1:11" ht="22.5" customHeight="1" x14ac:dyDescent="0.2">
      <c r="A197" s="5" t="s">
        <v>1221</v>
      </c>
      <c r="B197" s="6">
        <v>3</v>
      </c>
      <c r="C197" s="6">
        <v>0</v>
      </c>
      <c r="D197" s="6">
        <v>3</v>
      </c>
      <c r="E197" s="6">
        <v>0</v>
      </c>
      <c r="F197" s="6">
        <v>0</v>
      </c>
      <c r="G197" s="6">
        <v>0</v>
      </c>
      <c r="H197" s="6">
        <f t="shared" si="13"/>
        <v>3</v>
      </c>
      <c r="I197" s="6">
        <f t="shared" si="13"/>
        <v>0</v>
      </c>
      <c r="J197" s="6">
        <f t="shared" si="14"/>
        <v>3</v>
      </c>
      <c r="K197" s="7" t="s">
        <v>1222</v>
      </c>
    </row>
    <row r="198" spans="1:11" ht="22.5" customHeight="1" x14ac:dyDescent="0.2">
      <c r="A198" s="5" t="s">
        <v>54</v>
      </c>
      <c r="B198" s="6">
        <v>12</v>
      </c>
      <c r="C198" s="6">
        <v>1</v>
      </c>
      <c r="D198" s="6">
        <v>13</v>
      </c>
      <c r="E198" s="6">
        <v>0</v>
      </c>
      <c r="F198" s="6">
        <v>0</v>
      </c>
      <c r="G198" s="6">
        <v>0</v>
      </c>
      <c r="H198" s="6">
        <f>SUM(B198,E198)</f>
        <v>12</v>
      </c>
      <c r="I198" s="6">
        <f>SUM(C198,F198)</f>
        <v>1</v>
      </c>
      <c r="J198" s="6">
        <f>SUM(H198:I198)</f>
        <v>13</v>
      </c>
      <c r="K198" s="7" t="s">
        <v>330</v>
      </c>
    </row>
    <row r="199" spans="1:11" ht="20.25" customHeight="1" x14ac:dyDescent="0.2">
      <c r="A199" s="5" t="s">
        <v>38</v>
      </c>
      <c r="B199" s="6">
        <f>SUM(B191:B198,B160:B176)</f>
        <v>1405</v>
      </c>
      <c r="C199" s="6">
        <f t="shared" ref="C199:J199" si="15">SUM(C191:C198,C160:C176)</f>
        <v>704</v>
      </c>
      <c r="D199" s="6">
        <f t="shared" si="15"/>
        <v>2109</v>
      </c>
      <c r="E199" s="6">
        <f t="shared" si="15"/>
        <v>0</v>
      </c>
      <c r="F199" s="6">
        <f t="shared" si="15"/>
        <v>1</v>
      </c>
      <c r="G199" s="6">
        <f t="shared" si="15"/>
        <v>1</v>
      </c>
      <c r="H199" s="6">
        <f t="shared" si="15"/>
        <v>1405</v>
      </c>
      <c r="I199" s="6">
        <f t="shared" si="15"/>
        <v>705</v>
      </c>
      <c r="J199" s="6">
        <f t="shared" si="15"/>
        <v>2110</v>
      </c>
      <c r="K199" s="7" t="s">
        <v>305</v>
      </c>
    </row>
    <row r="200" spans="1:11" ht="19.5" customHeight="1" x14ac:dyDescent="0.2">
      <c r="A200" s="5" t="s">
        <v>62</v>
      </c>
      <c r="B200" s="6"/>
      <c r="C200" s="6"/>
      <c r="D200" s="6"/>
      <c r="E200" s="6"/>
      <c r="F200" s="6"/>
      <c r="G200" s="6"/>
      <c r="H200" s="6"/>
      <c r="I200" s="6"/>
      <c r="J200" s="6"/>
      <c r="K200" s="7" t="s">
        <v>41</v>
      </c>
    </row>
    <row r="201" spans="1:11" ht="21" customHeight="1" x14ac:dyDescent="0.2">
      <c r="A201" s="5" t="s">
        <v>285</v>
      </c>
      <c r="B201" s="6">
        <v>47</v>
      </c>
      <c r="C201" s="6">
        <v>3</v>
      </c>
      <c r="D201" s="6">
        <v>50</v>
      </c>
      <c r="E201" s="6">
        <v>0</v>
      </c>
      <c r="F201" s="6">
        <v>0</v>
      </c>
      <c r="G201" s="6">
        <v>0</v>
      </c>
      <c r="H201" s="6">
        <f t="shared" ref="H201:J202" si="16">SUM(B201,E201)</f>
        <v>47</v>
      </c>
      <c r="I201" s="6">
        <f t="shared" si="16"/>
        <v>3</v>
      </c>
      <c r="J201" s="6">
        <f t="shared" si="16"/>
        <v>50</v>
      </c>
      <c r="K201" s="7" t="s">
        <v>286</v>
      </c>
    </row>
    <row r="202" spans="1:11" ht="23.25" customHeight="1" x14ac:dyDescent="0.2">
      <c r="A202" s="5" t="s">
        <v>873</v>
      </c>
      <c r="B202" s="6">
        <v>4</v>
      </c>
      <c r="C202" s="6">
        <v>4</v>
      </c>
      <c r="D202" s="6">
        <v>8</v>
      </c>
      <c r="E202" s="6">
        <v>0</v>
      </c>
      <c r="F202" s="6">
        <v>0</v>
      </c>
      <c r="G202" s="6">
        <v>0</v>
      </c>
      <c r="H202" s="6">
        <f t="shared" si="16"/>
        <v>4</v>
      </c>
      <c r="I202" s="6">
        <f t="shared" si="16"/>
        <v>4</v>
      </c>
      <c r="J202" s="6">
        <f t="shared" si="16"/>
        <v>8</v>
      </c>
      <c r="K202" s="7" t="s">
        <v>1135</v>
      </c>
    </row>
    <row r="203" spans="1:11" ht="20.25" customHeight="1" thickBot="1" x14ac:dyDescent="0.25">
      <c r="A203" s="11" t="s">
        <v>45</v>
      </c>
      <c r="B203" s="12">
        <f>SUM(B201:B202)</f>
        <v>51</v>
      </c>
      <c r="C203" s="12">
        <f t="shared" ref="C203:J203" si="17">SUM(C201:C202)</f>
        <v>7</v>
      </c>
      <c r="D203" s="12">
        <f t="shared" si="17"/>
        <v>58</v>
      </c>
      <c r="E203" s="12">
        <f t="shared" si="17"/>
        <v>0</v>
      </c>
      <c r="F203" s="12">
        <f t="shared" si="17"/>
        <v>0</v>
      </c>
      <c r="G203" s="12">
        <f t="shared" si="17"/>
        <v>0</v>
      </c>
      <c r="H203" s="12">
        <f t="shared" si="17"/>
        <v>51</v>
      </c>
      <c r="I203" s="12">
        <f t="shared" si="17"/>
        <v>7</v>
      </c>
      <c r="J203" s="12">
        <f t="shared" si="17"/>
        <v>58</v>
      </c>
      <c r="K203" s="13" t="s">
        <v>336</v>
      </c>
    </row>
    <row r="204" spans="1:11" ht="21" customHeight="1" thickBot="1" x14ac:dyDescent="0.25">
      <c r="A204" s="8" t="s">
        <v>108</v>
      </c>
      <c r="B204" s="9">
        <f t="shared" ref="B204:J204" si="18">SUM(B199,B203)</f>
        <v>1456</v>
      </c>
      <c r="C204" s="9">
        <f t="shared" si="18"/>
        <v>711</v>
      </c>
      <c r="D204" s="9">
        <f t="shared" si="18"/>
        <v>2167</v>
      </c>
      <c r="E204" s="9">
        <f t="shared" si="18"/>
        <v>0</v>
      </c>
      <c r="F204" s="9">
        <f t="shared" si="18"/>
        <v>1</v>
      </c>
      <c r="G204" s="9">
        <f t="shared" si="18"/>
        <v>1</v>
      </c>
      <c r="H204" s="9">
        <f t="shared" si="18"/>
        <v>1456</v>
      </c>
      <c r="I204" s="9">
        <f t="shared" si="18"/>
        <v>712</v>
      </c>
      <c r="J204" s="9">
        <f t="shared" si="18"/>
        <v>2168</v>
      </c>
      <c r="K204" s="10" t="s">
        <v>48</v>
      </c>
    </row>
    <row r="205" spans="1:11" ht="15" thickTop="1" x14ac:dyDescent="0.2"/>
  </sheetData>
  <mergeCells count="54">
    <mergeCell ref="A187:A190"/>
    <mergeCell ref="B187:D187"/>
    <mergeCell ref="E187:G187"/>
    <mergeCell ref="H187:J187"/>
    <mergeCell ref="K187:K190"/>
    <mergeCell ref="B188:D188"/>
    <mergeCell ref="E188:G188"/>
    <mergeCell ref="H188:J188"/>
    <mergeCell ref="A152:K152"/>
    <mergeCell ref="A153:K153"/>
    <mergeCell ref="A155:A158"/>
    <mergeCell ref="B155:D155"/>
    <mergeCell ref="E155:G155"/>
    <mergeCell ref="H155:J155"/>
    <mergeCell ref="K155:K158"/>
    <mergeCell ref="B156:D156"/>
    <mergeCell ref="E156:G156"/>
    <mergeCell ref="H156:J156"/>
    <mergeCell ref="A116:A119"/>
    <mergeCell ref="B116:D116"/>
    <mergeCell ref="E116:G116"/>
    <mergeCell ref="H116:J116"/>
    <mergeCell ref="K116:K119"/>
    <mergeCell ref="B117:D117"/>
    <mergeCell ref="E117:G117"/>
    <mergeCell ref="H117:J117"/>
    <mergeCell ref="A76:K76"/>
    <mergeCell ref="A77:K77"/>
    <mergeCell ref="A79:A82"/>
    <mergeCell ref="B79:D79"/>
    <mergeCell ref="E79:G79"/>
    <mergeCell ref="H79:J79"/>
    <mergeCell ref="K79:K82"/>
    <mergeCell ref="B80:D80"/>
    <mergeCell ref="E80:G80"/>
    <mergeCell ref="H80:J80"/>
    <mergeCell ref="A37:A40"/>
    <mergeCell ref="B37:D37"/>
    <mergeCell ref="E37:G37"/>
    <mergeCell ref="H37:J37"/>
    <mergeCell ref="K37:K40"/>
    <mergeCell ref="B38:D38"/>
    <mergeCell ref="E38:G38"/>
    <mergeCell ref="H38:J3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203"/>
  <sheetViews>
    <sheetView rightToLeft="1" view="pageBreakPreview" topLeftCell="A192" zoomScale="75" zoomScaleNormal="80" zoomScaleSheetLayoutView="75" workbookViewId="0">
      <selection activeCell="A113" sqref="A113:N209"/>
    </sheetView>
  </sheetViews>
  <sheetFormatPr defaultRowHeight="14.25" x14ac:dyDescent="0.2"/>
  <cols>
    <col min="1" max="1" width="22.25" style="76" customWidth="1"/>
    <col min="2" max="4" width="11.125" style="76" customWidth="1"/>
    <col min="5" max="5" width="7.625" style="76" customWidth="1"/>
    <col min="6" max="6" width="8.875" style="76" customWidth="1"/>
    <col min="7" max="7" width="8.75" style="76" customWidth="1"/>
    <col min="8" max="8" width="7.875" style="76" customWidth="1"/>
    <col min="9" max="10" width="8.75" style="76" customWidth="1"/>
    <col min="11" max="13" width="11" style="76" customWidth="1"/>
    <col min="14" max="14" width="30.25" style="76" customWidth="1"/>
    <col min="15" max="227" width="9" style="76"/>
    <col min="228" max="228" width="22.625" style="76" customWidth="1"/>
    <col min="229" max="231" width="10.875" style="76" customWidth="1"/>
    <col min="232" max="233" width="7.625" style="76" customWidth="1"/>
    <col min="234" max="234" width="8.75" style="76" customWidth="1"/>
    <col min="235" max="237" width="10.25" style="76" customWidth="1"/>
    <col min="238" max="238" width="27.75" style="76" customWidth="1"/>
    <col min="239" max="483" width="9" style="76"/>
    <col min="484" max="484" width="22.625" style="76" customWidth="1"/>
    <col min="485" max="487" width="10.875" style="76" customWidth="1"/>
    <col min="488" max="489" width="7.625" style="76" customWidth="1"/>
    <col min="490" max="490" width="8.75" style="76" customWidth="1"/>
    <col min="491" max="493" width="10.25" style="76" customWidth="1"/>
    <col min="494" max="494" width="27.75" style="76" customWidth="1"/>
    <col min="495" max="739" width="9" style="76"/>
    <col min="740" max="740" width="22.625" style="76" customWidth="1"/>
    <col min="741" max="743" width="10.875" style="76" customWidth="1"/>
    <col min="744" max="745" width="7.625" style="76" customWidth="1"/>
    <col min="746" max="746" width="8.75" style="76" customWidth="1"/>
    <col min="747" max="749" width="10.25" style="76" customWidth="1"/>
    <col min="750" max="750" width="27.75" style="76" customWidth="1"/>
    <col min="751" max="995" width="9" style="76"/>
    <col min="996" max="996" width="22.625" style="76" customWidth="1"/>
    <col min="997" max="999" width="10.875" style="76" customWidth="1"/>
    <col min="1000" max="1001" width="7.625" style="76" customWidth="1"/>
    <col min="1002" max="1002" width="8.75" style="76" customWidth="1"/>
    <col min="1003" max="1005" width="10.25" style="76" customWidth="1"/>
    <col min="1006" max="1006" width="27.75" style="76" customWidth="1"/>
    <col min="1007" max="1251" width="9" style="76"/>
    <col min="1252" max="1252" width="22.625" style="76" customWidth="1"/>
    <col min="1253" max="1255" width="10.875" style="76" customWidth="1"/>
    <col min="1256" max="1257" width="7.625" style="76" customWidth="1"/>
    <col min="1258" max="1258" width="8.75" style="76" customWidth="1"/>
    <col min="1259" max="1261" width="10.25" style="76" customWidth="1"/>
    <col min="1262" max="1262" width="27.75" style="76" customWidth="1"/>
    <col min="1263" max="1507" width="9" style="76"/>
    <col min="1508" max="1508" width="22.625" style="76" customWidth="1"/>
    <col min="1509" max="1511" width="10.875" style="76" customWidth="1"/>
    <col min="1512" max="1513" width="7.625" style="76" customWidth="1"/>
    <col min="1514" max="1514" width="8.75" style="76" customWidth="1"/>
    <col min="1515" max="1517" width="10.25" style="76" customWidth="1"/>
    <col min="1518" max="1518" width="27.75" style="76" customWidth="1"/>
    <col min="1519" max="1763" width="9" style="76"/>
    <col min="1764" max="1764" width="22.625" style="76" customWidth="1"/>
    <col min="1765" max="1767" width="10.875" style="76" customWidth="1"/>
    <col min="1768" max="1769" width="7.625" style="76" customWidth="1"/>
    <col min="1770" max="1770" width="8.75" style="76" customWidth="1"/>
    <col min="1771" max="1773" width="10.25" style="76" customWidth="1"/>
    <col min="1774" max="1774" width="27.75" style="76" customWidth="1"/>
    <col min="1775" max="2019" width="9" style="76"/>
    <col min="2020" max="2020" width="22.625" style="76" customWidth="1"/>
    <col min="2021" max="2023" width="10.875" style="76" customWidth="1"/>
    <col min="2024" max="2025" width="7.625" style="76" customWidth="1"/>
    <col min="2026" max="2026" width="8.75" style="76" customWidth="1"/>
    <col min="2027" max="2029" width="10.25" style="76" customWidth="1"/>
    <col min="2030" max="2030" width="27.75" style="76" customWidth="1"/>
    <col min="2031" max="2275" width="9" style="76"/>
    <col min="2276" max="2276" width="22.625" style="76" customWidth="1"/>
    <col min="2277" max="2279" width="10.875" style="76" customWidth="1"/>
    <col min="2280" max="2281" width="7.625" style="76" customWidth="1"/>
    <col min="2282" max="2282" width="8.75" style="76" customWidth="1"/>
    <col min="2283" max="2285" width="10.25" style="76" customWidth="1"/>
    <col min="2286" max="2286" width="27.75" style="76" customWidth="1"/>
    <col min="2287" max="2531" width="9" style="76"/>
    <col min="2532" max="2532" width="22.625" style="76" customWidth="1"/>
    <col min="2533" max="2535" width="10.875" style="76" customWidth="1"/>
    <col min="2536" max="2537" width="7.625" style="76" customWidth="1"/>
    <col min="2538" max="2538" width="8.75" style="76" customWidth="1"/>
    <col min="2539" max="2541" width="10.25" style="76" customWidth="1"/>
    <col min="2542" max="2542" width="27.75" style="76" customWidth="1"/>
    <col min="2543" max="2787" width="9" style="76"/>
    <col min="2788" max="2788" width="22.625" style="76" customWidth="1"/>
    <col min="2789" max="2791" width="10.875" style="76" customWidth="1"/>
    <col min="2792" max="2793" width="7.625" style="76" customWidth="1"/>
    <col min="2794" max="2794" width="8.75" style="76" customWidth="1"/>
    <col min="2795" max="2797" width="10.25" style="76" customWidth="1"/>
    <col min="2798" max="2798" width="27.75" style="76" customWidth="1"/>
    <col min="2799" max="3043" width="9" style="76"/>
    <col min="3044" max="3044" width="22.625" style="76" customWidth="1"/>
    <col min="3045" max="3047" width="10.875" style="76" customWidth="1"/>
    <col min="3048" max="3049" width="7.625" style="76" customWidth="1"/>
    <col min="3050" max="3050" width="8.75" style="76" customWidth="1"/>
    <col min="3051" max="3053" width="10.25" style="76" customWidth="1"/>
    <col min="3054" max="3054" width="27.75" style="76" customWidth="1"/>
    <col min="3055" max="3299" width="9" style="76"/>
    <col min="3300" max="3300" width="22.625" style="76" customWidth="1"/>
    <col min="3301" max="3303" width="10.875" style="76" customWidth="1"/>
    <col min="3304" max="3305" width="7.625" style="76" customWidth="1"/>
    <col min="3306" max="3306" width="8.75" style="76" customWidth="1"/>
    <col min="3307" max="3309" width="10.25" style="76" customWidth="1"/>
    <col min="3310" max="3310" width="27.75" style="76" customWidth="1"/>
    <col min="3311" max="3555" width="9" style="76"/>
    <col min="3556" max="3556" width="22.625" style="76" customWidth="1"/>
    <col min="3557" max="3559" width="10.875" style="76" customWidth="1"/>
    <col min="3560" max="3561" width="7.625" style="76" customWidth="1"/>
    <col min="3562" max="3562" width="8.75" style="76" customWidth="1"/>
    <col min="3563" max="3565" width="10.25" style="76" customWidth="1"/>
    <col min="3566" max="3566" width="27.75" style="76" customWidth="1"/>
    <col min="3567" max="3811" width="9" style="76"/>
    <col min="3812" max="3812" width="22.625" style="76" customWidth="1"/>
    <col min="3813" max="3815" width="10.875" style="76" customWidth="1"/>
    <col min="3816" max="3817" width="7.625" style="76" customWidth="1"/>
    <col min="3818" max="3818" width="8.75" style="76" customWidth="1"/>
    <col min="3819" max="3821" width="10.25" style="76" customWidth="1"/>
    <col min="3822" max="3822" width="27.75" style="76" customWidth="1"/>
    <col min="3823" max="4067" width="9" style="76"/>
    <col min="4068" max="4068" width="22.625" style="76" customWidth="1"/>
    <col min="4069" max="4071" width="10.875" style="76" customWidth="1"/>
    <col min="4072" max="4073" width="7.625" style="76" customWidth="1"/>
    <col min="4074" max="4074" width="8.75" style="76" customWidth="1"/>
    <col min="4075" max="4077" width="10.25" style="76" customWidth="1"/>
    <col min="4078" max="4078" width="27.75" style="76" customWidth="1"/>
    <col min="4079" max="4323" width="9" style="76"/>
    <col min="4324" max="4324" width="22.625" style="76" customWidth="1"/>
    <col min="4325" max="4327" width="10.875" style="76" customWidth="1"/>
    <col min="4328" max="4329" width="7.625" style="76" customWidth="1"/>
    <col min="4330" max="4330" width="8.75" style="76" customWidth="1"/>
    <col min="4331" max="4333" width="10.25" style="76" customWidth="1"/>
    <col min="4334" max="4334" width="27.75" style="76" customWidth="1"/>
    <col min="4335" max="4579" width="9" style="76"/>
    <col min="4580" max="4580" width="22.625" style="76" customWidth="1"/>
    <col min="4581" max="4583" width="10.875" style="76" customWidth="1"/>
    <col min="4584" max="4585" width="7.625" style="76" customWidth="1"/>
    <col min="4586" max="4586" width="8.75" style="76" customWidth="1"/>
    <col min="4587" max="4589" width="10.25" style="76" customWidth="1"/>
    <col min="4590" max="4590" width="27.75" style="76" customWidth="1"/>
    <col min="4591" max="4835" width="9" style="76"/>
    <col min="4836" max="4836" width="22.625" style="76" customWidth="1"/>
    <col min="4837" max="4839" width="10.875" style="76" customWidth="1"/>
    <col min="4840" max="4841" width="7.625" style="76" customWidth="1"/>
    <col min="4842" max="4842" width="8.75" style="76" customWidth="1"/>
    <col min="4843" max="4845" width="10.25" style="76" customWidth="1"/>
    <col min="4846" max="4846" width="27.75" style="76" customWidth="1"/>
    <col min="4847" max="5091" width="9" style="76"/>
    <col min="5092" max="5092" width="22.625" style="76" customWidth="1"/>
    <col min="5093" max="5095" width="10.875" style="76" customWidth="1"/>
    <col min="5096" max="5097" width="7.625" style="76" customWidth="1"/>
    <col min="5098" max="5098" width="8.75" style="76" customWidth="1"/>
    <col min="5099" max="5101" width="10.25" style="76" customWidth="1"/>
    <col min="5102" max="5102" width="27.75" style="76" customWidth="1"/>
    <col min="5103" max="5347" width="9" style="76"/>
    <col min="5348" max="5348" width="22.625" style="76" customWidth="1"/>
    <col min="5349" max="5351" width="10.875" style="76" customWidth="1"/>
    <col min="5352" max="5353" width="7.625" style="76" customWidth="1"/>
    <col min="5354" max="5354" width="8.75" style="76" customWidth="1"/>
    <col min="5355" max="5357" width="10.25" style="76" customWidth="1"/>
    <col min="5358" max="5358" width="27.75" style="76" customWidth="1"/>
    <col min="5359" max="5603" width="9" style="76"/>
    <col min="5604" max="5604" width="22.625" style="76" customWidth="1"/>
    <col min="5605" max="5607" width="10.875" style="76" customWidth="1"/>
    <col min="5608" max="5609" width="7.625" style="76" customWidth="1"/>
    <col min="5610" max="5610" width="8.75" style="76" customWidth="1"/>
    <col min="5611" max="5613" width="10.25" style="76" customWidth="1"/>
    <col min="5614" max="5614" width="27.75" style="76" customWidth="1"/>
    <col min="5615" max="5859" width="9" style="76"/>
    <col min="5860" max="5860" width="22.625" style="76" customWidth="1"/>
    <col min="5861" max="5863" width="10.875" style="76" customWidth="1"/>
    <col min="5864" max="5865" width="7.625" style="76" customWidth="1"/>
    <col min="5866" max="5866" width="8.75" style="76" customWidth="1"/>
    <col min="5867" max="5869" width="10.25" style="76" customWidth="1"/>
    <col min="5870" max="5870" width="27.75" style="76" customWidth="1"/>
    <col min="5871" max="6115" width="9" style="76"/>
    <col min="6116" max="6116" width="22.625" style="76" customWidth="1"/>
    <col min="6117" max="6119" width="10.875" style="76" customWidth="1"/>
    <col min="6120" max="6121" width="7.625" style="76" customWidth="1"/>
    <col min="6122" max="6122" width="8.75" style="76" customWidth="1"/>
    <col min="6123" max="6125" width="10.25" style="76" customWidth="1"/>
    <col min="6126" max="6126" width="27.75" style="76" customWidth="1"/>
    <col min="6127" max="6371" width="9" style="76"/>
    <col min="6372" max="6372" width="22.625" style="76" customWidth="1"/>
    <col min="6373" max="6375" width="10.875" style="76" customWidth="1"/>
    <col min="6376" max="6377" width="7.625" style="76" customWidth="1"/>
    <col min="6378" max="6378" width="8.75" style="76" customWidth="1"/>
    <col min="6379" max="6381" width="10.25" style="76" customWidth="1"/>
    <col min="6382" max="6382" width="27.75" style="76" customWidth="1"/>
    <col min="6383" max="6627" width="9" style="76"/>
    <col min="6628" max="6628" width="22.625" style="76" customWidth="1"/>
    <col min="6629" max="6631" width="10.875" style="76" customWidth="1"/>
    <col min="6632" max="6633" width="7.625" style="76" customWidth="1"/>
    <col min="6634" max="6634" width="8.75" style="76" customWidth="1"/>
    <col min="6635" max="6637" width="10.25" style="76" customWidth="1"/>
    <col min="6638" max="6638" width="27.75" style="76" customWidth="1"/>
    <col min="6639" max="6883" width="9" style="76"/>
    <col min="6884" max="6884" width="22.625" style="76" customWidth="1"/>
    <col min="6885" max="6887" width="10.875" style="76" customWidth="1"/>
    <col min="6888" max="6889" width="7.625" style="76" customWidth="1"/>
    <col min="6890" max="6890" width="8.75" style="76" customWidth="1"/>
    <col min="6891" max="6893" width="10.25" style="76" customWidth="1"/>
    <col min="6894" max="6894" width="27.75" style="76" customWidth="1"/>
    <col min="6895" max="7139" width="9" style="76"/>
    <col min="7140" max="7140" width="22.625" style="76" customWidth="1"/>
    <col min="7141" max="7143" width="10.875" style="76" customWidth="1"/>
    <col min="7144" max="7145" width="7.625" style="76" customWidth="1"/>
    <col min="7146" max="7146" width="8.75" style="76" customWidth="1"/>
    <col min="7147" max="7149" width="10.25" style="76" customWidth="1"/>
    <col min="7150" max="7150" width="27.75" style="76" customWidth="1"/>
    <col min="7151" max="7395" width="9" style="76"/>
    <col min="7396" max="7396" width="22.625" style="76" customWidth="1"/>
    <col min="7397" max="7399" width="10.875" style="76" customWidth="1"/>
    <col min="7400" max="7401" width="7.625" style="76" customWidth="1"/>
    <col min="7402" max="7402" width="8.75" style="76" customWidth="1"/>
    <col min="7403" max="7405" width="10.25" style="76" customWidth="1"/>
    <col min="7406" max="7406" width="27.75" style="76" customWidth="1"/>
    <col min="7407" max="7651" width="9" style="76"/>
    <col min="7652" max="7652" width="22.625" style="76" customWidth="1"/>
    <col min="7653" max="7655" width="10.875" style="76" customWidth="1"/>
    <col min="7656" max="7657" width="7.625" style="76" customWidth="1"/>
    <col min="7658" max="7658" width="8.75" style="76" customWidth="1"/>
    <col min="7659" max="7661" width="10.25" style="76" customWidth="1"/>
    <col min="7662" max="7662" width="27.75" style="76" customWidth="1"/>
    <col min="7663" max="7907" width="9" style="76"/>
    <col min="7908" max="7908" width="22.625" style="76" customWidth="1"/>
    <col min="7909" max="7911" width="10.875" style="76" customWidth="1"/>
    <col min="7912" max="7913" width="7.625" style="76" customWidth="1"/>
    <col min="7914" max="7914" width="8.75" style="76" customWidth="1"/>
    <col min="7915" max="7917" width="10.25" style="76" customWidth="1"/>
    <col min="7918" max="7918" width="27.75" style="76" customWidth="1"/>
    <col min="7919" max="8163" width="9" style="76"/>
    <col min="8164" max="8164" width="22.625" style="76" customWidth="1"/>
    <col min="8165" max="8167" width="10.875" style="76" customWidth="1"/>
    <col min="8168" max="8169" width="7.625" style="76" customWidth="1"/>
    <col min="8170" max="8170" width="8.75" style="76" customWidth="1"/>
    <col min="8171" max="8173" width="10.25" style="76" customWidth="1"/>
    <col min="8174" max="8174" width="27.75" style="76" customWidth="1"/>
    <col min="8175" max="8419" width="9" style="76"/>
    <col min="8420" max="8420" width="22.625" style="76" customWidth="1"/>
    <col min="8421" max="8423" width="10.875" style="76" customWidth="1"/>
    <col min="8424" max="8425" width="7.625" style="76" customWidth="1"/>
    <col min="8426" max="8426" width="8.75" style="76" customWidth="1"/>
    <col min="8427" max="8429" width="10.25" style="76" customWidth="1"/>
    <col min="8430" max="8430" width="27.75" style="76" customWidth="1"/>
    <col min="8431" max="8675" width="9" style="76"/>
    <col min="8676" max="8676" width="22.625" style="76" customWidth="1"/>
    <col min="8677" max="8679" width="10.875" style="76" customWidth="1"/>
    <col min="8680" max="8681" width="7.625" style="76" customWidth="1"/>
    <col min="8682" max="8682" width="8.75" style="76" customWidth="1"/>
    <col min="8683" max="8685" width="10.25" style="76" customWidth="1"/>
    <col min="8686" max="8686" width="27.75" style="76" customWidth="1"/>
    <col min="8687" max="8931" width="9" style="76"/>
    <col min="8932" max="8932" width="22.625" style="76" customWidth="1"/>
    <col min="8933" max="8935" width="10.875" style="76" customWidth="1"/>
    <col min="8936" max="8937" width="7.625" style="76" customWidth="1"/>
    <col min="8938" max="8938" width="8.75" style="76" customWidth="1"/>
    <col min="8939" max="8941" width="10.25" style="76" customWidth="1"/>
    <col min="8942" max="8942" width="27.75" style="76" customWidth="1"/>
    <col min="8943" max="9187" width="9" style="76"/>
    <col min="9188" max="9188" width="22.625" style="76" customWidth="1"/>
    <col min="9189" max="9191" width="10.875" style="76" customWidth="1"/>
    <col min="9192" max="9193" width="7.625" style="76" customWidth="1"/>
    <col min="9194" max="9194" width="8.75" style="76" customWidth="1"/>
    <col min="9195" max="9197" width="10.25" style="76" customWidth="1"/>
    <col min="9198" max="9198" width="27.75" style="76" customWidth="1"/>
    <col min="9199" max="9443" width="9" style="76"/>
    <col min="9444" max="9444" width="22.625" style="76" customWidth="1"/>
    <col min="9445" max="9447" width="10.875" style="76" customWidth="1"/>
    <col min="9448" max="9449" width="7.625" style="76" customWidth="1"/>
    <col min="9450" max="9450" width="8.75" style="76" customWidth="1"/>
    <col min="9451" max="9453" width="10.25" style="76" customWidth="1"/>
    <col min="9454" max="9454" width="27.75" style="76" customWidth="1"/>
    <col min="9455" max="9699" width="9" style="76"/>
    <col min="9700" max="9700" width="22.625" style="76" customWidth="1"/>
    <col min="9701" max="9703" width="10.875" style="76" customWidth="1"/>
    <col min="9704" max="9705" width="7.625" style="76" customWidth="1"/>
    <col min="9706" max="9706" width="8.75" style="76" customWidth="1"/>
    <col min="9707" max="9709" width="10.25" style="76" customWidth="1"/>
    <col min="9710" max="9710" width="27.75" style="76" customWidth="1"/>
    <col min="9711" max="9955" width="9" style="76"/>
    <col min="9956" max="9956" width="22.625" style="76" customWidth="1"/>
    <col min="9957" max="9959" width="10.875" style="76" customWidth="1"/>
    <col min="9960" max="9961" width="7.625" style="76" customWidth="1"/>
    <col min="9962" max="9962" width="8.75" style="76" customWidth="1"/>
    <col min="9963" max="9965" width="10.25" style="76" customWidth="1"/>
    <col min="9966" max="9966" width="27.75" style="76" customWidth="1"/>
    <col min="9967" max="10211" width="9" style="76"/>
    <col min="10212" max="10212" width="22.625" style="76" customWidth="1"/>
    <col min="10213" max="10215" width="10.875" style="76" customWidth="1"/>
    <col min="10216" max="10217" width="7.625" style="76" customWidth="1"/>
    <col min="10218" max="10218" width="8.75" style="76" customWidth="1"/>
    <col min="10219" max="10221" width="10.25" style="76" customWidth="1"/>
    <col min="10222" max="10222" width="27.75" style="76" customWidth="1"/>
    <col min="10223" max="10467" width="9" style="76"/>
    <col min="10468" max="10468" width="22.625" style="76" customWidth="1"/>
    <col min="10469" max="10471" width="10.875" style="76" customWidth="1"/>
    <col min="10472" max="10473" width="7.625" style="76" customWidth="1"/>
    <col min="10474" max="10474" width="8.75" style="76" customWidth="1"/>
    <col min="10475" max="10477" width="10.25" style="76" customWidth="1"/>
    <col min="10478" max="10478" width="27.75" style="76" customWidth="1"/>
    <col min="10479" max="10723" width="9" style="76"/>
    <col min="10724" max="10724" width="22.625" style="76" customWidth="1"/>
    <col min="10725" max="10727" width="10.875" style="76" customWidth="1"/>
    <col min="10728" max="10729" width="7.625" style="76" customWidth="1"/>
    <col min="10730" max="10730" width="8.75" style="76" customWidth="1"/>
    <col min="10731" max="10733" width="10.25" style="76" customWidth="1"/>
    <col min="10734" max="10734" width="27.75" style="76" customWidth="1"/>
    <col min="10735" max="10979" width="9" style="76"/>
    <col min="10980" max="10980" width="22.625" style="76" customWidth="1"/>
    <col min="10981" max="10983" width="10.875" style="76" customWidth="1"/>
    <col min="10984" max="10985" width="7.625" style="76" customWidth="1"/>
    <col min="10986" max="10986" width="8.75" style="76" customWidth="1"/>
    <col min="10987" max="10989" width="10.25" style="76" customWidth="1"/>
    <col min="10990" max="10990" width="27.75" style="76" customWidth="1"/>
    <col min="10991" max="11235" width="9" style="76"/>
    <col min="11236" max="11236" width="22.625" style="76" customWidth="1"/>
    <col min="11237" max="11239" width="10.875" style="76" customWidth="1"/>
    <col min="11240" max="11241" width="7.625" style="76" customWidth="1"/>
    <col min="11242" max="11242" width="8.75" style="76" customWidth="1"/>
    <col min="11243" max="11245" width="10.25" style="76" customWidth="1"/>
    <col min="11246" max="11246" width="27.75" style="76" customWidth="1"/>
    <col min="11247" max="11491" width="9" style="76"/>
    <col min="11492" max="11492" width="22.625" style="76" customWidth="1"/>
    <col min="11493" max="11495" width="10.875" style="76" customWidth="1"/>
    <col min="11496" max="11497" width="7.625" style="76" customWidth="1"/>
    <col min="11498" max="11498" width="8.75" style="76" customWidth="1"/>
    <col min="11499" max="11501" width="10.25" style="76" customWidth="1"/>
    <col min="11502" max="11502" width="27.75" style="76" customWidth="1"/>
    <col min="11503" max="11747" width="9" style="76"/>
    <col min="11748" max="11748" width="22.625" style="76" customWidth="1"/>
    <col min="11749" max="11751" width="10.875" style="76" customWidth="1"/>
    <col min="11752" max="11753" width="7.625" style="76" customWidth="1"/>
    <col min="11754" max="11754" width="8.75" style="76" customWidth="1"/>
    <col min="11755" max="11757" width="10.25" style="76" customWidth="1"/>
    <col min="11758" max="11758" width="27.75" style="76" customWidth="1"/>
    <col min="11759" max="12003" width="9" style="76"/>
    <col min="12004" max="12004" width="22.625" style="76" customWidth="1"/>
    <col min="12005" max="12007" width="10.875" style="76" customWidth="1"/>
    <col min="12008" max="12009" width="7.625" style="76" customWidth="1"/>
    <col min="12010" max="12010" width="8.75" style="76" customWidth="1"/>
    <col min="12011" max="12013" width="10.25" style="76" customWidth="1"/>
    <col min="12014" max="12014" width="27.75" style="76" customWidth="1"/>
    <col min="12015" max="12259" width="9" style="76"/>
    <col min="12260" max="12260" width="22.625" style="76" customWidth="1"/>
    <col min="12261" max="12263" width="10.875" style="76" customWidth="1"/>
    <col min="12264" max="12265" width="7.625" style="76" customWidth="1"/>
    <col min="12266" max="12266" width="8.75" style="76" customWidth="1"/>
    <col min="12267" max="12269" width="10.25" style="76" customWidth="1"/>
    <col min="12270" max="12270" width="27.75" style="76" customWidth="1"/>
    <col min="12271" max="12515" width="9" style="76"/>
    <col min="12516" max="12516" width="22.625" style="76" customWidth="1"/>
    <col min="12517" max="12519" width="10.875" style="76" customWidth="1"/>
    <col min="12520" max="12521" width="7.625" style="76" customWidth="1"/>
    <col min="12522" max="12522" width="8.75" style="76" customWidth="1"/>
    <col min="12523" max="12525" width="10.25" style="76" customWidth="1"/>
    <col min="12526" max="12526" width="27.75" style="76" customWidth="1"/>
    <col min="12527" max="12771" width="9" style="76"/>
    <col min="12772" max="12772" width="22.625" style="76" customWidth="1"/>
    <col min="12773" max="12775" width="10.875" style="76" customWidth="1"/>
    <col min="12776" max="12777" width="7.625" style="76" customWidth="1"/>
    <col min="12778" max="12778" width="8.75" style="76" customWidth="1"/>
    <col min="12779" max="12781" width="10.25" style="76" customWidth="1"/>
    <col min="12782" max="12782" width="27.75" style="76" customWidth="1"/>
    <col min="12783" max="13027" width="9" style="76"/>
    <col min="13028" max="13028" width="22.625" style="76" customWidth="1"/>
    <col min="13029" max="13031" width="10.875" style="76" customWidth="1"/>
    <col min="13032" max="13033" width="7.625" style="76" customWidth="1"/>
    <col min="13034" max="13034" width="8.75" style="76" customWidth="1"/>
    <col min="13035" max="13037" width="10.25" style="76" customWidth="1"/>
    <col min="13038" max="13038" width="27.75" style="76" customWidth="1"/>
    <col min="13039" max="13283" width="9" style="76"/>
    <col min="13284" max="13284" width="22.625" style="76" customWidth="1"/>
    <col min="13285" max="13287" width="10.875" style="76" customWidth="1"/>
    <col min="13288" max="13289" width="7.625" style="76" customWidth="1"/>
    <col min="13290" max="13290" width="8.75" style="76" customWidth="1"/>
    <col min="13291" max="13293" width="10.25" style="76" customWidth="1"/>
    <col min="13294" max="13294" width="27.75" style="76" customWidth="1"/>
    <col min="13295" max="13539" width="9" style="76"/>
    <col min="13540" max="13540" width="22.625" style="76" customWidth="1"/>
    <col min="13541" max="13543" width="10.875" style="76" customWidth="1"/>
    <col min="13544" max="13545" width="7.625" style="76" customWidth="1"/>
    <col min="13546" max="13546" width="8.75" style="76" customWidth="1"/>
    <col min="13547" max="13549" width="10.25" style="76" customWidth="1"/>
    <col min="13550" max="13550" width="27.75" style="76" customWidth="1"/>
    <col min="13551" max="13795" width="9" style="76"/>
    <col min="13796" max="13796" width="22.625" style="76" customWidth="1"/>
    <col min="13797" max="13799" width="10.875" style="76" customWidth="1"/>
    <col min="13800" max="13801" width="7.625" style="76" customWidth="1"/>
    <col min="13802" max="13802" width="8.75" style="76" customWidth="1"/>
    <col min="13803" max="13805" width="10.25" style="76" customWidth="1"/>
    <col min="13806" max="13806" width="27.75" style="76" customWidth="1"/>
    <col min="13807" max="14051" width="9" style="76"/>
    <col min="14052" max="14052" width="22.625" style="76" customWidth="1"/>
    <col min="14053" max="14055" width="10.875" style="76" customWidth="1"/>
    <col min="14056" max="14057" width="7.625" style="76" customWidth="1"/>
    <col min="14058" max="14058" width="8.75" style="76" customWidth="1"/>
    <col min="14059" max="14061" width="10.25" style="76" customWidth="1"/>
    <col min="14062" max="14062" width="27.75" style="76" customWidth="1"/>
    <col min="14063" max="14307" width="9" style="76"/>
    <col min="14308" max="14308" width="22.625" style="76" customWidth="1"/>
    <col min="14309" max="14311" width="10.875" style="76" customWidth="1"/>
    <col min="14312" max="14313" width="7.625" style="76" customWidth="1"/>
    <col min="14314" max="14314" width="8.75" style="76" customWidth="1"/>
    <col min="14315" max="14317" width="10.25" style="76" customWidth="1"/>
    <col min="14318" max="14318" width="27.75" style="76" customWidth="1"/>
    <col min="14319" max="14563" width="9" style="76"/>
    <col min="14564" max="14564" width="22.625" style="76" customWidth="1"/>
    <col min="14565" max="14567" width="10.875" style="76" customWidth="1"/>
    <col min="14568" max="14569" width="7.625" style="76" customWidth="1"/>
    <col min="14570" max="14570" width="8.75" style="76" customWidth="1"/>
    <col min="14571" max="14573" width="10.25" style="76" customWidth="1"/>
    <col min="14574" max="14574" width="27.75" style="76" customWidth="1"/>
    <col min="14575" max="14819" width="9" style="76"/>
    <col min="14820" max="14820" width="22.625" style="76" customWidth="1"/>
    <col min="14821" max="14823" width="10.875" style="76" customWidth="1"/>
    <col min="14824" max="14825" width="7.625" style="76" customWidth="1"/>
    <col min="14826" max="14826" width="8.75" style="76" customWidth="1"/>
    <col min="14827" max="14829" width="10.25" style="76" customWidth="1"/>
    <col min="14830" max="14830" width="27.75" style="76" customWidth="1"/>
    <col min="14831" max="15075" width="9" style="76"/>
    <col min="15076" max="15076" width="22.625" style="76" customWidth="1"/>
    <col min="15077" max="15079" width="10.875" style="76" customWidth="1"/>
    <col min="15080" max="15081" width="7.625" style="76" customWidth="1"/>
    <col min="15082" max="15082" width="8.75" style="76" customWidth="1"/>
    <col min="15083" max="15085" width="10.25" style="76" customWidth="1"/>
    <col min="15086" max="15086" width="27.75" style="76" customWidth="1"/>
    <col min="15087" max="15331" width="9" style="76"/>
    <col min="15332" max="15332" width="22.625" style="76" customWidth="1"/>
    <col min="15333" max="15335" width="10.875" style="76" customWidth="1"/>
    <col min="15336" max="15337" width="7.625" style="76" customWidth="1"/>
    <col min="15338" max="15338" width="8.75" style="76" customWidth="1"/>
    <col min="15339" max="15341" width="10.25" style="76" customWidth="1"/>
    <col min="15342" max="15342" width="27.75" style="76" customWidth="1"/>
    <col min="15343" max="15587" width="9" style="76"/>
    <col min="15588" max="15588" width="22.625" style="76" customWidth="1"/>
    <col min="15589" max="15591" width="10.875" style="76" customWidth="1"/>
    <col min="15592" max="15593" width="7.625" style="76" customWidth="1"/>
    <col min="15594" max="15594" width="8.75" style="76" customWidth="1"/>
    <col min="15595" max="15597" width="10.25" style="76" customWidth="1"/>
    <col min="15598" max="15598" width="27.75" style="76" customWidth="1"/>
    <col min="15599" max="15843" width="9" style="76"/>
    <col min="15844" max="15844" width="22.625" style="76" customWidth="1"/>
    <col min="15845" max="15847" width="10.875" style="76" customWidth="1"/>
    <col min="15848" max="15849" width="7.625" style="76" customWidth="1"/>
    <col min="15850" max="15850" width="8.75" style="76" customWidth="1"/>
    <col min="15851" max="15853" width="10.25" style="76" customWidth="1"/>
    <col min="15854" max="15854" width="27.75" style="76" customWidth="1"/>
    <col min="15855" max="16099" width="9" style="76"/>
    <col min="16100" max="16100" width="22.625" style="76" customWidth="1"/>
    <col min="16101" max="16103" width="10.875" style="76" customWidth="1"/>
    <col min="16104" max="16105" width="7.625" style="76" customWidth="1"/>
    <col min="16106" max="16106" width="8.75" style="76" customWidth="1"/>
    <col min="16107" max="16109" width="10.25" style="76" customWidth="1"/>
    <col min="16110" max="16110" width="27.75" style="76" customWidth="1"/>
    <col min="16111" max="16384" width="9" style="76"/>
  </cols>
  <sheetData>
    <row r="1" spans="1:14" ht="28.5" customHeight="1" x14ac:dyDescent="0.2">
      <c r="A1" s="423" t="s">
        <v>672</v>
      </c>
      <c r="B1" s="423"/>
      <c r="C1" s="423"/>
      <c r="D1" s="423"/>
      <c r="E1" s="423"/>
      <c r="F1" s="423"/>
      <c r="G1" s="423"/>
      <c r="H1" s="423"/>
      <c r="I1" s="423"/>
      <c r="J1" s="423"/>
      <c r="K1" s="423"/>
      <c r="L1" s="423"/>
      <c r="M1" s="423"/>
      <c r="N1" s="423"/>
    </row>
    <row r="2" spans="1:14" ht="30" customHeight="1" x14ac:dyDescent="0.2">
      <c r="A2" s="406" t="s">
        <v>673</v>
      </c>
      <c r="B2" s="406"/>
      <c r="C2" s="406"/>
      <c r="D2" s="406"/>
      <c r="E2" s="406"/>
      <c r="F2" s="406"/>
      <c r="G2" s="406"/>
      <c r="H2" s="406"/>
      <c r="I2" s="406"/>
      <c r="J2" s="406"/>
      <c r="K2" s="406"/>
      <c r="L2" s="406"/>
      <c r="M2" s="406"/>
      <c r="N2" s="406"/>
    </row>
    <row r="3" spans="1:14" ht="20.25" customHeight="1" thickBot="1" x14ac:dyDescent="0.3">
      <c r="A3" s="102" t="s">
        <v>674</v>
      </c>
      <c r="B3" s="106"/>
      <c r="C3" s="106"/>
      <c r="D3" s="106"/>
      <c r="E3" s="106"/>
      <c r="F3" s="106"/>
      <c r="G3" s="106"/>
      <c r="H3" s="106"/>
      <c r="I3" s="106"/>
      <c r="J3" s="106"/>
      <c r="K3" s="106"/>
      <c r="L3" s="106"/>
      <c r="M3" s="106"/>
      <c r="N3" s="103" t="s">
        <v>675</v>
      </c>
    </row>
    <row r="4" spans="1:14" ht="20.100000000000001" customHeight="1" thickTop="1" x14ac:dyDescent="0.25">
      <c r="A4" s="417" t="s">
        <v>543</v>
      </c>
      <c r="B4" s="420" t="s">
        <v>2</v>
      </c>
      <c r="C4" s="420"/>
      <c r="D4" s="420"/>
      <c r="E4" s="420" t="s">
        <v>3</v>
      </c>
      <c r="F4" s="420"/>
      <c r="G4" s="420"/>
      <c r="H4" s="420" t="s">
        <v>544</v>
      </c>
      <c r="I4" s="420"/>
      <c r="J4" s="420"/>
      <c r="K4" s="420" t="s">
        <v>4</v>
      </c>
      <c r="L4" s="420"/>
      <c r="M4" s="420"/>
      <c r="N4" s="417" t="s">
        <v>545</v>
      </c>
    </row>
    <row r="5" spans="1:14" ht="20.100000000000001" customHeight="1" x14ac:dyDescent="0.25">
      <c r="A5" s="418"/>
      <c r="B5" s="421" t="s">
        <v>6</v>
      </c>
      <c r="C5" s="421"/>
      <c r="D5" s="421"/>
      <c r="E5" s="421" t="s">
        <v>7</v>
      </c>
      <c r="F5" s="421"/>
      <c r="G5" s="421"/>
      <c r="H5" s="421" t="s">
        <v>546</v>
      </c>
      <c r="I5" s="421"/>
      <c r="J5" s="421"/>
      <c r="K5" s="421" t="s">
        <v>8</v>
      </c>
      <c r="L5" s="421"/>
      <c r="M5" s="421"/>
      <c r="N5" s="418"/>
    </row>
    <row r="6" spans="1:14" ht="20.100000000000001" customHeight="1" x14ac:dyDescent="0.25">
      <c r="A6" s="418"/>
      <c r="B6" s="388" t="s">
        <v>52</v>
      </c>
      <c r="C6" s="388" t="s">
        <v>279</v>
      </c>
      <c r="D6" s="388" t="s">
        <v>11</v>
      </c>
      <c r="E6" s="388" t="s">
        <v>52</v>
      </c>
      <c r="F6" s="388" t="s">
        <v>279</v>
      </c>
      <c r="G6" s="388" t="s">
        <v>11</v>
      </c>
      <c r="H6" s="388" t="s">
        <v>52</v>
      </c>
      <c r="I6" s="388" t="s">
        <v>279</v>
      </c>
      <c r="J6" s="388" t="s">
        <v>11</v>
      </c>
      <c r="K6" s="388" t="s">
        <v>52</v>
      </c>
      <c r="L6" s="388" t="s">
        <v>279</v>
      </c>
      <c r="M6" s="388" t="s">
        <v>11</v>
      </c>
      <c r="N6" s="418"/>
    </row>
    <row r="7" spans="1:14" ht="20.100000000000001" customHeight="1" thickBot="1" x14ac:dyDescent="0.3">
      <c r="A7" s="419"/>
      <c r="B7" s="4" t="s">
        <v>12</v>
      </c>
      <c r="C7" s="4" t="s">
        <v>13</v>
      </c>
      <c r="D7" s="4" t="s">
        <v>8</v>
      </c>
      <c r="E7" s="4" t="s">
        <v>12</v>
      </c>
      <c r="F7" s="4" t="s">
        <v>13</v>
      </c>
      <c r="G7" s="4" t="s">
        <v>8</v>
      </c>
      <c r="H7" s="4" t="s">
        <v>12</v>
      </c>
      <c r="I7" s="4" t="s">
        <v>13</v>
      </c>
      <c r="J7" s="4" t="s">
        <v>8</v>
      </c>
      <c r="K7" s="4" t="s">
        <v>12</v>
      </c>
      <c r="L7" s="4" t="s">
        <v>13</v>
      </c>
      <c r="M7" s="4" t="s">
        <v>8</v>
      </c>
      <c r="N7" s="419"/>
    </row>
    <row r="8" spans="1:14" ht="18.95" customHeight="1" x14ac:dyDescent="0.2">
      <c r="A8" s="31" t="s">
        <v>14</v>
      </c>
      <c r="B8" s="32"/>
      <c r="C8" s="32"/>
      <c r="D8" s="32"/>
      <c r="E8" s="32"/>
      <c r="F8" s="32"/>
      <c r="G8" s="32"/>
      <c r="H8" s="32"/>
      <c r="I8" s="32"/>
      <c r="J8" s="32"/>
      <c r="K8" s="32"/>
      <c r="L8" s="32"/>
      <c r="M8" s="32"/>
      <c r="N8" s="33" t="s">
        <v>547</v>
      </c>
    </row>
    <row r="9" spans="1:14" ht="18.95" customHeight="1" x14ac:dyDescent="0.2">
      <c r="A9" s="5" t="s">
        <v>548</v>
      </c>
      <c r="B9" s="6">
        <v>15724</v>
      </c>
      <c r="C9" s="6">
        <v>26687</v>
      </c>
      <c r="D9" s="6">
        <v>42411</v>
      </c>
      <c r="E9" s="6">
        <v>10</v>
      </c>
      <c r="F9" s="6">
        <v>17</v>
      </c>
      <c r="G9" s="6">
        <v>27</v>
      </c>
      <c r="H9" s="6">
        <v>0</v>
      </c>
      <c r="I9" s="6">
        <v>0</v>
      </c>
      <c r="J9" s="6">
        <v>0</v>
      </c>
      <c r="K9" s="6">
        <f>SUM(B9,E9,H9)</f>
        <v>15734</v>
      </c>
      <c r="L9" s="6">
        <f t="shared" ref="L9:M24" si="0">SUM(C9,F9,I9)</f>
        <v>26704</v>
      </c>
      <c r="M9" s="6">
        <f t="shared" si="0"/>
        <v>42438</v>
      </c>
      <c r="N9" s="7" t="s">
        <v>549</v>
      </c>
    </row>
    <row r="10" spans="1:14" ht="18.95" customHeight="1" x14ac:dyDescent="0.2">
      <c r="A10" s="5" t="s">
        <v>550</v>
      </c>
      <c r="B10" s="6">
        <v>13043</v>
      </c>
      <c r="C10" s="6">
        <v>13907</v>
      </c>
      <c r="D10" s="6">
        <v>26950</v>
      </c>
      <c r="E10" s="6">
        <v>0</v>
      </c>
      <c r="F10" s="6">
        <v>7</v>
      </c>
      <c r="G10" s="6">
        <v>7</v>
      </c>
      <c r="H10" s="6">
        <v>0</v>
      </c>
      <c r="I10" s="6">
        <v>0</v>
      </c>
      <c r="J10" s="6">
        <v>0</v>
      </c>
      <c r="K10" s="6">
        <f t="shared" ref="K10:M34" si="1">SUM(B10,E10,H10)</f>
        <v>13043</v>
      </c>
      <c r="L10" s="6">
        <f t="shared" si="0"/>
        <v>13914</v>
      </c>
      <c r="M10" s="6">
        <f t="shared" si="0"/>
        <v>26957</v>
      </c>
      <c r="N10" s="7" t="s">
        <v>551</v>
      </c>
    </row>
    <row r="11" spans="1:14" ht="18.95" customHeight="1" x14ac:dyDescent="0.2">
      <c r="A11" s="5" t="s">
        <v>552</v>
      </c>
      <c r="B11" s="6">
        <v>3105</v>
      </c>
      <c r="C11" s="6">
        <v>3340</v>
      </c>
      <c r="D11" s="6">
        <v>6445</v>
      </c>
      <c r="E11" s="6">
        <v>0</v>
      </c>
      <c r="F11" s="6">
        <v>5</v>
      </c>
      <c r="G11" s="6">
        <v>5</v>
      </c>
      <c r="H11" s="6">
        <v>0</v>
      </c>
      <c r="I11" s="6">
        <v>0</v>
      </c>
      <c r="J11" s="6">
        <v>0</v>
      </c>
      <c r="K11" s="6">
        <f t="shared" si="1"/>
        <v>3105</v>
      </c>
      <c r="L11" s="6">
        <f t="shared" si="0"/>
        <v>3345</v>
      </c>
      <c r="M11" s="6">
        <f t="shared" si="0"/>
        <v>6450</v>
      </c>
      <c r="N11" s="7" t="s">
        <v>553</v>
      </c>
    </row>
    <row r="12" spans="1:14" ht="18.95" customHeight="1" x14ac:dyDescent="0.2">
      <c r="A12" s="5" t="s">
        <v>554</v>
      </c>
      <c r="B12" s="6">
        <v>1239</v>
      </c>
      <c r="C12" s="6">
        <v>2329</v>
      </c>
      <c r="D12" s="6">
        <v>3568</v>
      </c>
      <c r="E12" s="6">
        <v>0</v>
      </c>
      <c r="F12" s="6">
        <v>6</v>
      </c>
      <c r="G12" s="6">
        <v>6</v>
      </c>
      <c r="H12" s="6">
        <v>0</v>
      </c>
      <c r="I12" s="6">
        <v>0</v>
      </c>
      <c r="J12" s="6">
        <v>0</v>
      </c>
      <c r="K12" s="6">
        <f t="shared" si="1"/>
        <v>1239</v>
      </c>
      <c r="L12" s="6">
        <f t="shared" si="0"/>
        <v>2335</v>
      </c>
      <c r="M12" s="6">
        <f t="shared" si="0"/>
        <v>3574</v>
      </c>
      <c r="N12" s="7" t="s">
        <v>555</v>
      </c>
    </row>
    <row r="13" spans="1:14" ht="18.95" customHeight="1" x14ac:dyDescent="0.2">
      <c r="A13" s="5" t="s">
        <v>556</v>
      </c>
      <c r="B13" s="6">
        <v>5459</v>
      </c>
      <c r="C13" s="6">
        <v>7635</v>
      </c>
      <c r="D13" s="6">
        <v>13094</v>
      </c>
      <c r="E13" s="6">
        <v>3</v>
      </c>
      <c r="F13" s="6">
        <v>9</v>
      </c>
      <c r="G13" s="6">
        <v>12</v>
      </c>
      <c r="H13" s="6">
        <v>0</v>
      </c>
      <c r="I13" s="6">
        <v>0</v>
      </c>
      <c r="J13" s="6">
        <v>0</v>
      </c>
      <c r="K13" s="6">
        <f t="shared" si="1"/>
        <v>5462</v>
      </c>
      <c r="L13" s="6">
        <f t="shared" si="0"/>
        <v>7644</v>
      </c>
      <c r="M13" s="6">
        <f t="shared" si="0"/>
        <v>13106</v>
      </c>
      <c r="N13" s="7" t="s">
        <v>557</v>
      </c>
    </row>
    <row r="14" spans="1:14" ht="18.95" customHeight="1" x14ac:dyDescent="0.2">
      <c r="A14" s="5" t="s">
        <v>558</v>
      </c>
      <c r="B14" s="6">
        <v>12804</v>
      </c>
      <c r="C14" s="6">
        <v>8557</v>
      </c>
      <c r="D14" s="6">
        <v>21361</v>
      </c>
      <c r="E14" s="6">
        <v>1</v>
      </c>
      <c r="F14" s="6">
        <v>0</v>
      </c>
      <c r="G14" s="6">
        <v>1</v>
      </c>
      <c r="H14" s="6">
        <v>0</v>
      </c>
      <c r="I14" s="6">
        <v>0</v>
      </c>
      <c r="J14" s="6">
        <v>0</v>
      </c>
      <c r="K14" s="6">
        <f t="shared" si="1"/>
        <v>12805</v>
      </c>
      <c r="L14" s="6">
        <f t="shared" si="0"/>
        <v>8557</v>
      </c>
      <c r="M14" s="6">
        <f t="shared" si="0"/>
        <v>21362</v>
      </c>
      <c r="N14" s="7" t="s">
        <v>559</v>
      </c>
    </row>
    <row r="15" spans="1:14" ht="18.95" customHeight="1" x14ac:dyDescent="0.2">
      <c r="A15" s="5" t="s">
        <v>560</v>
      </c>
      <c r="B15" s="6">
        <v>523</v>
      </c>
      <c r="C15" s="6">
        <v>490</v>
      </c>
      <c r="D15" s="6">
        <v>1013</v>
      </c>
      <c r="E15" s="6">
        <v>0</v>
      </c>
      <c r="F15" s="6">
        <v>0</v>
      </c>
      <c r="G15" s="6">
        <v>0</v>
      </c>
      <c r="H15" s="6">
        <v>0</v>
      </c>
      <c r="I15" s="6">
        <v>0</v>
      </c>
      <c r="J15" s="6">
        <v>0</v>
      </c>
      <c r="K15" s="6">
        <f t="shared" si="1"/>
        <v>523</v>
      </c>
      <c r="L15" s="6">
        <f t="shared" si="0"/>
        <v>490</v>
      </c>
      <c r="M15" s="6">
        <f t="shared" si="0"/>
        <v>1013</v>
      </c>
      <c r="N15" s="7" t="s">
        <v>561</v>
      </c>
    </row>
    <row r="16" spans="1:14" ht="18.95" customHeight="1" x14ac:dyDescent="0.2">
      <c r="A16" s="5" t="s">
        <v>624</v>
      </c>
      <c r="B16" s="6">
        <v>1087</v>
      </c>
      <c r="C16" s="6">
        <v>502</v>
      </c>
      <c r="D16" s="6">
        <v>1589</v>
      </c>
      <c r="E16" s="6">
        <v>0</v>
      </c>
      <c r="F16" s="6">
        <v>0</v>
      </c>
      <c r="G16" s="6">
        <v>0</v>
      </c>
      <c r="H16" s="6">
        <v>0</v>
      </c>
      <c r="I16" s="6">
        <v>0</v>
      </c>
      <c r="J16" s="6">
        <v>0</v>
      </c>
      <c r="K16" s="6">
        <f t="shared" si="1"/>
        <v>1087</v>
      </c>
      <c r="L16" s="6">
        <f t="shared" si="0"/>
        <v>502</v>
      </c>
      <c r="M16" s="6">
        <f t="shared" si="0"/>
        <v>1589</v>
      </c>
      <c r="N16" s="7" t="s">
        <v>563</v>
      </c>
    </row>
    <row r="17" spans="1:14" ht="18.95" customHeight="1" x14ac:dyDescent="0.2">
      <c r="A17" s="5" t="s">
        <v>639</v>
      </c>
      <c r="B17" s="6">
        <v>252</v>
      </c>
      <c r="C17" s="6">
        <v>148</v>
      </c>
      <c r="D17" s="6">
        <v>400</v>
      </c>
      <c r="E17" s="6">
        <v>0</v>
      </c>
      <c r="F17" s="6">
        <v>0</v>
      </c>
      <c r="G17" s="6">
        <v>0</v>
      </c>
      <c r="H17" s="6">
        <v>0</v>
      </c>
      <c r="I17" s="6">
        <v>0</v>
      </c>
      <c r="J17" s="6">
        <v>0</v>
      </c>
      <c r="K17" s="6">
        <f t="shared" si="1"/>
        <v>252</v>
      </c>
      <c r="L17" s="6">
        <f t="shared" si="0"/>
        <v>148</v>
      </c>
      <c r="M17" s="6">
        <f t="shared" si="0"/>
        <v>400</v>
      </c>
      <c r="N17" s="7" t="s">
        <v>565</v>
      </c>
    </row>
    <row r="18" spans="1:14" ht="18.95" customHeight="1" x14ac:dyDescent="0.2">
      <c r="A18" s="5" t="s">
        <v>566</v>
      </c>
      <c r="B18" s="6">
        <v>9948</v>
      </c>
      <c r="C18" s="6">
        <v>15979</v>
      </c>
      <c r="D18" s="6">
        <v>25927</v>
      </c>
      <c r="E18" s="6">
        <v>0</v>
      </c>
      <c r="F18" s="6">
        <v>0</v>
      </c>
      <c r="G18" s="6">
        <v>0</v>
      </c>
      <c r="H18" s="6">
        <v>0</v>
      </c>
      <c r="I18" s="6">
        <v>0</v>
      </c>
      <c r="J18" s="6">
        <v>0</v>
      </c>
      <c r="K18" s="6">
        <f t="shared" si="1"/>
        <v>9948</v>
      </c>
      <c r="L18" s="6">
        <f t="shared" si="0"/>
        <v>15979</v>
      </c>
      <c r="M18" s="6">
        <f t="shared" si="0"/>
        <v>25927</v>
      </c>
      <c r="N18" s="7" t="s">
        <v>567</v>
      </c>
    </row>
    <row r="19" spans="1:14" ht="18.95" customHeight="1" x14ac:dyDescent="0.2">
      <c r="A19" s="5" t="s">
        <v>568</v>
      </c>
      <c r="B19" s="6">
        <v>159</v>
      </c>
      <c r="C19" s="6">
        <v>99</v>
      </c>
      <c r="D19" s="6">
        <v>258</v>
      </c>
      <c r="E19" s="6">
        <v>0</v>
      </c>
      <c r="F19" s="6">
        <v>0</v>
      </c>
      <c r="G19" s="6">
        <v>0</v>
      </c>
      <c r="H19" s="6">
        <v>0</v>
      </c>
      <c r="I19" s="6">
        <v>0</v>
      </c>
      <c r="J19" s="6">
        <v>0</v>
      </c>
      <c r="K19" s="6">
        <f t="shared" si="1"/>
        <v>159</v>
      </c>
      <c r="L19" s="6">
        <f t="shared" si="0"/>
        <v>99</v>
      </c>
      <c r="M19" s="6">
        <f t="shared" si="0"/>
        <v>258</v>
      </c>
      <c r="N19" s="7" t="s">
        <v>569</v>
      </c>
    </row>
    <row r="20" spans="1:14" ht="18.95" customHeight="1" x14ac:dyDescent="0.2">
      <c r="A20" s="5" t="s">
        <v>570</v>
      </c>
      <c r="B20" s="6">
        <v>8684</v>
      </c>
      <c r="C20" s="6">
        <v>12090</v>
      </c>
      <c r="D20" s="6">
        <v>20774</v>
      </c>
      <c r="E20" s="6">
        <v>1</v>
      </c>
      <c r="F20" s="6">
        <v>0</v>
      </c>
      <c r="G20" s="6">
        <v>1</v>
      </c>
      <c r="H20" s="6">
        <v>0</v>
      </c>
      <c r="I20" s="6">
        <v>0</v>
      </c>
      <c r="J20" s="6">
        <v>0</v>
      </c>
      <c r="K20" s="6">
        <f t="shared" si="1"/>
        <v>8685</v>
      </c>
      <c r="L20" s="6">
        <f t="shared" si="0"/>
        <v>12090</v>
      </c>
      <c r="M20" s="6">
        <f t="shared" si="0"/>
        <v>20775</v>
      </c>
      <c r="N20" s="7" t="s">
        <v>571</v>
      </c>
    </row>
    <row r="21" spans="1:14" ht="18.95" customHeight="1" x14ac:dyDescent="0.2">
      <c r="A21" s="5" t="s">
        <v>572</v>
      </c>
      <c r="B21" s="6">
        <v>176</v>
      </c>
      <c r="C21" s="6">
        <v>236</v>
      </c>
      <c r="D21" s="6">
        <v>412</v>
      </c>
      <c r="E21" s="6">
        <v>0</v>
      </c>
      <c r="F21" s="6">
        <v>0</v>
      </c>
      <c r="G21" s="6">
        <v>0</v>
      </c>
      <c r="H21" s="6">
        <v>0</v>
      </c>
      <c r="I21" s="6">
        <v>0</v>
      </c>
      <c r="J21" s="6">
        <v>0</v>
      </c>
      <c r="K21" s="6">
        <f t="shared" si="1"/>
        <v>176</v>
      </c>
      <c r="L21" s="6">
        <f t="shared" si="0"/>
        <v>236</v>
      </c>
      <c r="M21" s="6">
        <f t="shared" si="0"/>
        <v>412</v>
      </c>
      <c r="N21" s="7" t="s">
        <v>573</v>
      </c>
    </row>
    <row r="22" spans="1:14" ht="18.95" customHeight="1" x14ac:dyDescent="0.2">
      <c r="A22" s="5" t="s">
        <v>574</v>
      </c>
      <c r="B22" s="6">
        <v>9802</v>
      </c>
      <c r="C22" s="6">
        <v>7737</v>
      </c>
      <c r="D22" s="6">
        <v>17539</v>
      </c>
      <c r="E22" s="6">
        <v>2</v>
      </c>
      <c r="F22" s="6">
        <v>1</v>
      </c>
      <c r="G22" s="6">
        <v>3</v>
      </c>
      <c r="H22" s="6">
        <v>0</v>
      </c>
      <c r="I22" s="6">
        <v>0</v>
      </c>
      <c r="J22" s="6">
        <v>0</v>
      </c>
      <c r="K22" s="6">
        <f t="shared" si="1"/>
        <v>9804</v>
      </c>
      <c r="L22" s="6">
        <f t="shared" si="0"/>
        <v>7738</v>
      </c>
      <c r="M22" s="6">
        <f t="shared" si="0"/>
        <v>17542</v>
      </c>
      <c r="N22" s="7" t="s">
        <v>575</v>
      </c>
    </row>
    <row r="23" spans="1:14" ht="18.95" customHeight="1" x14ac:dyDescent="0.2">
      <c r="A23" s="5" t="s">
        <v>576</v>
      </c>
      <c r="B23" s="6">
        <v>1715</v>
      </c>
      <c r="C23" s="6">
        <v>1431</v>
      </c>
      <c r="D23" s="6">
        <v>3146</v>
      </c>
      <c r="E23" s="6">
        <v>0</v>
      </c>
      <c r="F23" s="6">
        <v>2</v>
      </c>
      <c r="G23" s="6">
        <v>2</v>
      </c>
      <c r="H23" s="6">
        <v>0</v>
      </c>
      <c r="I23" s="6">
        <v>0</v>
      </c>
      <c r="J23" s="6">
        <v>0</v>
      </c>
      <c r="K23" s="6">
        <f t="shared" si="1"/>
        <v>1715</v>
      </c>
      <c r="L23" s="6">
        <f t="shared" si="0"/>
        <v>1433</v>
      </c>
      <c r="M23" s="6">
        <f t="shared" si="0"/>
        <v>3148</v>
      </c>
      <c r="N23" s="7" t="s">
        <v>577</v>
      </c>
    </row>
    <row r="24" spans="1:14" ht="18.95" customHeight="1" x14ac:dyDescent="0.2">
      <c r="A24" s="5" t="s">
        <v>578</v>
      </c>
      <c r="B24" s="6">
        <v>8041</v>
      </c>
      <c r="C24" s="6">
        <v>9050</v>
      </c>
      <c r="D24" s="6">
        <v>17091</v>
      </c>
      <c r="E24" s="6">
        <v>0</v>
      </c>
      <c r="F24" s="6">
        <v>0</v>
      </c>
      <c r="G24" s="6">
        <v>0</v>
      </c>
      <c r="H24" s="6">
        <v>0</v>
      </c>
      <c r="I24" s="6">
        <v>0</v>
      </c>
      <c r="J24" s="6">
        <v>0</v>
      </c>
      <c r="K24" s="6">
        <f t="shared" si="1"/>
        <v>8041</v>
      </c>
      <c r="L24" s="6">
        <f t="shared" si="0"/>
        <v>9050</v>
      </c>
      <c r="M24" s="6">
        <f t="shared" si="0"/>
        <v>17091</v>
      </c>
      <c r="N24" s="7" t="s">
        <v>579</v>
      </c>
    </row>
    <row r="25" spans="1:14" ht="18.95" customHeight="1" x14ac:dyDescent="0.2">
      <c r="A25" s="5" t="s">
        <v>580</v>
      </c>
      <c r="B25" s="6">
        <v>8356</v>
      </c>
      <c r="C25" s="6">
        <v>8957</v>
      </c>
      <c r="D25" s="6">
        <v>17313</v>
      </c>
      <c r="E25" s="6">
        <v>0</v>
      </c>
      <c r="F25" s="6">
        <v>2</v>
      </c>
      <c r="G25" s="6">
        <v>2</v>
      </c>
      <c r="H25" s="6">
        <v>0</v>
      </c>
      <c r="I25" s="6">
        <v>0</v>
      </c>
      <c r="J25" s="6">
        <v>0</v>
      </c>
      <c r="K25" s="6">
        <f t="shared" si="1"/>
        <v>8356</v>
      </c>
      <c r="L25" s="6">
        <f t="shared" si="1"/>
        <v>8959</v>
      </c>
      <c r="M25" s="6">
        <f t="shared" si="1"/>
        <v>17315</v>
      </c>
      <c r="N25" s="7" t="s">
        <v>581</v>
      </c>
    </row>
    <row r="26" spans="1:14" ht="18.95" customHeight="1" x14ac:dyDescent="0.2">
      <c r="A26" s="5" t="s">
        <v>626</v>
      </c>
      <c r="B26" s="6">
        <v>1323</v>
      </c>
      <c r="C26" s="6">
        <v>541</v>
      </c>
      <c r="D26" s="6">
        <v>1864</v>
      </c>
      <c r="E26" s="6">
        <v>0</v>
      </c>
      <c r="F26" s="6">
        <v>0</v>
      </c>
      <c r="G26" s="6">
        <v>0</v>
      </c>
      <c r="H26" s="6">
        <v>0</v>
      </c>
      <c r="I26" s="6">
        <v>0</v>
      </c>
      <c r="J26" s="6">
        <v>0</v>
      </c>
      <c r="K26" s="6">
        <f t="shared" si="1"/>
        <v>1323</v>
      </c>
      <c r="L26" s="6">
        <f t="shared" si="1"/>
        <v>541</v>
      </c>
      <c r="M26" s="6">
        <f t="shared" si="1"/>
        <v>1864</v>
      </c>
      <c r="N26" s="7" t="s">
        <v>583</v>
      </c>
    </row>
    <row r="27" spans="1:14" ht="18.95" customHeight="1" x14ac:dyDescent="0.2">
      <c r="A27" s="5" t="s">
        <v>584</v>
      </c>
      <c r="B27" s="6">
        <v>7348</v>
      </c>
      <c r="C27" s="6">
        <v>11819</v>
      </c>
      <c r="D27" s="6">
        <v>19167</v>
      </c>
      <c r="E27" s="6">
        <v>0</v>
      </c>
      <c r="F27" s="6">
        <v>0</v>
      </c>
      <c r="G27" s="6">
        <v>0</v>
      </c>
      <c r="H27" s="6">
        <v>0</v>
      </c>
      <c r="I27" s="6">
        <v>0</v>
      </c>
      <c r="J27" s="6">
        <v>0</v>
      </c>
      <c r="K27" s="6">
        <f t="shared" si="1"/>
        <v>7348</v>
      </c>
      <c r="L27" s="6">
        <f t="shared" si="1"/>
        <v>11819</v>
      </c>
      <c r="M27" s="6">
        <f t="shared" si="1"/>
        <v>19167</v>
      </c>
      <c r="N27" s="7" t="s">
        <v>585</v>
      </c>
    </row>
    <row r="28" spans="1:14" ht="18.95" customHeight="1" x14ac:dyDescent="0.2">
      <c r="A28" s="5" t="s">
        <v>640</v>
      </c>
      <c r="B28" s="6">
        <v>1172</v>
      </c>
      <c r="C28" s="6">
        <v>1242</v>
      </c>
      <c r="D28" s="6">
        <v>2414</v>
      </c>
      <c r="E28" s="6">
        <v>0</v>
      </c>
      <c r="F28" s="6">
        <v>0</v>
      </c>
      <c r="G28" s="6">
        <v>0</v>
      </c>
      <c r="H28" s="6">
        <v>0</v>
      </c>
      <c r="I28" s="6">
        <v>0</v>
      </c>
      <c r="J28" s="6">
        <v>0</v>
      </c>
      <c r="K28" s="6">
        <f t="shared" si="1"/>
        <v>1172</v>
      </c>
      <c r="L28" s="6">
        <f t="shared" si="1"/>
        <v>1242</v>
      </c>
      <c r="M28" s="6">
        <f t="shared" si="1"/>
        <v>2414</v>
      </c>
      <c r="N28" s="7" t="s">
        <v>587</v>
      </c>
    </row>
    <row r="29" spans="1:14" ht="18.95" customHeight="1" x14ac:dyDescent="0.2">
      <c r="A29" s="5" t="s">
        <v>588</v>
      </c>
      <c r="B29" s="6">
        <v>7028</v>
      </c>
      <c r="C29" s="6">
        <v>9362</v>
      </c>
      <c r="D29" s="6">
        <v>16390</v>
      </c>
      <c r="E29" s="6">
        <v>0</v>
      </c>
      <c r="F29" s="6">
        <v>0</v>
      </c>
      <c r="G29" s="6">
        <v>0</v>
      </c>
      <c r="H29" s="6">
        <v>0</v>
      </c>
      <c r="I29" s="6">
        <v>0</v>
      </c>
      <c r="J29" s="6">
        <v>0</v>
      </c>
      <c r="K29" s="6">
        <f t="shared" si="1"/>
        <v>7028</v>
      </c>
      <c r="L29" s="6">
        <f t="shared" si="1"/>
        <v>9362</v>
      </c>
      <c r="M29" s="6">
        <f t="shared" si="1"/>
        <v>16390</v>
      </c>
      <c r="N29" s="7" t="s">
        <v>589</v>
      </c>
    </row>
    <row r="30" spans="1:14" ht="18.95" customHeight="1" x14ac:dyDescent="0.2">
      <c r="A30" s="5" t="s">
        <v>590</v>
      </c>
      <c r="B30" s="6">
        <v>5587</v>
      </c>
      <c r="C30" s="6">
        <v>8067</v>
      </c>
      <c r="D30" s="6">
        <v>13654</v>
      </c>
      <c r="E30" s="6">
        <v>1</v>
      </c>
      <c r="F30" s="6">
        <v>0</v>
      </c>
      <c r="G30" s="6">
        <v>1</v>
      </c>
      <c r="H30" s="6">
        <v>0</v>
      </c>
      <c r="I30" s="6">
        <v>0</v>
      </c>
      <c r="J30" s="6">
        <v>0</v>
      </c>
      <c r="K30" s="6">
        <f t="shared" si="1"/>
        <v>5588</v>
      </c>
      <c r="L30" s="6">
        <f t="shared" si="1"/>
        <v>8067</v>
      </c>
      <c r="M30" s="6">
        <f t="shared" si="1"/>
        <v>13655</v>
      </c>
      <c r="N30" s="7" t="s">
        <v>591</v>
      </c>
    </row>
    <row r="31" spans="1:14" ht="18.95" customHeight="1" x14ac:dyDescent="0.2">
      <c r="A31" s="5" t="s">
        <v>592</v>
      </c>
      <c r="B31" s="6">
        <v>4606</v>
      </c>
      <c r="C31" s="6">
        <v>7993</v>
      </c>
      <c r="D31" s="6">
        <v>12599</v>
      </c>
      <c r="E31" s="6">
        <v>0</v>
      </c>
      <c r="F31" s="6">
        <v>0</v>
      </c>
      <c r="G31" s="6">
        <v>0</v>
      </c>
      <c r="H31" s="6">
        <v>0</v>
      </c>
      <c r="I31" s="6">
        <v>0</v>
      </c>
      <c r="J31" s="6">
        <v>0</v>
      </c>
      <c r="K31" s="6">
        <f t="shared" si="1"/>
        <v>4606</v>
      </c>
      <c r="L31" s="6">
        <f t="shared" si="1"/>
        <v>7993</v>
      </c>
      <c r="M31" s="6">
        <f t="shared" si="1"/>
        <v>12599</v>
      </c>
      <c r="N31" s="7" t="s">
        <v>593</v>
      </c>
    </row>
    <row r="32" spans="1:14" ht="18.95" customHeight="1" x14ac:dyDescent="0.2">
      <c r="A32" s="5" t="s">
        <v>594</v>
      </c>
      <c r="B32" s="6">
        <v>1323</v>
      </c>
      <c r="C32" s="6">
        <v>1694</v>
      </c>
      <c r="D32" s="6">
        <v>3017</v>
      </c>
      <c r="E32" s="6">
        <v>0</v>
      </c>
      <c r="F32" s="6">
        <v>0</v>
      </c>
      <c r="G32" s="6">
        <v>0</v>
      </c>
      <c r="H32" s="6">
        <v>0</v>
      </c>
      <c r="I32" s="6">
        <v>0</v>
      </c>
      <c r="J32" s="6">
        <v>0</v>
      </c>
      <c r="K32" s="6">
        <f t="shared" si="1"/>
        <v>1323</v>
      </c>
      <c r="L32" s="6">
        <f t="shared" si="1"/>
        <v>1694</v>
      </c>
      <c r="M32" s="6">
        <f t="shared" si="1"/>
        <v>3017</v>
      </c>
      <c r="N32" s="7" t="s">
        <v>595</v>
      </c>
    </row>
    <row r="33" spans="1:14" ht="18.95" customHeight="1" x14ac:dyDescent="0.2">
      <c r="A33" s="5" t="s">
        <v>596</v>
      </c>
      <c r="B33" s="6">
        <v>5207</v>
      </c>
      <c r="C33" s="6">
        <v>7209</v>
      </c>
      <c r="D33" s="6">
        <v>12416</v>
      </c>
      <c r="E33" s="6">
        <v>0</v>
      </c>
      <c r="F33" s="6">
        <v>0</v>
      </c>
      <c r="G33" s="6">
        <v>0</v>
      </c>
      <c r="H33" s="6">
        <v>0</v>
      </c>
      <c r="I33" s="6">
        <v>0</v>
      </c>
      <c r="J33" s="6">
        <v>0</v>
      </c>
      <c r="K33" s="6">
        <f t="shared" si="1"/>
        <v>5207</v>
      </c>
      <c r="L33" s="6">
        <f t="shared" si="1"/>
        <v>7209</v>
      </c>
      <c r="M33" s="6">
        <f t="shared" si="1"/>
        <v>12416</v>
      </c>
      <c r="N33" s="7" t="s">
        <v>597</v>
      </c>
    </row>
    <row r="34" spans="1:14" ht="18.95" customHeight="1" thickBot="1" x14ac:dyDescent="0.25">
      <c r="A34" s="14" t="s">
        <v>598</v>
      </c>
      <c r="B34" s="15">
        <v>6426</v>
      </c>
      <c r="C34" s="15">
        <v>6937</v>
      </c>
      <c r="D34" s="15">
        <v>13363</v>
      </c>
      <c r="E34" s="15">
        <v>0</v>
      </c>
      <c r="F34" s="15">
        <v>0</v>
      </c>
      <c r="G34" s="15">
        <v>0</v>
      </c>
      <c r="H34" s="15">
        <v>0</v>
      </c>
      <c r="I34" s="15">
        <v>0</v>
      </c>
      <c r="J34" s="15">
        <v>0</v>
      </c>
      <c r="K34" s="15">
        <f t="shared" si="1"/>
        <v>6426</v>
      </c>
      <c r="L34" s="15">
        <f t="shared" si="1"/>
        <v>6937</v>
      </c>
      <c r="M34" s="15">
        <f t="shared" si="1"/>
        <v>13363</v>
      </c>
      <c r="N34" s="16" t="s">
        <v>599</v>
      </c>
    </row>
    <row r="35" spans="1:14" ht="18.95" customHeight="1" thickTop="1" x14ac:dyDescent="0.2">
      <c r="A35" s="25"/>
      <c r="B35" s="73"/>
      <c r="C35" s="73"/>
      <c r="D35" s="73"/>
      <c r="E35" s="73"/>
      <c r="F35" s="73"/>
      <c r="G35" s="73"/>
      <c r="H35" s="73"/>
      <c r="I35" s="73"/>
      <c r="J35" s="73"/>
      <c r="K35" s="73"/>
      <c r="L35" s="73"/>
      <c r="M35" s="73"/>
      <c r="N35" s="26"/>
    </row>
    <row r="36" spans="1:14" ht="18.95" customHeight="1" x14ac:dyDescent="0.2">
      <c r="A36" s="25"/>
      <c r="B36" s="73"/>
      <c r="C36" s="73"/>
      <c r="D36" s="73"/>
      <c r="E36" s="73"/>
      <c r="F36" s="73"/>
      <c r="G36" s="73"/>
      <c r="H36" s="73"/>
      <c r="I36" s="73"/>
      <c r="J36" s="73"/>
      <c r="K36" s="73"/>
      <c r="L36" s="73"/>
      <c r="M36" s="73"/>
      <c r="N36" s="26"/>
    </row>
    <row r="37" spans="1:14" s="389" customFormat="1" ht="18.95" customHeight="1" x14ac:dyDescent="0.2">
      <c r="A37" s="25"/>
      <c r="B37" s="387"/>
      <c r="C37" s="387"/>
      <c r="D37" s="387"/>
      <c r="E37" s="387"/>
      <c r="F37" s="387"/>
      <c r="G37" s="387"/>
      <c r="H37" s="387"/>
      <c r="I37" s="387"/>
      <c r="J37" s="387"/>
      <c r="K37" s="387"/>
      <c r="L37" s="387"/>
      <c r="M37" s="387"/>
      <c r="N37" s="390"/>
    </row>
    <row r="38" spans="1:14" ht="27.75" customHeight="1" thickBot="1" x14ac:dyDescent="0.3">
      <c r="A38" s="102" t="s">
        <v>676</v>
      </c>
      <c r="B38" s="106"/>
      <c r="C38" s="106"/>
      <c r="D38" s="106"/>
      <c r="E38" s="106"/>
      <c r="F38" s="106"/>
      <c r="G38" s="106"/>
      <c r="H38" s="106"/>
      <c r="I38" s="106"/>
      <c r="J38" s="106"/>
      <c r="K38" s="106"/>
      <c r="L38" s="106"/>
      <c r="M38" s="106"/>
      <c r="N38" s="103" t="s">
        <v>677</v>
      </c>
    </row>
    <row r="39" spans="1:14" ht="18.75" customHeight="1" thickTop="1" x14ac:dyDescent="0.25">
      <c r="A39" s="417" t="s">
        <v>543</v>
      </c>
      <c r="B39" s="420" t="s">
        <v>2</v>
      </c>
      <c r="C39" s="420"/>
      <c r="D39" s="420"/>
      <c r="E39" s="420" t="s">
        <v>3</v>
      </c>
      <c r="F39" s="420"/>
      <c r="G39" s="420"/>
      <c r="H39" s="420" t="s">
        <v>544</v>
      </c>
      <c r="I39" s="420"/>
      <c r="J39" s="420"/>
      <c r="K39" s="420" t="s">
        <v>4</v>
      </c>
      <c r="L39" s="420"/>
      <c r="M39" s="420"/>
      <c r="N39" s="417" t="s">
        <v>545</v>
      </c>
    </row>
    <row r="40" spans="1:14" ht="18.75" customHeight="1" x14ac:dyDescent="0.25">
      <c r="A40" s="418"/>
      <c r="B40" s="421" t="s">
        <v>6</v>
      </c>
      <c r="C40" s="421"/>
      <c r="D40" s="421"/>
      <c r="E40" s="421" t="s">
        <v>7</v>
      </c>
      <c r="F40" s="421"/>
      <c r="G40" s="421"/>
      <c r="H40" s="421" t="s">
        <v>546</v>
      </c>
      <c r="I40" s="421"/>
      <c r="J40" s="421"/>
      <c r="K40" s="421" t="s">
        <v>8</v>
      </c>
      <c r="L40" s="421"/>
      <c r="M40" s="421"/>
      <c r="N40" s="418"/>
    </row>
    <row r="41" spans="1:14" ht="18.75" customHeight="1" x14ac:dyDescent="0.25">
      <c r="A41" s="418"/>
      <c r="B41" s="388" t="s">
        <v>52</v>
      </c>
      <c r="C41" s="388" t="s">
        <v>279</v>
      </c>
      <c r="D41" s="388" t="s">
        <v>11</v>
      </c>
      <c r="E41" s="388" t="s">
        <v>52</v>
      </c>
      <c r="F41" s="388" t="s">
        <v>279</v>
      </c>
      <c r="G41" s="388" t="s">
        <v>11</v>
      </c>
      <c r="H41" s="388" t="s">
        <v>52</v>
      </c>
      <c r="I41" s="388" t="s">
        <v>279</v>
      </c>
      <c r="J41" s="388" t="s">
        <v>11</v>
      </c>
      <c r="K41" s="388" t="s">
        <v>52</v>
      </c>
      <c r="L41" s="388" t="s">
        <v>279</v>
      </c>
      <c r="M41" s="388" t="s">
        <v>11</v>
      </c>
      <c r="N41" s="418"/>
    </row>
    <row r="42" spans="1:14" ht="18.75" customHeight="1" thickBot="1" x14ac:dyDescent="0.3">
      <c r="A42" s="419"/>
      <c r="B42" s="4" t="s">
        <v>12</v>
      </c>
      <c r="C42" s="4" t="s">
        <v>13</v>
      </c>
      <c r="D42" s="4" t="s">
        <v>8</v>
      </c>
      <c r="E42" s="4" t="s">
        <v>12</v>
      </c>
      <c r="F42" s="4" t="s">
        <v>13</v>
      </c>
      <c r="G42" s="4" t="s">
        <v>8</v>
      </c>
      <c r="H42" s="4" t="s">
        <v>12</v>
      </c>
      <c r="I42" s="4" t="s">
        <v>13</v>
      </c>
      <c r="J42" s="4" t="s">
        <v>8</v>
      </c>
      <c r="K42" s="4" t="s">
        <v>12</v>
      </c>
      <c r="L42" s="4" t="s">
        <v>13</v>
      </c>
      <c r="M42" s="4" t="s">
        <v>8</v>
      </c>
      <c r="N42" s="419"/>
    </row>
    <row r="43" spans="1:14" ht="18.95" customHeight="1" x14ac:dyDescent="0.2">
      <c r="A43" s="5" t="s">
        <v>600</v>
      </c>
      <c r="B43" s="6">
        <v>2888</v>
      </c>
      <c r="C43" s="6">
        <v>4772</v>
      </c>
      <c r="D43" s="6">
        <v>7660</v>
      </c>
      <c r="E43" s="6">
        <v>0</v>
      </c>
      <c r="F43" s="6">
        <v>0</v>
      </c>
      <c r="G43" s="6">
        <v>0</v>
      </c>
      <c r="H43" s="6">
        <v>0</v>
      </c>
      <c r="I43" s="6">
        <v>0</v>
      </c>
      <c r="J43" s="6">
        <v>0</v>
      </c>
      <c r="K43" s="6">
        <f>SUM(B43,E43,H43)</f>
        <v>2888</v>
      </c>
      <c r="L43" s="6">
        <f t="shared" ref="L43:M54" si="2">SUM(C43,F43,I43)</f>
        <v>4772</v>
      </c>
      <c r="M43" s="6">
        <f t="shared" si="2"/>
        <v>7660</v>
      </c>
      <c r="N43" s="7" t="s">
        <v>601</v>
      </c>
    </row>
    <row r="44" spans="1:14" ht="18.95" customHeight="1" x14ac:dyDescent="0.2">
      <c r="A44" s="5" t="s">
        <v>604</v>
      </c>
      <c r="B44" s="6">
        <v>4886</v>
      </c>
      <c r="C44" s="6">
        <v>5457</v>
      </c>
      <c r="D44" s="6">
        <v>10343</v>
      </c>
      <c r="E44" s="6">
        <v>0</v>
      </c>
      <c r="F44" s="6">
        <v>0</v>
      </c>
      <c r="G44" s="6">
        <v>0</v>
      </c>
      <c r="H44" s="6">
        <v>0</v>
      </c>
      <c r="I44" s="6">
        <v>0</v>
      </c>
      <c r="J44" s="6">
        <v>0</v>
      </c>
      <c r="K44" s="6">
        <f t="shared" ref="K44:K54" si="3">SUM(B44,E44,H44)</f>
        <v>4886</v>
      </c>
      <c r="L44" s="6">
        <f t="shared" si="2"/>
        <v>5457</v>
      </c>
      <c r="M44" s="6">
        <f t="shared" si="2"/>
        <v>10343</v>
      </c>
      <c r="N44" s="7" t="s">
        <v>605</v>
      </c>
    </row>
    <row r="45" spans="1:14" ht="18.95" customHeight="1" x14ac:dyDescent="0.2">
      <c r="A45" s="5" t="s">
        <v>606</v>
      </c>
      <c r="B45" s="6">
        <v>78</v>
      </c>
      <c r="C45" s="6">
        <v>69</v>
      </c>
      <c r="D45" s="6">
        <v>147</v>
      </c>
      <c r="E45" s="6">
        <v>0</v>
      </c>
      <c r="F45" s="6">
        <v>0</v>
      </c>
      <c r="G45" s="6">
        <v>0</v>
      </c>
      <c r="H45" s="6">
        <v>0</v>
      </c>
      <c r="I45" s="6">
        <v>0</v>
      </c>
      <c r="J45" s="6">
        <v>0</v>
      </c>
      <c r="K45" s="6">
        <f t="shared" si="3"/>
        <v>78</v>
      </c>
      <c r="L45" s="6">
        <f t="shared" si="2"/>
        <v>69</v>
      </c>
      <c r="M45" s="6">
        <f t="shared" si="2"/>
        <v>147</v>
      </c>
      <c r="N45" s="7" t="s">
        <v>643</v>
      </c>
    </row>
    <row r="46" spans="1:14" ht="36.75" customHeight="1" x14ac:dyDescent="0.2">
      <c r="A46" s="17" t="s">
        <v>653</v>
      </c>
      <c r="B46" s="6">
        <v>26</v>
      </c>
      <c r="C46" s="6">
        <v>51</v>
      </c>
      <c r="D46" s="6">
        <v>77</v>
      </c>
      <c r="E46" s="6">
        <v>0</v>
      </c>
      <c r="F46" s="6">
        <v>0</v>
      </c>
      <c r="G46" s="6">
        <v>0</v>
      </c>
      <c r="H46" s="6">
        <v>0</v>
      </c>
      <c r="I46" s="6">
        <v>0</v>
      </c>
      <c r="J46" s="6">
        <v>0</v>
      </c>
      <c r="K46" s="6">
        <f t="shared" si="3"/>
        <v>26</v>
      </c>
      <c r="L46" s="6">
        <f t="shared" si="2"/>
        <v>51</v>
      </c>
      <c r="M46" s="6">
        <f t="shared" si="2"/>
        <v>77</v>
      </c>
      <c r="N46" s="18" t="s">
        <v>654</v>
      </c>
    </row>
    <row r="47" spans="1:14" ht="18.95" customHeight="1" x14ac:dyDescent="0.2">
      <c r="A47" s="5" t="s">
        <v>610</v>
      </c>
      <c r="B47" s="6">
        <v>43</v>
      </c>
      <c r="C47" s="6">
        <v>49</v>
      </c>
      <c r="D47" s="6">
        <v>92</v>
      </c>
      <c r="E47" s="6">
        <v>0</v>
      </c>
      <c r="F47" s="6">
        <v>0</v>
      </c>
      <c r="G47" s="6">
        <v>0</v>
      </c>
      <c r="H47" s="6">
        <v>0</v>
      </c>
      <c r="I47" s="6">
        <v>0</v>
      </c>
      <c r="J47" s="6">
        <v>0</v>
      </c>
      <c r="K47" s="6">
        <f t="shared" si="3"/>
        <v>43</v>
      </c>
      <c r="L47" s="6">
        <f t="shared" si="2"/>
        <v>49</v>
      </c>
      <c r="M47" s="6">
        <f t="shared" si="2"/>
        <v>92</v>
      </c>
      <c r="N47" s="7" t="s">
        <v>655</v>
      </c>
    </row>
    <row r="48" spans="1:14" ht="18.95" customHeight="1" x14ac:dyDescent="0.2">
      <c r="A48" s="5" t="s">
        <v>678</v>
      </c>
      <c r="B48" s="6">
        <f t="shared" ref="B48:J48" si="4">SUM(B43:B47,B9:B34)</f>
        <v>148058</v>
      </c>
      <c r="C48" s="6">
        <f t="shared" si="4"/>
        <v>184436</v>
      </c>
      <c r="D48" s="6">
        <f t="shared" si="4"/>
        <v>332494</v>
      </c>
      <c r="E48" s="6">
        <f t="shared" si="4"/>
        <v>18</v>
      </c>
      <c r="F48" s="6">
        <f t="shared" si="4"/>
        <v>49</v>
      </c>
      <c r="G48" s="6">
        <f t="shared" si="4"/>
        <v>67</v>
      </c>
      <c r="H48" s="6">
        <f t="shared" si="4"/>
        <v>0</v>
      </c>
      <c r="I48" s="6">
        <f t="shared" si="4"/>
        <v>0</v>
      </c>
      <c r="J48" s="6">
        <f t="shared" si="4"/>
        <v>0</v>
      </c>
      <c r="K48" s="6">
        <f t="shared" si="3"/>
        <v>148076</v>
      </c>
      <c r="L48" s="6">
        <f t="shared" si="2"/>
        <v>184485</v>
      </c>
      <c r="M48" s="6">
        <f t="shared" si="2"/>
        <v>332561</v>
      </c>
      <c r="N48" s="7" t="s">
        <v>679</v>
      </c>
    </row>
    <row r="49" spans="1:14" ht="18.95" customHeight="1" x14ac:dyDescent="0.2">
      <c r="A49" s="5" t="s">
        <v>614</v>
      </c>
      <c r="B49" s="6">
        <v>6316</v>
      </c>
      <c r="C49" s="6">
        <v>3685</v>
      </c>
      <c r="D49" s="6">
        <v>10001</v>
      </c>
      <c r="E49" s="6">
        <v>0</v>
      </c>
      <c r="F49" s="6">
        <v>0</v>
      </c>
      <c r="G49" s="6">
        <v>0</v>
      </c>
      <c r="H49" s="6">
        <v>0</v>
      </c>
      <c r="I49" s="6">
        <v>0</v>
      </c>
      <c r="J49" s="6">
        <v>0</v>
      </c>
      <c r="K49" s="6">
        <f t="shared" si="3"/>
        <v>6316</v>
      </c>
      <c r="L49" s="6">
        <f t="shared" si="2"/>
        <v>3685</v>
      </c>
      <c r="M49" s="6">
        <f t="shared" si="2"/>
        <v>10001</v>
      </c>
      <c r="N49" s="7" t="s">
        <v>615</v>
      </c>
    </row>
    <row r="50" spans="1:14" ht="18.95" customHeight="1" x14ac:dyDescent="0.2">
      <c r="A50" s="5" t="s">
        <v>616</v>
      </c>
      <c r="B50" s="6">
        <v>15039</v>
      </c>
      <c r="C50" s="6">
        <v>11338</v>
      </c>
      <c r="D50" s="6">
        <v>26377</v>
      </c>
      <c r="E50" s="6">
        <v>6</v>
      </c>
      <c r="F50" s="6">
        <v>16</v>
      </c>
      <c r="G50" s="6">
        <v>22</v>
      </c>
      <c r="H50" s="6">
        <v>0</v>
      </c>
      <c r="I50" s="6">
        <v>0</v>
      </c>
      <c r="J50" s="6">
        <v>0</v>
      </c>
      <c r="K50" s="6">
        <f t="shared" si="3"/>
        <v>15045</v>
      </c>
      <c r="L50" s="6">
        <f t="shared" si="2"/>
        <v>11354</v>
      </c>
      <c r="M50" s="6">
        <f t="shared" si="2"/>
        <v>26399</v>
      </c>
      <c r="N50" s="7" t="s">
        <v>617</v>
      </c>
    </row>
    <row r="51" spans="1:14" ht="18.95" customHeight="1" x14ac:dyDescent="0.2">
      <c r="A51" s="5" t="s">
        <v>618</v>
      </c>
      <c r="B51" s="6">
        <v>9509</v>
      </c>
      <c r="C51" s="6">
        <v>7526</v>
      </c>
      <c r="D51" s="6">
        <v>17035</v>
      </c>
      <c r="E51" s="6">
        <v>0</v>
      </c>
      <c r="F51" s="6">
        <v>0</v>
      </c>
      <c r="G51" s="6">
        <v>0</v>
      </c>
      <c r="H51" s="6">
        <v>0</v>
      </c>
      <c r="I51" s="6">
        <v>0</v>
      </c>
      <c r="J51" s="6">
        <v>0</v>
      </c>
      <c r="K51" s="6">
        <f t="shared" si="3"/>
        <v>9509</v>
      </c>
      <c r="L51" s="6">
        <f t="shared" si="2"/>
        <v>7526</v>
      </c>
      <c r="M51" s="6">
        <f t="shared" si="2"/>
        <v>17035</v>
      </c>
      <c r="N51" s="7" t="s">
        <v>619</v>
      </c>
    </row>
    <row r="52" spans="1:14" ht="18.95" customHeight="1" x14ac:dyDescent="0.2">
      <c r="A52" s="31" t="s">
        <v>620</v>
      </c>
      <c r="B52" s="32">
        <v>6802</v>
      </c>
      <c r="C52" s="32">
        <v>5876</v>
      </c>
      <c r="D52" s="32">
        <v>12678</v>
      </c>
      <c r="E52" s="32">
        <v>0</v>
      </c>
      <c r="F52" s="32">
        <v>0</v>
      </c>
      <c r="G52" s="32">
        <v>0</v>
      </c>
      <c r="H52" s="32">
        <v>0</v>
      </c>
      <c r="I52" s="32">
        <v>0</v>
      </c>
      <c r="J52" s="32">
        <v>0</v>
      </c>
      <c r="K52" s="6">
        <f t="shared" si="3"/>
        <v>6802</v>
      </c>
      <c r="L52" s="6">
        <f t="shared" si="2"/>
        <v>5876</v>
      </c>
      <c r="M52" s="6">
        <f t="shared" si="2"/>
        <v>12678</v>
      </c>
      <c r="N52" s="33" t="s">
        <v>621</v>
      </c>
    </row>
    <row r="53" spans="1:14" ht="18.95" customHeight="1" x14ac:dyDescent="0.2">
      <c r="A53" s="5" t="s">
        <v>622</v>
      </c>
      <c r="B53" s="6">
        <v>52919</v>
      </c>
      <c r="C53" s="6">
        <v>33137</v>
      </c>
      <c r="D53" s="6">
        <v>86056</v>
      </c>
      <c r="E53" s="6">
        <v>10</v>
      </c>
      <c r="F53" s="6">
        <v>15</v>
      </c>
      <c r="G53" s="6">
        <v>25</v>
      </c>
      <c r="H53" s="6">
        <v>0</v>
      </c>
      <c r="I53" s="6">
        <v>0</v>
      </c>
      <c r="J53" s="6">
        <v>0</v>
      </c>
      <c r="K53" s="6">
        <f t="shared" si="3"/>
        <v>52929</v>
      </c>
      <c r="L53" s="6">
        <f t="shared" si="2"/>
        <v>33152</v>
      </c>
      <c r="M53" s="6">
        <f t="shared" si="2"/>
        <v>86081</v>
      </c>
      <c r="N53" s="7" t="s">
        <v>623</v>
      </c>
    </row>
    <row r="54" spans="1:14" ht="18.95" customHeight="1" x14ac:dyDescent="0.2">
      <c r="A54" s="5" t="s">
        <v>38</v>
      </c>
      <c r="B54" s="6">
        <f>SUM(B49:B53,B48)</f>
        <v>238643</v>
      </c>
      <c r="C54" s="6">
        <f t="shared" ref="C54:J54" si="5">SUM(C49:C53,C48)</f>
        <v>245998</v>
      </c>
      <c r="D54" s="6">
        <f t="shared" si="5"/>
        <v>484641</v>
      </c>
      <c r="E54" s="6">
        <f t="shared" si="5"/>
        <v>34</v>
      </c>
      <c r="F54" s="6">
        <f t="shared" si="5"/>
        <v>80</v>
      </c>
      <c r="G54" s="6">
        <f t="shared" si="5"/>
        <v>114</v>
      </c>
      <c r="H54" s="6">
        <f t="shared" si="5"/>
        <v>0</v>
      </c>
      <c r="I54" s="6">
        <f t="shared" si="5"/>
        <v>0</v>
      </c>
      <c r="J54" s="6">
        <f t="shared" si="5"/>
        <v>0</v>
      </c>
      <c r="K54" s="6">
        <f t="shared" si="3"/>
        <v>238677</v>
      </c>
      <c r="L54" s="6">
        <f t="shared" si="2"/>
        <v>246078</v>
      </c>
      <c r="M54" s="6">
        <f t="shared" si="2"/>
        <v>484755</v>
      </c>
      <c r="N54" s="7" t="s">
        <v>39</v>
      </c>
    </row>
    <row r="55" spans="1:14" ht="18.95" customHeight="1" x14ac:dyDescent="0.2">
      <c r="A55" s="5" t="s">
        <v>62</v>
      </c>
      <c r="B55" s="6"/>
      <c r="C55" s="6"/>
      <c r="D55" s="6"/>
      <c r="E55" s="6"/>
      <c r="F55" s="6"/>
      <c r="G55" s="6"/>
      <c r="H55" s="6"/>
      <c r="I55" s="6"/>
      <c r="J55" s="6"/>
      <c r="K55" s="6"/>
      <c r="L55" s="6"/>
      <c r="M55" s="6"/>
      <c r="N55" s="7" t="s">
        <v>41</v>
      </c>
    </row>
    <row r="56" spans="1:14" ht="18.95" customHeight="1" x14ac:dyDescent="0.2">
      <c r="A56" s="5" t="s">
        <v>548</v>
      </c>
      <c r="B56" s="6">
        <v>5655</v>
      </c>
      <c r="C56" s="6">
        <v>5313</v>
      </c>
      <c r="D56" s="6">
        <v>10968</v>
      </c>
      <c r="E56" s="6">
        <v>2</v>
      </c>
      <c r="F56" s="6">
        <v>4</v>
      </c>
      <c r="G56" s="6">
        <v>6</v>
      </c>
      <c r="H56" s="6">
        <v>0</v>
      </c>
      <c r="I56" s="6">
        <v>0</v>
      </c>
      <c r="J56" s="6">
        <v>0</v>
      </c>
      <c r="K56" s="6">
        <f t="shared" ref="K56:K72" si="6">SUM(B56,E56,H56)</f>
        <v>5657</v>
      </c>
      <c r="L56" s="6">
        <f t="shared" ref="L56:M71" si="7">SUM(C56,F56,I56)</f>
        <v>5317</v>
      </c>
      <c r="M56" s="6">
        <f t="shared" si="7"/>
        <v>10974</v>
      </c>
      <c r="N56" s="7" t="s">
        <v>549</v>
      </c>
    </row>
    <row r="57" spans="1:14" ht="18.95" customHeight="1" x14ac:dyDescent="0.2">
      <c r="A57" s="5" t="s">
        <v>550</v>
      </c>
      <c r="B57" s="6">
        <v>4856</v>
      </c>
      <c r="C57" s="6">
        <v>3658</v>
      </c>
      <c r="D57" s="6">
        <v>8514</v>
      </c>
      <c r="E57" s="6">
        <v>0</v>
      </c>
      <c r="F57" s="6">
        <v>0</v>
      </c>
      <c r="G57" s="6">
        <v>0</v>
      </c>
      <c r="H57" s="6">
        <v>0</v>
      </c>
      <c r="I57" s="6">
        <v>0</v>
      </c>
      <c r="J57" s="6">
        <v>0</v>
      </c>
      <c r="K57" s="6">
        <f t="shared" si="6"/>
        <v>4856</v>
      </c>
      <c r="L57" s="6">
        <f t="shared" si="7"/>
        <v>3658</v>
      </c>
      <c r="M57" s="6">
        <f t="shared" si="7"/>
        <v>8514</v>
      </c>
      <c r="N57" s="7" t="s">
        <v>662</v>
      </c>
    </row>
    <row r="58" spans="1:14" ht="18.95" customHeight="1" x14ac:dyDescent="0.2">
      <c r="A58" s="5" t="s">
        <v>552</v>
      </c>
      <c r="B58" s="6">
        <v>507</v>
      </c>
      <c r="C58" s="6">
        <v>283</v>
      </c>
      <c r="D58" s="6">
        <v>790</v>
      </c>
      <c r="E58" s="6">
        <v>0</v>
      </c>
      <c r="F58" s="6">
        <v>0</v>
      </c>
      <c r="G58" s="6">
        <v>0</v>
      </c>
      <c r="H58" s="6">
        <v>0</v>
      </c>
      <c r="I58" s="6">
        <v>0</v>
      </c>
      <c r="J58" s="6">
        <v>0</v>
      </c>
      <c r="K58" s="6">
        <f t="shared" si="6"/>
        <v>507</v>
      </c>
      <c r="L58" s="6">
        <f t="shared" si="7"/>
        <v>283</v>
      </c>
      <c r="M58" s="6">
        <f t="shared" si="7"/>
        <v>790</v>
      </c>
      <c r="N58" s="7" t="s">
        <v>553</v>
      </c>
    </row>
    <row r="59" spans="1:14" ht="18.95" customHeight="1" x14ac:dyDescent="0.2">
      <c r="A59" s="5" t="s">
        <v>556</v>
      </c>
      <c r="B59" s="6">
        <v>3007</v>
      </c>
      <c r="C59" s="6">
        <v>2497</v>
      </c>
      <c r="D59" s="6">
        <v>5504</v>
      </c>
      <c r="E59" s="6">
        <v>3</v>
      </c>
      <c r="F59" s="6">
        <v>2</v>
      </c>
      <c r="G59" s="6">
        <v>5</v>
      </c>
      <c r="H59" s="6">
        <v>0</v>
      </c>
      <c r="I59" s="6">
        <v>0</v>
      </c>
      <c r="J59" s="6">
        <v>0</v>
      </c>
      <c r="K59" s="6">
        <f t="shared" si="6"/>
        <v>3010</v>
      </c>
      <c r="L59" s="6">
        <f t="shared" si="7"/>
        <v>2499</v>
      </c>
      <c r="M59" s="6">
        <f t="shared" si="7"/>
        <v>5509</v>
      </c>
      <c r="N59" s="7" t="s">
        <v>557</v>
      </c>
    </row>
    <row r="60" spans="1:14" ht="18.95" customHeight="1" x14ac:dyDescent="0.2">
      <c r="A60" s="5" t="s">
        <v>558</v>
      </c>
      <c r="B60" s="6">
        <v>2324</v>
      </c>
      <c r="C60" s="6">
        <v>735</v>
      </c>
      <c r="D60" s="6">
        <v>3059</v>
      </c>
      <c r="E60" s="6">
        <v>0</v>
      </c>
      <c r="F60" s="6">
        <v>0</v>
      </c>
      <c r="G60" s="6">
        <v>0</v>
      </c>
      <c r="H60" s="6">
        <v>0</v>
      </c>
      <c r="I60" s="6">
        <v>0</v>
      </c>
      <c r="J60" s="6">
        <v>0</v>
      </c>
      <c r="K60" s="6">
        <f t="shared" si="6"/>
        <v>2324</v>
      </c>
      <c r="L60" s="6">
        <f t="shared" si="7"/>
        <v>735</v>
      </c>
      <c r="M60" s="6">
        <f t="shared" si="7"/>
        <v>3059</v>
      </c>
      <c r="N60" s="7" t="s">
        <v>559</v>
      </c>
    </row>
    <row r="61" spans="1:14" ht="18.95" customHeight="1" x14ac:dyDescent="0.2">
      <c r="A61" s="5" t="s">
        <v>566</v>
      </c>
      <c r="B61" s="6">
        <v>3990</v>
      </c>
      <c r="C61" s="6">
        <v>2059</v>
      </c>
      <c r="D61" s="6">
        <v>6049</v>
      </c>
      <c r="E61" s="6">
        <v>0</v>
      </c>
      <c r="F61" s="6">
        <v>0</v>
      </c>
      <c r="G61" s="6">
        <v>0</v>
      </c>
      <c r="H61" s="6">
        <v>0</v>
      </c>
      <c r="I61" s="6">
        <v>0</v>
      </c>
      <c r="J61" s="6">
        <v>0</v>
      </c>
      <c r="K61" s="6">
        <f t="shared" si="6"/>
        <v>3990</v>
      </c>
      <c r="L61" s="6">
        <f t="shared" si="7"/>
        <v>2059</v>
      </c>
      <c r="M61" s="6">
        <f t="shared" si="7"/>
        <v>6049</v>
      </c>
      <c r="N61" s="7" t="s">
        <v>567</v>
      </c>
    </row>
    <row r="62" spans="1:14" ht="18.95" customHeight="1" x14ac:dyDescent="0.2">
      <c r="A62" s="5" t="s">
        <v>570</v>
      </c>
      <c r="B62" s="6">
        <v>2754</v>
      </c>
      <c r="C62" s="6">
        <v>1812</v>
      </c>
      <c r="D62" s="6">
        <v>4566</v>
      </c>
      <c r="E62" s="6">
        <v>1</v>
      </c>
      <c r="F62" s="6">
        <v>0</v>
      </c>
      <c r="G62" s="6">
        <v>1</v>
      </c>
      <c r="H62" s="6">
        <v>0</v>
      </c>
      <c r="I62" s="6">
        <v>0</v>
      </c>
      <c r="J62" s="6">
        <v>0</v>
      </c>
      <c r="K62" s="6">
        <f t="shared" si="6"/>
        <v>2755</v>
      </c>
      <c r="L62" s="6">
        <f t="shared" si="7"/>
        <v>1812</v>
      </c>
      <c r="M62" s="6">
        <f t="shared" si="7"/>
        <v>4567</v>
      </c>
      <c r="N62" s="7" t="s">
        <v>571</v>
      </c>
    </row>
    <row r="63" spans="1:14" ht="18.95" customHeight="1" x14ac:dyDescent="0.2">
      <c r="A63" s="5" t="s">
        <v>574</v>
      </c>
      <c r="B63" s="6">
        <v>4116</v>
      </c>
      <c r="C63" s="6">
        <v>1278</v>
      </c>
      <c r="D63" s="6">
        <v>5394</v>
      </c>
      <c r="E63" s="6">
        <v>0</v>
      </c>
      <c r="F63" s="6">
        <v>0</v>
      </c>
      <c r="G63" s="6">
        <v>0</v>
      </c>
      <c r="H63" s="6">
        <v>0</v>
      </c>
      <c r="I63" s="6">
        <v>0</v>
      </c>
      <c r="J63" s="6">
        <v>0</v>
      </c>
      <c r="K63" s="6">
        <f t="shared" si="6"/>
        <v>4116</v>
      </c>
      <c r="L63" s="6">
        <f t="shared" si="7"/>
        <v>1278</v>
      </c>
      <c r="M63" s="6">
        <f t="shared" si="7"/>
        <v>5394</v>
      </c>
      <c r="N63" s="7" t="s">
        <v>575</v>
      </c>
    </row>
    <row r="64" spans="1:14" ht="18.95" customHeight="1" x14ac:dyDescent="0.2">
      <c r="A64" s="5" t="s">
        <v>576</v>
      </c>
      <c r="B64" s="6">
        <v>747</v>
      </c>
      <c r="C64" s="6">
        <v>503</v>
      </c>
      <c r="D64" s="6">
        <v>1250</v>
      </c>
      <c r="E64" s="6">
        <v>0</v>
      </c>
      <c r="F64" s="6">
        <v>0</v>
      </c>
      <c r="G64" s="6">
        <v>0</v>
      </c>
      <c r="H64" s="6">
        <v>0</v>
      </c>
      <c r="I64" s="6">
        <v>0</v>
      </c>
      <c r="J64" s="6">
        <v>0</v>
      </c>
      <c r="K64" s="6">
        <f t="shared" si="6"/>
        <v>747</v>
      </c>
      <c r="L64" s="6">
        <f t="shared" si="7"/>
        <v>503</v>
      </c>
      <c r="M64" s="6">
        <f t="shared" si="7"/>
        <v>1250</v>
      </c>
      <c r="N64" s="7" t="s">
        <v>577</v>
      </c>
    </row>
    <row r="65" spans="1:14" ht="18.95" customHeight="1" x14ac:dyDescent="0.2">
      <c r="A65" s="5" t="s">
        <v>578</v>
      </c>
      <c r="B65" s="6">
        <v>2342</v>
      </c>
      <c r="C65" s="6">
        <v>1287</v>
      </c>
      <c r="D65" s="6">
        <v>3629</v>
      </c>
      <c r="E65" s="6">
        <v>0</v>
      </c>
      <c r="F65" s="6">
        <v>0</v>
      </c>
      <c r="G65" s="6">
        <v>0</v>
      </c>
      <c r="H65" s="6">
        <v>0</v>
      </c>
      <c r="I65" s="6">
        <v>0</v>
      </c>
      <c r="J65" s="6">
        <v>0</v>
      </c>
      <c r="K65" s="6">
        <f t="shared" si="6"/>
        <v>2342</v>
      </c>
      <c r="L65" s="6">
        <f t="shared" si="7"/>
        <v>1287</v>
      </c>
      <c r="M65" s="6">
        <f t="shared" si="7"/>
        <v>3629</v>
      </c>
      <c r="N65" s="7" t="s">
        <v>579</v>
      </c>
    </row>
    <row r="66" spans="1:14" ht="18.95" customHeight="1" x14ac:dyDescent="0.2">
      <c r="A66" s="5" t="s">
        <v>580</v>
      </c>
      <c r="B66" s="6">
        <v>829</v>
      </c>
      <c r="C66" s="6">
        <v>377</v>
      </c>
      <c r="D66" s="6">
        <v>1206</v>
      </c>
      <c r="E66" s="6">
        <v>0</v>
      </c>
      <c r="F66" s="6">
        <v>0</v>
      </c>
      <c r="G66" s="6">
        <v>0</v>
      </c>
      <c r="H66" s="6">
        <v>0</v>
      </c>
      <c r="I66" s="6">
        <v>0</v>
      </c>
      <c r="J66" s="6">
        <v>0</v>
      </c>
      <c r="K66" s="6">
        <f t="shared" si="6"/>
        <v>829</v>
      </c>
      <c r="L66" s="6">
        <f t="shared" si="7"/>
        <v>377</v>
      </c>
      <c r="M66" s="6">
        <f t="shared" si="7"/>
        <v>1206</v>
      </c>
      <c r="N66" s="7" t="s">
        <v>581</v>
      </c>
    </row>
    <row r="67" spans="1:14" ht="18.95" customHeight="1" x14ac:dyDescent="0.2">
      <c r="A67" s="5" t="s">
        <v>626</v>
      </c>
      <c r="B67" s="6">
        <v>233</v>
      </c>
      <c r="C67" s="6">
        <v>82</v>
      </c>
      <c r="D67" s="6">
        <v>315</v>
      </c>
      <c r="E67" s="6">
        <v>0</v>
      </c>
      <c r="F67" s="6">
        <v>0</v>
      </c>
      <c r="G67" s="6">
        <v>0</v>
      </c>
      <c r="H67" s="6">
        <v>0</v>
      </c>
      <c r="I67" s="6">
        <v>0</v>
      </c>
      <c r="J67" s="6">
        <v>0</v>
      </c>
      <c r="K67" s="6">
        <f t="shared" si="6"/>
        <v>233</v>
      </c>
      <c r="L67" s="6">
        <f t="shared" si="7"/>
        <v>82</v>
      </c>
      <c r="M67" s="6">
        <f t="shared" si="7"/>
        <v>315</v>
      </c>
      <c r="N67" s="7" t="s">
        <v>583</v>
      </c>
    </row>
    <row r="68" spans="1:14" ht="18.95" customHeight="1" x14ac:dyDescent="0.2">
      <c r="A68" s="5" t="s">
        <v>584</v>
      </c>
      <c r="B68" s="6">
        <v>3281</v>
      </c>
      <c r="C68" s="6">
        <v>1731</v>
      </c>
      <c r="D68" s="6">
        <v>5012</v>
      </c>
      <c r="E68" s="6">
        <v>0</v>
      </c>
      <c r="F68" s="6">
        <v>0</v>
      </c>
      <c r="G68" s="6">
        <v>0</v>
      </c>
      <c r="H68" s="6">
        <v>0</v>
      </c>
      <c r="I68" s="6">
        <v>0</v>
      </c>
      <c r="J68" s="6">
        <v>0</v>
      </c>
      <c r="K68" s="6">
        <f t="shared" si="6"/>
        <v>3281</v>
      </c>
      <c r="L68" s="6">
        <f t="shared" si="7"/>
        <v>1731</v>
      </c>
      <c r="M68" s="6">
        <f t="shared" si="7"/>
        <v>5012</v>
      </c>
      <c r="N68" s="7" t="s">
        <v>585</v>
      </c>
    </row>
    <row r="69" spans="1:14" ht="18.95" customHeight="1" x14ac:dyDescent="0.2">
      <c r="A69" s="5" t="s">
        <v>588</v>
      </c>
      <c r="B69" s="6">
        <v>2842</v>
      </c>
      <c r="C69" s="6">
        <v>1779</v>
      </c>
      <c r="D69" s="6">
        <v>4621</v>
      </c>
      <c r="E69" s="6">
        <v>0</v>
      </c>
      <c r="F69" s="6">
        <v>0</v>
      </c>
      <c r="G69" s="6">
        <v>0</v>
      </c>
      <c r="H69" s="6">
        <v>0</v>
      </c>
      <c r="I69" s="6">
        <v>0</v>
      </c>
      <c r="J69" s="6">
        <v>0</v>
      </c>
      <c r="K69" s="6">
        <f t="shared" si="6"/>
        <v>2842</v>
      </c>
      <c r="L69" s="6">
        <f t="shared" si="7"/>
        <v>1779</v>
      </c>
      <c r="M69" s="6">
        <f t="shared" si="7"/>
        <v>4621</v>
      </c>
      <c r="N69" s="7" t="s">
        <v>589</v>
      </c>
    </row>
    <row r="70" spans="1:14" ht="18.95" customHeight="1" x14ac:dyDescent="0.2">
      <c r="A70" s="5" t="s">
        <v>590</v>
      </c>
      <c r="B70" s="6">
        <v>3689</v>
      </c>
      <c r="C70" s="6">
        <v>2501</v>
      </c>
      <c r="D70" s="6">
        <v>6190</v>
      </c>
      <c r="E70" s="6">
        <v>0</v>
      </c>
      <c r="F70" s="6">
        <v>0</v>
      </c>
      <c r="G70" s="6">
        <v>0</v>
      </c>
      <c r="H70" s="6">
        <v>0</v>
      </c>
      <c r="I70" s="6">
        <v>0</v>
      </c>
      <c r="J70" s="6">
        <v>0</v>
      </c>
      <c r="K70" s="6">
        <f t="shared" si="6"/>
        <v>3689</v>
      </c>
      <c r="L70" s="6">
        <f t="shared" si="7"/>
        <v>2501</v>
      </c>
      <c r="M70" s="6">
        <f t="shared" si="7"/>
        <v>6190</v>
      </c>
      <c r="N70" s="7" t="s">
        <v>591</v>
      </c>
    </row>
    <row r="71" spans="1:14" ht="18.95" customHeight="1" x14ac:dyDescent="0.2">
      <c r="A71" s="5" t="s">
        <v>592</v>
      </c>
      <c r="B71" s="6">
        <v>2781</v>
      </c>
      <c r="C71" s="6">
        <v>1622</v>
      </c>
      <c r="D71" s="6">
        <v>4403</v>
      </c>
      <c r="E71" s="6">
        <v>0</v>
      </c>
      <c r="F71" s="6">
        <v>0</v>
      </c>
      <c r="G71" s="6">
        <v>0</v>
      </c>
      <c r="H71" s="6">
        <v>0</v>
      </c>
      <c r="I71" s="6">
        <v>0</v>
      </c>
      <c r="J71" s="6">
        <v>0</v>
      </c>
      <c r="K71" s="6">
        <f t="shared" si="6"/>
        <v>2781</v>
      </c>
      <c r="L71" s="6">
        <f t="shared" si="7"/>
        <v>1622</v>
      </c>
      <c r="M71" s="6">
        <f t="shared" si="7"/>
        <v>4403</v>
      </c>
      <c r="N71" s="7" t="s">
        <v>593</v>
      </c>
    </row>
    <row r="72" spans="1:14" ht="18.95" customHeight="1" thickBot="1" x14ac:dyDescent="0.25">
      <c r="A72" s="14" t="s">
        <v>594</v>
      </c>
      <c r="B72" s="15">
        <v>769</v>
      </c>
      <c r="C72" s="15">
        <v>620</v>
      </c>
      <c r="D72" s="15">
        <v>1389</v>
      </c>
      <c r="E72" s="15">
        <v>0</v>
      </c>
      <c r="F72" s="15">
        <v>0</v>
      </c>
      <c r="G72" s="15">
        <v>0</v>
      </c>
      <c r="H72" s="15">
        <v>0</v>
      </c>
      <c r="I72" s="15">
        <v>0</v>
      </c>
      <c r="J72" s="15">
        <v>0</v>
      </c>
      <c r="K72" s="15">
        <f t="shared" si="6"/>
        <v>769</v>
      </c>
      <c r="L72" s="15">
        <f>SUM(C72,F72,I72)</f>
        <v>620</v>
      </c>
      <c r="M72" s="15">
        <f>SUM(D72,G72,J72)</f>
        <v>1389</v>
      </c>
      <c r="N72" s="16" t="s">
        <v>595</v>
      </c>
    </row>
    <row r="73" spans="1:14" ht="15.75" customHeight="1" thickTop="1" x14ac:dyDescent="0.2"/>
    <row r="74" spans="1:14" ht="15.75" customHeight="1" x14ac:dyDescent="0.2"/>
    <row r="75" spans="1:14" ht="15.75" customHeight="1" x14ac:dyDescent="0.2"/>
    <row r="76" spans="1:14" ht="15.75" customHeight="1" x14ac:dyDescent="0.2"/>
    <row r="77" spans="1:14" ht="22.5" customHeight="1" thickBot="1" x14ac:dyDescent="0.3">
      <c r="A77" s="102" t="s">
        <v>676</v>
      </c>
      <c r="B77" s="106"/>
      <c r="C77" s="106"/>
      <c r="D77" s="106"/>
      <c r="E77" s="106"/>
      <c r="F77" s="106"/>
      <c r="G77" s="106"/>
      <c r="H77" s="106"/>
      <c r="I77" s="106"/>
      <c r="J77" s="106"/>
      <c r="K77" s="106"/>
      <c r="L77" s="106"/>
      <c r="M77" s="106"/>
      <c r="N77" s="103" t="s">
        <v>677</v>
      </c>
    </row>
    <row r="78" spans="1:14" ht="21" customHeight="1" thickTop="1" x14ac:dyDescent="0.25">
      <c r="A78" s="417" t="s">
        <v>543</v>
      </c>
      <c r="B78" s="420" t="s">
        <v>2</v>
      </c>
      <c r="C78" s="420"/>
      <c r="D78" s="420"/>
      <c r="E78" s="420" t="s">
        <v>3</v>
      </c>
      <c r="F78" s="420"/>
      <c r="G78" s="420"/>
      <c r="H78" s="420" t="s">
        <v>544</v>
      </c>
      <c r="I78" s="420"/>
      <c r="J78" s="420"/>
      <c r="K78" s="420" t="s">
        <v>4</v>
      </c>
      <c r="L78" s="420"/>
      <c r="M78" s="420"/>
      <c r="N78" s="417" t="s">
        <v>545</v>
      </c>
    </row>
    <row r="79" spans="1:14" ht="21" customHeight="1" x14ac:dyDescent="0.25">
      <c r="A79" s="418"/>
      <c r="B79" s="421" t="s">
        <v>6</v>
      </c>
      <c r="C79" s="421"/>
      <c r="D79" s="421"/>
      <c r="E79" s="421" t="s">
        <v>7</v>
      </c>
      <c r="F79" s="421"/>
      <c r="G79" s="421"/>
      <c r="H79" s="421" t="s">
        <v>546</v>
      </c>
      <c r="I79" s="421"/>
      <c r="J79" s="421"/>
      <c r="K79" s="421" t="s">
        <v>8</v>
      </c>
      <c r="L79" s="421"/>
      <c r="M79" s="421"/>
      <c r="N79" s="418"/>
    </row>
    <row r="80" spans="1:14" ht="21" customHeight="1" x14ac:dyDescent="0.25">
      <c r="A80" s="418"/>
      <c r="B80" s="388" t="s">
        <v>52</v>
      </c>
      <c r="C80" s="388" t="s">
        <v>279</v>
      </c>
      <c r="D80" s="388" t="s">
        <v>11</v>
      </c>
      <c r="E80" s="388" t="s">
        <v>52</v>
      </c>
      <c r="F80" s="388" t="s">
        <v>279</v>
      </c>
      <c r="G80" s="388" t="s">
        <v>11</v>
      </c>
      <c r="H80" s="388" t="s">
        <v>52</v>
      </c>
      <c r="I80" s="388" t="s">
        <v>279</v>
      </c>
      <c r="J80" s="388" t="s">
        <v>11</v>
      </c>
      <c r="K80" s="388" t="s">
        <v>52</v>
      </c>
      <c r="L80" s="388" t="s">
        <v>279</v>
      </c>
      <c r="M80" s="388" t="s">
        <v>11</v>
      </c>
      <c r="N80" s="418"/>
    </row>
    <row r="81" spans="1:14" ht="21" customHeight="1" thickBot="1" x14ac:dyDescent="0.3">
      <c r="A81" s="419"/>
      <c r="B81" s="4" t="s">
        <v>12</v>
      </c>
      <c r="C81" s="4" t="s">
        <v>13</v>
      </c>
      <c r="D81" s="4" t="s">
        <v>8</v>
      </c>
      <c r="E81" s="4" t="s">
        <v>12</v>
      </c>
      <c r="F81" s="4" t="s">
        <v>13</v>
      </c>
      <c r="G81" s="4" t="s">
        <v>8</v>
      </c>
      <c r="H81" s="4" t="s">
        <v>12</v>
      </c>
      <c r="I81" s="4" t="s">
        <v>13</v>
      </c>
      <c r="J81" s="4" t="s">
        <v>8</v>
      </c>
      <c r="K81" s="4" t="s">
        <v>12</v>
      </c>
      <c r="L81" s="4" t="s">
        <v>13</v>
      </c>
      <c r="M81" s="4" t="s">
        <v>8</v>
      </c>
      <c r="N81" s="419"/>
    </row>
    <row r="82" spans="1:14" ht="26.25" customHeight="1" x14ac:dyDescent="0.2">
      <c r="A82" s="31" t="s">
        <v>596</v>
      </c>
      <c r="B82" s="32">
        <v>5756</v>
      </c>
      <c r="C82" s="32">
        <v>2885</v>
      </c>
      <c r="D82" s="32">
        <v>8641</v>
      </c>
      <c r="E82" s="32">
        <v>0</v>
      </c>
      <c r="F82" s="32">
        <v>0</v>
      </c>
      <c r="G82" s="32">
        <v>0</v>
      </c>
      <c r="H82" s="32">
        <v>0</v>
      </c>
      <c r="I82" s="32">
        <v>0</v>
      </c>
      <c r="J82" s="32">
        <v>0</v>
      </c>
      <c r="K82" s="32">
        <f>SUM(B82,E82,H82)</f>
        <v>5756</v>
      </c>
      <c r="L82" s="32">
        <f t="shared" ref="L82:M86" si="8">SUM(C82,F82,I82)</f>
        <v>2885</v>
      </c>
      <c r="M82" s="32">
        <f t="shared" si="8"/>
        <v>8641</v>
      </c>
      <c r="N82" s="33" t="s">
        <v>597</v>
      </c>
    </row>
    <row r="83" spans="1:14" ht="26.25" customHeight="1" x14ac:dyDescent="0.2">
      <c r="A83" s="5" t="s">
        <v>598</v>
      </c>
      <c r="B83" s="6">
        <v>2482</v>
      </c>
      <c r="C83" s="6">
        <v>1112</v>
      </c>
      <c r="D83" s="6">
        <v>3594</v>
      </c>
      <c r="E83" s="6">
        <v>0</v>
      </c>
      <c r="F83" s="6">
        <v>0</v>
      </c>
      <c r="G83" s="6">
        <v>0</v>
      </c>
      <c r="H83" s="6">
        <v>0</v>
      </c>
      <c r="I83" s="6">
        <v>0</v>
      </c>
      <c r="J83" s="6">
        <v>0</v>
      </c>
      <c r="K83" s="6">
        <f>SUM(B83,E83,H83)</f>
        <v>2482</v>
      </c>
      <c r="L83" s="6">
        <f t="shared" si="8"/>
        <v>1112</v>
      </c>
      <c r="M83" s="6">
        <f t="shared" si="8"/>
        <v>3594</v>
      </c>
      <c r="N83" s="7" t="s">
        <v>599</v>
      </c>
    </row>
    <row r="84" spans="1:14" ht="26.25" customHeight="1" x14ac:dyDescent="0.2">
      <c r="A84" s="5" t="s">
        <v>600</v>
      </c>
      <c r="B84" s="6">
        <v>1782</v>
      </c>
      <c r="C84" s="6">
        <v>1170</v>
      </c>
      <c r="D84" s="6">
        <v>2952</v>
      </c>
      <c r="E84" s="6">
        <v>0</v>
      </c>
      <c r="F84" s="6">
        <v>0</v>
      </c>
      <c r="G84" s="6">
        <v>0</v>
      </c>
      <c r="H84" s="6">
        <v>0</v>
      </c>
      <c r="I84" s="6">
        <v>0</v>
      </c>
      <c r="J84" s="6">
        <v>0</v>
      </c>
      <c r="K84" s="6">
        <f>SUM(B84,E84,H84)</f>
        <v>1782</v>
      </c>
      <c r="L84" s="6">
        <f t="shared" si="8"/>
        <v>1170</v>
      </c>
      <c r="M84" s="6">
        <f t="shared" si="8"/>
        <v>2952</v>
      </c>
      <c r="N84" s="7" t="s">
        <v>601</v>
      </c>
    </row>
    <row r="85" spans="1:14" ht="26.25" customHeight="1" x14ac:dyDescent="0.2">
      <c r="A85" s="5" t="s">
        <v>604</v>
      </c>
      <c r="B85" s="6">
        <v>1432</v>
      </c>
      <c r="C85" s="6">
        <v>692</v>
      </c>
      <c r="D85" s="6">
        <v>2124</v>
      </c>
      <c r="E85" s="6">
        <v>0</v>
      </c>
      <c r="F85" s="6">
        <v>0</v>
      </c>
      <c r="G85" s="6">
        <v>0</v>
      </c>
      <c r="H85" s="6">
        <v>0</v>
      </c>
      <c r="I85" s="6">
        <v>0</v>
      </c>
      <c r="J85" s="6">
        <v>0</v>
      </c>
      <c r="K85" s="6">
        <f>SUM(B85,E85,H85)</f>
        <v>1432</v>
      </c>
      <c r="L85" s="6">
        <f t="shared" si="8"/>
        <v>692</v>
      </c>
      <c r="M85" s="6">
        <f t="shared" si="8"/>
        <v>2124</v>
      </c>
      <c r="N85" s="7" t="s">
        <v>605</v>
      </c>
    </row>
    <row r="86" spans="1:14" ht="26.25" customHeight="1" x14ac:dyDescent="0.2">
      <c r="A86" s="5" t="s">
        <v>606</v>
      </c>
      <c r="B86" s="6">
        <v>38</v>
      </c>
      <c r="C86" s="6">
        <v>15</v>
      </c>
      <c r="D86" s="6">
        <v>53</v>
      </c>
      <c r="E86" s="6">
        <v>0</v>
      </c>
      <c r="F86" s="6">
        <v>0</v>
      </c>
      <c r="G86" s="6">
        <v>0</v>
      </c>
      <c r="H86" s="6">
        <v>0</v>
      </c>
      <c r="I86" s="6">
        <v>0</v>
      </c>
      <c r="J86" s="6">
        <v>0</v>
      </c>
      <c r="K86" s="6">
        <f>SUM(B86,E86,H86)</f>
        <v>38</v>
      </c>
      <c r="L86" s="6">
        <f t="shared" si="8"/>
        <v>15</v>
      </c>
      <c r="M86" s="6">
        <f t="shared" si="8"/>
        <v>53</v>
      </c>
      <c r="N86" s="7" t="s">
        <v>643</v>
      </c>
    </row>
    <row r="87" spans="1:14" ht="26.25" customHeight="1" x14ac:dyDescent="0.2">
      <c r="A87" s="5" t="s">
        <v>668</v>
      </c>
      <c r="B87" s="6">
        <f t="shared" ref="B87:M87" si="9">SUM(B82:B86,B56:B72)</f>
        <v>56212</v>
      </c>
      <c r="C87" s="6">
        <f t="shared" si="9"/>
        <v>34011</v>
      </c>
      <c r="D87" s="6">
        <f t="shared" si="9"/>
        <v>90223</v>
      </c>
      <c r="E87" s="6">
        <f t="shared" si="9"/>
        <v>6</v>
      </c>
      <c r="F87" s="6">
        <f t="shared" si="9"/>
        <v>6</v>
      </c>
      <c r="G87" s="6">
        <f t="shared" si="9"/>
        <v>12</v>
      </c>
      <c r="H87" s="6">
        <f t="shared" si="9"/>
        <v>0</v>
      </c>
      <c r="I87" s="6">
        <f t="shared" si="9"/>
        <v>0</v>
      </c>
      <c r="J87" s="6">
        <f t="shared" si="9"/>
        <v>0</v>
      </c>
      <c r="K87" s="6">
        <f t="shared" si="9"/>
        <v>56218</v>
      </c>
      <c r="L87" s="6">
        <f t="shared" si="9"/>
        <v>34017</v>
      </c>
      <c r="M87" s="6">
        <f t="shared" si="9"/>
        <v>90235</v>
      </c>
      <c r="N87" s="7" t="s">
        <v>680</v>
      </c>
    </row>
    <row r="88" spans="1:14" ht="26.25" customHeight="1" x14ac:dyDescent="0.2">
      <c r="A88" s="5" t="s">
        <v>614</v>
      </c>
      <c r="B88" s="6">
        <v>1905</v>
      </c>
      <c r="C88" s="6">
        <v>527</v>
      </c>
      <c r="D88" s="6">
        <v>2432</v>
      </c>
      <c r="E88" s="6">
        <v>0</v>
      </c>
      <c r="F88" s="6">
        <v>0</v>
      </c>
      <c r="G88" s="6">
        <v>0</v>
      </c>
      <c r="H88" s="6">
        <v>0</v>
      </c>
      <c r="I88" s="6">
        <v>0</v>
      </c>
      <c r="J88" s="6">
        <v>0</v>
      </c>
      <c r="K88" s="6">
        <f>SUM(B88,E88,H88)</f>
        <v>1905</v>
      </c>
      <c r="L88" s="6">
        <f t="shared" ref="L88:M92" si="10">SUM(C88,F88,I88)</f>
        <v>527</v>
      </c>
      <c r="M88" s="6">
        <f t="shared" si="10"/>
        <v>2432</v>
      </c>
      <c r="N88" s="7" t="s">
        <v>615</v>
      </c>
    </row>
    <row r="89" spans="1:14" ht="26.25" customHeight="1" x14ac:dyDescent="0.2">
      <c r="A89" s="5" t="s">
        <v>616</v>
      </c>
      <c r="B89" s="6">
        <v>3737</v>
      </c>
      <c r="C89" s="6">
        <v>2328</v>
      </c>
      <c r="D89" s="6">
        <v>6065</v>
      </c>
      <c r="E89" s="6">
        <v>1</v>
      </c>
      <c r="F89" s="6">
        <v>2</v>
      </c>
      <c r="G89" s="6">
        <v>3</v>
      </c>
      <c r="H89" s="6">
        <v>0</v>
      </c>
      <c r="I89" s="6">
        <v>0</v>
      </c>
      <c r="J89" s="6">
        <v>0</v>
      </c>
      <c r="K89" s="6">
        <f>SUM(B89,E89,H89)</f>
        <v>3738</v>
      </c>
      <c r="L89" s="6">
        <f t="shared" si="10"/>
        <v>2330</v>
      </c>
      <c r="M89" s="6">
        <f t="shared" si="10"/>
        <v>6068</v>
      </c>
      <c r="N89" s="7" t="s">
        <v>617</v>
      </c>
    </row>
    <row r="90" spans="1:14" ht="26.25" customHeight="1" x14ac:dyDescent="0.2">
      <c r="A90" s="5" t="s">
        <v>618</v>
      </c>
      <c r="B90" s="6">
        <v>1095</v>
      </c>
      <c r="C90" s="6">
        <v>563</v>
      </c>
      <c r="D90" s="6">
        <v>1658</v>
      </c>
      <c r="E90" s="6">
        <v>0</v>
      </c>
      <c r="F90" s="6">
        <v>0</v>
      </c>
      <c r="G90" s="6">
        <v>0</v>
      </c>
      <c r="H90" s="6">
        <v>0</v>
      </c>
      <c r="I90" s="6">
        <v>0</v>
      </c>
      <c r="J90" s="6">
        <v>0</v>
      </c>
      <c r="K90" s="6">
        <f>SUM(B90,E90,H90)</f>
        <v>1095</v>
      </c>
      <c r="L90" s="6">
        <f t="shared" si="10"/>
        <v>563</v>
      </c>
      <c r="M90" s="6">
        <f t="shared" si="10"/>
        <v>1658</v>
      </c>
      <c r="N90" s="7" t="s">
        <v>619</v>
      </c>
    </row>
    <row r="91" spans="1:14" ht="26.25" customHeight="1" x14ac:dyDescent="0.2">
      <c r="A91" s="5" t="s">
        <v>620</v>
      </c>
      <c r="B91" s="6">
        <v>1650</v>
      </c>
      <c r="C91" s="6">
        <v>501</v>
      </c>
      <c r="D91" s="6">
        <v>2151</v>
      </c>
      <c r="E91" s="6">
        <v>0</v>
      </c>
      <c r="F91" s="6">
        <v>0</v>
      </c>
      <c r="G91" s="6">
        <v>0</v>
      </c>
      <c r="H91" s="6">
        <v>0</v>
      </c>
      <c r="I91" s="6">
        <v>0</v>
      </c>
      <c r="J91" s="6">
        <v>0</v>
      </c>
      <c r="K91" s="6">
        <f>SUM(B91,E91,H91)</f>
        <v>1650</v>
      </c>
      <c r="L91" s="6">
        <f t="shared" si="10"/>
        <v>501</v>
      </c>
      <c r="M91" s="6">
        <f t="shared" si="10"/>
        <v>2151</v>
      </c>
      <c r="N91" s="7" t="s">
        <v>621</v>
      </c>
    </row>
    <row r="92" spans="1:14" ht="26.25" customHeight="1" x14ac:dyDescent="0.2">
      <c r="A92" s="5" t="s">
        <v>622</v>
      </c>
      <c r="B92" s="6">
        <v>30081</v>
      </c>
      <c r="C92" s="6">
        <v>9745</v>
      </c>
      <c r="D92" s="6">
        <v>39826</v>
      </c>
      <c r="E92" s="6">
        <v>8</v>
      </c>
      <c r="F92" s="6">
        <v>3</v>
      </c>
      <c r="G92" s="6">
        <v>11</v>
      </c>
      <c r="H92" s="6">
        <v>0</v>
      </c>
      <c r="I92" s="6">
        <v>0</v>
      </c>
      <c r="J92" s="6">
        <v>0</v>
      </c>
      <c r="K92" s="6">
        <f>SUM(B92,E92,H92)</f>
        <v>30089</v>
      </c>
      <c r="L92" s="6">
        <f t="shared" si="10"/>
        <v>9748</v>
      </c>
      <c r="M92" s="6">
        <f t="shared" si="10"/>
        <v>39837</v>
      </c>
      <c r="N92" s="7" t="s">
        <v>623</v>
      </c>
    </row>
    <row r="93" spans="1:14" ht="26.25" customHeight="1" thickBot="1" x14ac:dyDescent="0.25">
      <c r="A93" s="11" t="s">
        <v>45</v>
      </c>
      <c r="B93" s="12">
        <f>SUM(B88:B92,B87)</f>
        <v>94680</v>
      </c>
      <c r="C93" s="12">
        <f>SUM(C87,C88,C89,C90,C91,C92)</f>
        <v>47675</v>
      </c>
      <c r="D93" s="12">
        <f>SUM(B93:C93)</f>
        <v>142355</v>
      </c>
      <c r="E93" s="12">
        <f>SUM(E87,E88,E89,E90,E91,E92)</f>
        <v>15</v>
      </c>
      <c r="F93" s="12">
        <f>SUM(F87,F88,F89,F90,F91,F92)</f>
        <v>11</v>
      </c>
      <c r="G93" s="12">
        <f>SUM(G87,G88,G89,G90,G91,G92)</f>
        <v>26</v>
      </c>
      <c r="H93" s="6">
        <v>0</v>
      </c>
      <c r="I93" s="6">
        <v>0</v>
      </c>
      <c r="J93" s="6">
        <v>0</v>
      </c>
      <c r="K93" s="12">
        <f>SUM(K87,K88,K89,K90,K91,K92)</f>
        <v>94695</v>
      </c>
      <c r="L93" s="12">
        <f>SUM(L87,L88,L89,L90,L91,L92)</f>
        <v>47686</v>
      </c>
      <c r="M93" s="12">
        <f>SUM(M87,M88,M89,M90,M91,M92)</f>
        <v>142381</v>
      </c>
      <c r="N93" s="13" t="s">
        <v>633</v>
      </c>
    </row>
    <row r="94" spans="1:14" ht="24" customHeight="1" thickBot="1" x14ac:dyDescent="0.25">
      <c r="A94" s="8" t="s">
        <v>634</v>
      </c>
      <c r="B94" s="9">
        <f t="shared" ref="B94:M94" si="11">SUM(B93,B54)</f>
        <v>333323</v>
      </c>
      <c r="C94" s="9">
        <f t="shared" si="11"/>
        <v>293673</v>
      </c>
      <c r="D94" s="9">
        <f t="shared" si="11"/>
        <v>626996</v>
      </c>
      <c r="E94" s="9">
        <f t="shared" si="11"/>
        <v>49</v>
      </c>
      <c r="F94" s="9">
        <f t="shared" si="11"/>
        <v>91</v>
      </c>
      <c r="G94" s="9">
        <f t="shared" si="11"/>
        <v>140</v>
      </c>
      <c r="H94" s="9">
        <f t="shared" si="11"/>
        <v>0</v>
      </c>
      <c r="I94" s="9">
        <f t="shared" si="11"/>
        <v>0</v>
      </c>
      <c r="J94" s="9">
        <f t="shared" si="11"/>
        <v>0</v>
      </c>
      <c r="K94" s="9">
        <f t="shared" si="11"/>
        <v>333372</v>
      </c>
      <c r="L94" s="9">
        <f t="shared" si="11"/>
        <v>293764</v>
      </c>
      <c r="M94" s="9">
        <f t="shared" si="11"/>
        <v>627136</v>
      </c>
      <c r="N94" s="10" t="s">
        <v>8</v>
      </c>
    </row>
    <row r="95" spans="1:14" ht="15.75" customHeight="1" thickTop="1" x14ac:dyDescent="0.2"/>
    <row r="96" spans="1:14" ht="15.75" customHeight="1" x14ac:dyDescent="0.2"/>
    <row r="97" spans="1:14" ht="15.75" customHeight="1" x14ac:dyDescent="0.2"/>
    <row r="98" spans="1:14" ht="15.75" customHeight="1" x14ac:dyDescent="0.2"/>
    <row r="99" spans="1:14" ht="15.75" customHeight="1" x14ac:dyDescent="0.2"/>
    <row r="100" spans="1:14" ht="15.75" customHeight="1" x14ac:dyDescent="0.2"/>
    <row r="101" spans="1:14" ht="15.75" customHeight="1" x14ac:dyDescent="0.2"/>
    <row r="102" spans="1:14" ht="15.75" customHeight="1" x14ac:dyDescent="0.2"/>
    <row r="103" spans="1:14" ht="15.75" customHeight="1" x14ac:dyDescent="0.2"/>
    <row r="104" spans="1:14" ht="15.75" customHeight="1" x14ac:dyDescent="0.2"/>
    <row r="105" spans="1:14" ht="15.75" customHeight="1" x14ac:dyDescent="0.2"/>
    <row r="106" spans="1:14" ht="15.75" customHeight="1" x14ac:dyDescent="0.2"/>
    <row r="107" spans="1:14" ht="15.75" customHeight="1" x14ac:dyDescent="0.2"/>
    <row r="108" spans="1:14" ht="15.75" customHeight="1" x14ac:dyDescent="0.25">
      <c r="A108" s="106"/>
      <c r="B108" s="106"/>
      <c r="C108" s="106"/>
      <c r="D108" s="106"/>
      <c r="E108" s="106"/>
      <c r="F108" s="106"/>
      <c r="G108" s="106"/>
      <c r="H108" s="106"/>
      <c r="I108" s="106"/>
      <c r="J108" s="106"/>
      <c r="K108" s="106"/>
      <c r="L108" s="106"/>
      <c r="M108" s="106"/>
      <c r="N108" s="106"/>
    </row>
    <row r="109" spans="1:14" s="389" customFormat="1" ht="15.75" customHeight="1" x14ac:dyDescent="0.25">
      <c r="A109" s="106"/>
      <c r="B109" s="106"/>
      <c r="C109" s="106"/>
      <c r="D109" s="106"/>
      <c r="E109" s="106"/>
      <c r="F109" s="106"/>
      <c r="G109" s="106"/>
      <c r="H109" s="106"/>
      <c r="I109" s="106"/>
      <c r="J109" s="106"/>
      <c r="K109" s="106"/>
      <c r="L109" s="106"/>
      <c r="M109" s="106"/>
      <c r="N109" s="106"/>
    </row>
    <row r="110" spans="1:14" s="389" customFormat="1" ht="15.75" customHeight="1" x14ac:dyDescent="0.25">
      <c r="A110" s="106"/>
      <c r="B110" s="106"/>
      <c r="C110" s="106"/>
      <c r="D110" s="106"/>
      <c r="E110" s="106"/>
      <c r="F110" s="106"/>
      <c r="G110" s="106"/>
      <c r="H110" s="106"/>
      <c r="I110" s="106"/>
      <c r="J110" s="106"/>
      <c r="K110" s="106"/>
      <c r="L110" s="106"/>
      <c r="M110" s="106"/>
      <c r="N110" s="106"/>
    </row>
    <row r="111" spans="1:14" s="389" customFormat="1" ht="15.75" customHeight="1" x14ac:dyDescent="0.25">
      <c r="A111" s="106"/>
      <c r="B111" s="106"/>
      <c r="C111" s="106"/>
      <c r="D111" s="106"/>
      <c r="E111" s="106"/>
      <c r="F111" s="106"/>
      <c r="G111" s="106"/>
      <c r="H111" s="106"/>
      <c r="I111" s="106"/>
      <c r="J111" s="106"/>
      <c r="K111" s="106"/>
      <c r="L111" s="106"/>
      <c r="M111" s="106"/>
      <c r="N111" s="106"/>
    </row>
    <row r="112" spans="1:14" s="389" customFormat="1" ht="15.75" customHeight="1" x14ac:dyDescent="0.25">
      <c r="A112" s="106"/>
      <c r="B112" s="106"/>
      <c r="C112" s="106"/>
      <c r="D112" s="106"/>
      <c r="E112" s="106"/>
      <c r="F112" s="106"/>
      <c r="G112" s="106"/>
      <c r="H112" s="106"/>
      <c r="I112" s="106"/>
      <c r="J112" s="106"/>
      <c r="K112" s="106"/>
      <c r="L112" s="106"/>
      <c r="M112" s="106"/>
      <c r="N112" s="106"/>
    </row>
    <row r="113" spans="1:14" ht="26.25" customHeight="1" x14ac:dyDescent="0.25">
      <c r="A113" s="408" t="s">
        <v>681</v>
      </c>
      <c r="B113" s="408"/>
      <c r="C113" s="408"/>
      <c r="D113" s="408"/>
      <c r="E113" s="408"/>
      <c r="F113" s="408"/>
      <c r="G113" s="408"/>
      <c r="H113" s="408"/>
      <c r="I113" s="408"/>
      <c r="J113" s="408"/>
      <c r="K113" s="408"/>
      <c r="L113" s="408"/>
      <c r="M113" s="408"/>
      <c r="N113" s="408"/>
    </row>
    <row r="114" spans="1:14" ht="25.5" customHeight="1" x14ac:dyDescent="0.2">
      <c r="A114" s="406" t="s">
        <v>682</v>
      </c>
      <c r="B114" s="406"/>
      <c r="C114" s="406"/>
      <c r="D114" s="406"/>
      <c r="E114" s="406"/>
      <c r="F114" s="406"/>
      <c r="G114" s="406"/>
      <c r="H114" s="406"/>
      <c r="I114" s="406"/>
      <c r="J114" s="406"/>
      <c r="K114" s="406"/>
      <c r="L114" s="406"/>
      <c r="M114" s="406"/>
      <c r="N114" s="406"/>
    </row>
    <row r="115" spans="1:14" ht="23.25" customHeight="1" thickBot="1" x14ac:dyDescent="0.3">
      <c r="A115" s="102" t="s">
        <v>683</v>
      </c>
      <c r="B115" s="106"/>
      <c r="C115" s="106"/>
      <c r="D115" s="106"/>
      <c r="E115" s="106"/>
      <c r="F115" s="106"/>
      <c r="G115" s="106"/>
      <c r="H115" s="106"/>
      <c r="I115" s="106"/>
      <c r="J115" s="106"/>
      <c r="K115" s="106"/>
      <c r="L115" s="106"/>
      <c r="M115" s="106"/>
      <c r="N115" s="103" t="s">
        <v>684</v>
      </c>
    </row>
    <row r="116" spans="1:14" ht="19.5" customHeight="1" thickTop="1" x14ac:dyDescent="0.25">
      <c r="A116" s="417" t="s">
        <v>543</v>
      </c>
      <c r="B116" s="420" t="s">
        <v>2</v>
      </c>
      <c r="C116" s="420"/>
      <c r="D116" s="420"/>
      <c r="E116" s="420" t="s">
        <v>3</v>
      </c>
      <c r="F116" s="420"/>
      <c r="G116" s="420"/>
      <c r="H116" s="420" t="s">
        <v>544</v>
      </c>
      <c r="I116" s="420"/>
      <c r="J116" s="420"/>
      <c r="K116" s="420" t="s">
        <v>4</v>
      </c>
      <c r="L116" s="420"/>
      <c r="M116" s="420"/>
      <c r="N116" s="417" t="s">
        <v>545</v>
      </c>
    </row>
    <row r="117" spans="1:14" ht="19.5" customHeight="1" x14ac:dyDescent="0.25">
      <c r="A117" s="418"/>
      <c r="B117" s="421" t="s">
        <v>6</v>
      </c>
      <c r="C117" s="421"/>
      <c r="D117" s="421"/>
      <c r="E117" s="421" t="s">
        <v>7</v>
      </c>
      <c r="F117" s="421"/>
      <c r="G117" s="421"/>
      <c r="H117" s="421" t="s">
        <v>546</v>
      </c>
      <c r="I117" s="421"/>
      <c r="J117" s="421"/>
      <c r="K117" s="421" t="s">
        <v>8</v>
      </c>
      <c r="L117" s="421"/>
      <c r="M117" s="421"/>
      <c r="N117" s="418"/>
    </row>
    <row r="118" spans="1:14" ht="19.5" customHeight="1" x14ac:dyDescent="0.25">
      <c r="A118" s="418"/>
      <c r="B118" s="388" t="s">
        <v>52</v>
      </c>
      <c r="C118" s="388" t="s">
        <v>279</v>
      </c>
      <c r="D118" s="388" t="s">
        <v>11</v>
      </c>
      <c r="E118" s="388" t="s">
        <v>52</v>
      </c>
      <c r="F118" s="388" t="s">
        <v>279</v>
      </c>
      <c r="G118" s="388" t="s">
        <v>11</v>
      </c>
      <c r="H118" s="388" t="s">
        <v>52</v>
      </c>
      <c r="I118" s="388" t="s">
        <v>279</v>
      </c>
      <c r="J118" s="388" t="s">
        <v>11</v>
      </c>
      <c r="K118" s="388" t="s">
        <v>52</v>
      </c>
      <c r="L118" s="388" t="s">
        <v>279</v>
      </c>
      <c r="M118" s="388" t="s">
        <v>11</v>
      </c>
      <c r="N118" s="418"/>
    </row>
    <row r="119" spans="1:14" ht="19.5" customHeight="1" thickBot="1" x14ac:dyDescent="0.3">
      <c r="A119" s="419"/>
      <c r="B119" s="4" t="s">
        <v>12</v>
      </c>
      <c r="C119" s="4" t="s">
        <v>13</v>
      </c>
      <c r="D119" s="4" t="s">
        <v>8</v>
      </c>
      <c r="E119" s="4" t="s">
        <v>12</v>
      </c>
      <c r="F119" s="4" t="s">
        <v>13</v>
      </c>
      <c r="G119" s="4" t="s">
        <v>8</v>
      </c>
      <c r="H119" s="4" t="s">
        <v>12</v>
      </c>
      <c r="I119" s="4" t="s">
        <v>13</v>
      </c>
      <c r="J119" s="4" t="s">
        <v>8</v>
      </c>
      <c r="K119" s="4" t="s">
        <v>12</v>
      </c>
      <c r="L119" s="4" t="s">
        <v>13</v>
      </c>
      <c r="M119" s="4" t="s">
        <v>8</v>
      </c>
      <c r="N119" s="419"/>
    </row>
    <row r="120" spans="1:14" ht="19.5" customHeight="1" x14ac:dyDescent="0.2">
      <c r="A120" s="31" t="s">
        <v>14</v>
      </c>
      <c r="B120" s="32"/>
      <c r="C120" s="32"/>
      <c r="D120" s="32"/>
      <c r="E120" s="32"/>
      <c r="F120" s="32"/>
      <c r="G120" s="32"/>
      <c r="H120" s="32"/>
      <c r="I120" s="32"/>
      <c r="J120" s="32"/>
      <c r="K120" s="32"/>
      <c r="L120" s="32"/>
      <c r="M120" s="32"/>
      <c r="N120" s="33" t="s">
        <v>547</v>
      </c>
    </row>
    <row r="121" spans="1:14" ht="19.5" customHeight="1" x14ac:dyDescent="0.2">
      <c r="A121" s="5" t="s">
        <v>548</v>
      </c>
      <c r="B121" s="6">
        <v>11959</v>
      </c>
      <c r="C121" s="6">
        <v>23170</v>
      </c>
      <c r="D121" s="6">
        <v>35129</v>
      </c>
      <c r="E121" s="6">
        <v>9</v>
      </c>
      <c r="F121" s="6">
        <v>17</v>
      </c>
      <c r="G121" s="6">
        <v>26</v>
      </c>
      <c r="H121" s="6">
        <v>0</v>
      </c>
      <c r="I121" s="6">
        <v>0</v>
      </c>
      <c r="J121" s="6">
        <v>0</v>
      </c>
      <c r="K121" s="6">
        <f>SUM(B121,E121,H121)</f>
        <v>11968</v>
      </c>
      <c r="L121" s="6">
        <f t="shared" ref="L121:M136" si="12">SUM(C121,F121,I121)</f>
        <v>23187</v>
      </c>
      <c r="M121" s="6">
        <f t="shared" si="12"/>
        <v>35155</v>
      </c>
      <c r="N121" s="7" t="s">
        <v>549</v>
      </c>
    </row>
    <row r="122" spans="1:14" ht="19.5" customHeight="1" x14ac:dyDescent="0.2">
      <c r="A122" s="5" t="s">
        <v>550</v>
      </c>
      <c r="B122" s="6">
        <v>9489</v>
      </c>
      <c r="C122" s="6">
        <v>11489</v>
      </c>
      <c r="D122" s="6">
        <v>20978</v>
      </c>
      <c r="E122" s="6">
        <v>0</v>
      </c>
      <c r="F122" s="6">
        <v>7</v>
      </c>
      <c r="G122" s="6">
        <v>7</v>
      </c>
      <c r="H122" s="6">
        <v>0</v>
      </c>
      <c r="I122" s="6">
        <v>0</v>
      </c>
      <c r="J122" s="6">
        <v>0</v>
      </c>
      <c r="K122" s="6">
        <f t="shared" ref="K122:M146" si="13">SUM(B122,E122,H122)</f>
        <v>9489</v>
      </c>
      <c r="L122" s="6">
        <f t="shared" si="12"/>
        <v>11496</v>
      </c>
      <c r="M122" s="6">
        <f t="shared" si="12"/>
        <v>20985</v>
      </c>
      <c r="N122" s="7" t="s">
        <v>551</v>
      </c>
    </row>
    <row r="123" spans="1:14" ht="19.5" customHeight="1" x14ac:dyDescent="0.2">
      <c r="A123" s="5" t="s">
        <v>552</v>
      </c>
      <c r="B123" s="6">
        <v>2326</v>
      </c>
      <c r="C123" s="6">
        <v>2880</v>
      </c>
      <c r="D123" s="6">
        <v>5206</v>
      </c>
      <c r="E123" s="6">
        <v>0</v>
      </c>
      <c r="F123" s="6">
        <v>5</v>
      </c>
      <c r="G123" s="6">
        <v>5</v>
      </c>
      <c r="H123" s="6">
        <v>0</v>
      </c>
      <c r="I123" s="6">
        <v>0</v>
      </c>
      <c r="J123" s="6">
        <v>0</v>
      </c>
      <c r="K123" s="6">
        <f t="shared" si="13"/>
        <v>2326</v>
      </c>
      <c r="L123" s="6">
        <f t="shared" si="12"/>
        <v>2885</v>
      </c>
      <c r="M123" s="6">
        <f t="shared" si="12"/>
        <v>5211</v>
      </c>
      <c r="N123" s="7" t="s">
        <v>553</v>
      </c>
    </row>
    <row r="124" spans="1:14" ht="19.5" customHeight="1" x14ac:dyDescent="0.2">
      <c r="A124" s="5" t="s">
        <v>554</v>
      </c>
      <c r="B124" s="6">
        <v>1145</v>
      </c>
      <c r="C124" s="6">
        <v>2227</v>
      </c>
      <c r="D124" s="6">
        <v>3372</v>
      </c>
      <c r="E124" s="6">
        <v>0</v>
      </c>
      <c r="F124" s="6">
        <v>6</v>
      </c>
      <c r="G124" s="6">
        <v>6</v>
      </c>
      <c r="H124" s="6">
        <v>0</v>
      </c>
      <c r="I124" s="6">
        <v>0</v>
      </c>
      <c r="J124" s="6">
        <v>0</v>
      </c>
      <c r="K124" s="6">
        <f t="shared" si="13"/>
        <v>1145</v>
      </c>
      <c r="L124" s="6">
        <f t="shared" si="12"/>
        <v>2233</v>
      </c>
      <c r="M124" s="6">
        <f t="shared" si="12"/>
        <v>3378</v>
      </c>
      <c r="N124" s="7" t="s">
        <v>555</v>
      </c>
    </row>
    <row r="125" spans="1:14" ht="19.5" customHeight="1" x14ac:dyDescent="0.2">
      <c r="A125" s="5" t="s">
        <v>556</v>
      </c>
      <c r="B125" s="6">
        <v>4839</v>
      </c>
      <c r="C125" s="6">
        <v>7178</v>
      </c>
      <c r="D125" s="6">
        <v>12017</v>
      </c>
      <c r="E125" s="6">
        <v>3</v>
      </c>
      <c r="F125" s="6">
        <v>8</v>
      </c>
      <c r="G125" s="6">
        <v>11</v>
      </c>
      <c r="H125" s="6">
        <v>0</v>
      </c>
      <c r="I125" s="6">
        <v>0</v>
      </c>
      <c r="J125" s="6">
        <v>0</v>
      </c>
      <c r="K125" s="6">
        <f t="shared" si="13"/>
        <v>4842</v>
      </c>
      <c r="L125" s="6">
        <f t="shared" si="12"/>
        <v>7186</v>
      </c>
      <c r="M125" s="6">
        <f t="shared" si="12"/>
        <v>12028</v>
      </c>
      <c r="N125" s="7" t="s">
        <v>557</v>
      </c>
    </row>
    <row r="126" spans="1:14" ht="19.5" customHeight="1" x14ac:dyDescent="0.2">
      <c r="A126" s="5" t="s">
        <v>558</v>
      </c>
      <c r="B126" s="6">
        <v>11845</v>
      </c>
      <c r="C126" s="6">
        <v>7939</v>
      </c>
      <c r="D126" s="6">
        <v>19784</v>
      </c>
      <c r="E126" s="6">
        <v>1</v>
      </c>
      <c r="F126" s="6">
        <v>0</v>
      </c>
      <c r="G126" s="6">
        <v>1</v>
      </c>
      <c r="H126" s="6">
        <v>0</v>
      </c>
      <c r="I126" s="6">
        <v>0</v>
      </c>
      <c r="J126" s="6">
        <v>0</v>
      </c>
      <c r="K126" s="6">
        <f t="shared" si="13"/>
        <v>11846</v>
      </c>
      <c r="L126" s="6">
        <f t="shared" si="12"/>
        <v>7939</v>
      </c>
      <c r="M126" s="6">
        <f t="shared" si="12"/>
        <v>19785</v>
      </c>
      <c r="N126" s="7" t="s">
        <v>685</v>
      </c>
    </row>
    <row r="127" spans="1:14" ht="19.5" customHeight="1" x14ac:dyDescent="0.2">
      <c r="A127" s="5" t="s">
        <v>560</v>
      </c>
      <c r="B127" s="6">
        <v>482</v>
      </c>
      <c r="C127" s="6">
        <v>463</v>
      </c>
      <c r="D127" s="6">
        <v>945</v>
      </c>
      <c r="E127" s="6">
        <v>0</v>
      </c>
      <c r="F127" s="6">
        <v>0</v>
      </c>
      <c r="G127" s="6">
        <v>0</v>
      </c>
      <c r="H127" s="6">
        <v>0</v>
      </c>
      <c r="I127" s="6">
        <v>0</v>
      </c>
      <c r="J127" s="6">
        <v>0</v>
      </c>
      <c r="K127" s="6">
        <f t="shared" si="13"/>
        <v>482</v>
      </c>
      <c r="L127" s="6">
        <f t="shared" si="12"/>
        <v>463</v>
      </c>
      <c r="M127" s="6">
        <f t="shared" si="12"/>
        <v>945</v>
      </c>
      <c r="N127" s="7" t="s">
        <v>561</v>
      </c>
    </row>
    <row r="128" spans="1:14" ht="19.5" customHeight="1" x14ac:dyDescent="0.2">
      <c r="A128" s="5" t="s">
        <v>624</v>
      </c>
      <c r="B128" s="6">
        <v>1026</v>
      </c>
      <c r="C128" s="6">
        <v>492</v>
      </c>
      <c r="D128" s="6">
        <v>1518</v>
      </c>
      <c r="E128" s="6">
        <v>0</v>
      </c>
      <c r="F128" s="6">
        <v>0</v>
      </c>
      <c r="G128" s="6">
        <v>0</v>
      </c>
      <c r="H128" s="6">
        <v>0</v>
      </c>
      <c r="I128" s="6">
        <v>0</v>
      </c>
      <c r="J128" s="6">
        <v>0</v>
      </c>
      <c r="K128" s="6">
        <f t="shared" si="13"/>
        <v>1026</v>
      </c>
      <c r="L128" s="6">
        <f t="shared" si="12"/>
        <v>492</v>
      </c>
      <c r="M128" s="6">
        <f t="shared" si="12"/>
        <v>1518</v>
      </c>
      <c r="N128" s="7" t="s">
        <v>563</v>
      </c>
    </row>
    <row r="129" spans="1:14" ht="19.5" customHeight="1" x14ac:dyDescent="0.2">
      <c r="A129" s="5" t="s">
        <v>639</v>
      </c>
      <c r="B129" s="6">
        <v>241</v>
      </c>
      <c r="C129" s="6">
        <v>145</v>
      </c>
      <c r="D129" s="6">
        <v>386</v>
      </c>
      <c r="E129" s="6">
        <v>0</v>
      </c>
      <c r="F129" s="6">
        <v>0</v>
      </c>
      <c r="G129" s="6">
        <v>0</v>
      </c>
      <c r="H129" s="6">
        <v>0</v>
      </c>
      <c r="I129" s="6">
        <v>0</v>
      </c>
      <c r="J129" s="6">
        <v>0</v>
      </c>
      <c r="K129" s="6">
        <f t="shared" si="13"/>
        <v>241</v>
      </c>
      <c r="L129" s="6">
        <f t="shared" si="12"/>
        <v>145</v>
      </c>
      <c r="M129" s="6">
        <f t="shared" si="12"/>
        <v>386</v>
      </c>
      <c r="N129" s="7" t="s">
        <v>565</v>
      </c>
    </row>
    <row r="130" spans="1:14" ht="19.5" customHeight="1" x14ac:dyDescent="0.2">
      <c r="A130" s="5" t="s">
        <v>566</v>
      </c>
      <c r="B130" s="6">
        <v>7043</v>
      </c>
      <c r="C130" s="6">
        <v>12983</v>
      </c>
      <c r="D130" s="6">
        <v>20026</v>
      </c>
      <c r="E130" s="6">
        <v>0</v>
      </c>
      <c r="F130" s="6">
        <v>0</v>
      </c>
      <c r="G130" s="6">
        <v>0</v>
      </c>
      <c r="H130" s="6">
        <v>0</v>
      </c>
      <c r="I130" s="6">
        <v>0</v>
      </c>
      <c r="J130" s="6">
        <v>0</v>
      </c>
      <c r="K130" s="6">
        <f t="shared" si="13"/>
        <v>7043</v>
      </c>
      <c r="L130" s="6">
        <f t="shared" si="12"/>
        <v>12983</v>
      </c>
      <c r="M130" s="6">
        <f t="shared" si="12"/>
        <v>20026</v>
      </c>
      <c r="N130" s="7" t="s">
        <v>686</v>
      </c>
    </row>
    <row r="131" spans="1:14" ht="19.5" customHeight="1" x14ac:dyDescent="0.2">
      <c r="A131" s="5" t="s">
        <v>568</v>
      </c>
      <c r="B131" s="6">
        <v>153</v>
      </c>
      <c r="C131" s="6">
        <v>96</v>
      </c>
      <c r="D131" s="6">
        <v>249</v>
      </c>
      <c r="E131" s="6">
        <v>0</v>
      </c>
      <c r="F131" s="6">
        <v>0</v>
      </c>
      <c r="G131" s="6">
        <v>0</v>
      </c>
      <c r="H131" s="6">
        <v>0</v>
      </c>
      <c r="I131" s="6">
        <v>0</v>
      </c>
      <c r="J131" s="6">
        <v>0</v>
      </c>
      <c r="K131" s="6">
        <f t="shared" si="13"/>
        <v>153</v>
      </c>
      <c r="L131" s="6">
        <f t="shared" si="12"/>
        <v>96</v>
      </c>
      <c r="M131" s="6">
        <f t="shared" si="12"/>
        <v>249</v>
      </c>
      <c r="N131" s="7" t="s">
        <v>569</v>
      </c>
    </row>
    <row r="132" spans="1:14" ht="19.5" customHeight="1" x14ac:dyDescent="0.2">
      <c r="A132" s="31" t="s">
        <v>570</v>
      </c>
      <c r="B132" s="6">
        <v>6894</v>
      </c>
      <c r="C132" s="6">
        <v>10502</v>
      </c>
      <c r="D132" s="6">
        <v>17396</v>
      </c>
      <c r="E132" s="6">
        <v>1</v>
      </c>
      <c r="F132" s="6">
        <v>0</v>
      </c>
      <c r="G132" s="6">
        <v>1</v>
      </c>
      <c r="H132" s="6">
        <v>0</v>
      </c>
      <c r="I132" s="6">
        <v>0</v>
      </c>
      <c r="J132" s="6">
        <v>0</v>
      </c>
      <c r="K132" s="6">
        <f t="shared" si="13"/>
        <v>6895</v>
      </c>
      <c r="L132" s="6">
        <f t="shared" si="12"/>
        <v>10502</v>
      </c>
      <c r="M132" s="6">
        <f t="shared" si="12"/>
        <v>17397</v>
      </c>
      <c r="N132" s="33" t="s">
        <v>571</v>
      </c>
    </row>
    <row r="133" spans="1:14" ht="19.5" customHeight="1" x14ac:dyDescent="0.2">
      <c r="A133" s="5" t="s">
        <v>572</v>
      </c>
      <c r="B133" s="6">
        <v>170</v>
      </c>
      <c r="C133" s="6">
        <v>231</v>
      </c>
      <c r="D133" s="6">
        <v>401</v>
      </c>
      <c r="E133" s="6">
        <v>0</v>
      </c>
      <c r="F133" s="6">
        <v>0</v>
      </c>
      <c r="G133" s="6">
        <v>0</v>
      </c>
      <c r="H133" s="6">
        <v>0</v>
      </c>
      <c r="I133" s="6">
        <v>0</v>
      </c>
      <c r="J133" s="6">
        <v>0</v>
      </c>
      <c r="K133" s="6">
        <f t="shared" si="13"/>
        <v>170</v>
      </c>
      <c r="L133" s="6">
        <f t="shared" si="12"/>
        <v>231</v>
      </c>
      <c r="M133" s="6">
        <f t="shared" si="12"/>
        <v>401</v>
      </c>
      <c r="N133" s="7" t="s">
        <v>573</v>
      </c>
    </row>
    <row r="134" spans="1:14" ht="19.5" customHeight="1" x14ac:dyDescent="0.2">
      <c r="A134" s="5" t="s">
        <v>574</v>
      </c>
      <c r="B134" s="6">
        <v>8031</v>
      </c>
      <c r="C134" s="6">
        <v>6767</v>
      </c>
      <c r="D134" s="6">
        <v>14798</v>
      </c>
      <c r="E134" s="6">
        <v>2</v>
      </c>
      <c r="F134" s="6">
        <v>1</v>
      </c>
      <c r="G134" s="6">
        <v>3</v>
      </c>
      <c r="H134" s="6">
        <v>0</v>
      </c>
      <c r="I134" s="6">
        <v>0</v>
      </c>
      <c r="J134" s="6">
        <v>0</v>
      </c>
      <c r="K134" s="6">
        <f t="shared" si="13"/>
        <v>8033</v>
      </c>
      <c r="L134" s="6">
        <f t="shared" si="12"/>
        <v>6768</v>
      </c>
      <c r="M134" s="6">
        <f t="shared" si="12"/>
        <v>14801</v>
      </c>
      <c r="N134" s="7" t="s">
        <v>575</v>
      </c>
    </row>
    <row r="135" spans="1:14" ht="19.5" customHeight="1" x14ac:dyDescent="0.2">
      <c r="A135" s="5" t="s">
        <v>576</v>
      </c>
      <c r="B135" s="6">
        <v>1667</v>
      </c>
      <c r="C135" s="6">
        <v>1403</v>
      </c>
      <c r="D135" s="6">
        <v>3070</v>
      </c>
      <c r="E135" s="6">
        <v>0</v>
      </c>
      <c r="F135" s="6">
        <v>2</v>
      </c>
      <c r="G135" s="6">
        <v>2</v>
      </c>
      <c r="H135" s="6">
        <v>0</v>
      </c>
      <c r="I135" s="6">
        <v>0</v>
      </c>
      <c r="J135" s="6">
        <v>0</v>
      </c>
      <c r="K135" s="6">
        <f t="shared" si="13"/>
        <v>1667</v>
      </c>
      <c r="L135" s="6">
        <f t="shared" si="12"/>
        <v>1405</v>
      </c>
      <c r="M135" s="6">
        <f t="shared" si="12"/>
        <v>3072</v>
      </c>
      <c r="N135" s="7" t="s">
        <v>577</v>
      </c>
    </row>
    <row r="136" spans="1:14" ht="19.5" customHeight="1" x14ac:dyDescent="0.2">
      <c r="A136" s="5" t="s">
        <v>578</v>
      </c>
      <c r="B136" s="6">
        <v>5957</v>
      </c>
      <c r="C136" s="6">
        <v>7942</v>
      </c>
      <c r="D136" s="6">
        <v>13899</v>
      </c>
      <c r="E136" s="6">
        <v>0</v>
      </c>
      <c r="F136" s="6">
        <v>0</v>
      </c>
      <c r="G136" s="6">
        <v>0</v>
      </c>
      <c r="H136" s="6">
        <v>0</v>
      </c>
      <c r="I136" s="6">
        <v>0</v>
      </c>
      <c r="J136" s="6">
        <v>0</v>
      </c>
      <c r="K136" s="6">
        <f t="shared" si="13"/>
        <v>5957</v>
      </c>
      <c r="L136" s="6">
        <f t="shared" si="12"/>
        <v>7942</v>
      </c>
      <c r="M136" s="6">
        <f t="shared" si="12"/>
        <v>13899</v>
      </c>
      <c r="N136" s="7" t="s">
        <v>579</v>
      </c>
    </row>
    <row r="137" spans="1:14" ht="19.5" customHeight="1" x14ac:dyDescent="0.2">
      <c r="A137" s="5" t="s">
        <v>580</v>
      </c>
      <c r="B137" s="6">
        <v>7048</v>
      </c>
      <c r="C137" s="6">
        <v>7447</v>
      </c>
      <c r="D137" s="6">
        <v>14495</v>
      </c>
      <c r="E137" s="6">
        <v>0</v>
      </c>
      <c r="F137" s="6">
        <v>2</v>
      </c>
      <c r="G137" s="6">
        <v>2</v>
      </c>
      <c r="H137" s="6">
        <v>0</v>
      </c>
      <c r="I137" s="6">
        <v>0</v>
      </c>
      <c r="J137" s="6">
        <v>0</v>
      </c>
      <c r="K137" s="6">
        <f t="shared" si="13"/>
        <v>7048</v>
      </c>
      <c r="L137" s="6">
        <f t="shared" si="13"/>
        <v>7449</v>
      </c>
      <c r="M137" s="6">
        <f t="shared" si="13"/>
        <v>14497</v>
      </c>
      <c r="N137" s="7" t="s">
        <v>581</v>
      </c>
    </row>
    <row r="138" spans="1:14" ht="19.5" customHeight="1" x14ac:dyDescent="0.2">
      <c r="A138" s="5" t="s">
        <v>626</v>
      </c>
      <c r="B138" s="6">
        <v>1039</v>
      </c>
      <c r="C138" s="6">
        <v>485</v>
      </c>
      <c r="D138" s="6">
        <v>1524</v>
      </c>
      <c r="E138" s="6">
        <v>0</v>
      </c>
      <c r="F138" s="6">
        <v>0</v>
      </c>
      <c r="G138" s="6">
        <v>0</v>
      </c>
      <c r="H138" s="6">
        <v>0</v>
      </c>
      <c r="I138" s="6">
        <v>0</v>
      </c>
      <c r="J138" s="6">
        <v>0</v>
      </c>
      <c r="K138" s="6">
        <f t="shared" si="13"/>
        <v>1039</v>
      </c>
      <c r="L138" s="6">
        <f t="shared" si="13"/>
        <v>485</v>
      </c>
      <c r="M138" s="6">
        <f t="shared" si="13"/>
        <v>1524</v>
      </c>
      <c r="N138" s="7" t="s">
        <v>583</v>
      </c>
    </row>
    <row r="139" spans="1:14" ht="19.5" customHeight="1" x14ac:dyDescent="0.2">
      <c r="A139" s="5" t="s">
        <v>584</v>
      </c>
      <c r="B139" s="6">
        <v>6127</v>
      </c>
      <c r="C139" s="6">
        <v>10751</v>
      </c>
      <c r="D139" s="6">
        <v>16878</v>
      </c>
      <c r="E139" s="6">
        <v>0</v>
      </c>
      <c r="F139" s="6">
        <v>0</v>
      </c>
      <c r="G139" s="6">
        <v>0</v>
      </c>
      <c r="H139" s="6">
        <v>0</v>
      </c>
      <c r="I139" s="6">
        <v>0</v>
      </c>
      <c r="J139" s="6">
        <v>0</v>
      </c>
      <c r="K139" s="6">
        <f t="shared" si="13"/>
        <v>6127</v>
      </c>
      <c r="L139" s="6">
        <f t="shared" si="13"/>
        <v>10751</v>
      </c>
      <c r="M139" s="6">
        <f t="shared" si="13"/>
        <v>16878</v>
      </c>
      <c r="N139" s="7" t="s">
        <v>585</v>
      </c>
    </row>
    <row r="140" spans="1:14" ht="19.5" customHeight="1" x14ac:dyDescent="0.2">
      <c r="A140" s="5" t="s">
        <v>640</v>
      </c>
      <c r="B140" s="6">
        <v>1026</v>
      </c>
      <c r="C140" s="6">
        <v>1169</v>
      </c>
      <c r="D140" s="6">
        <v>2195</v>
      </c>
      <c r="E140" s="6">
        <v>0</v>
      </c>
      <c r="F140" s="6">
        <v>0</v>
      </c>
      <c r="G140" s="6">
        <v>0</v>
      </c>
      <c r="H140" s="6">
        <v>0</v>
      </c>
      <c r="I140" s="6">
        <v>0</v>
      </c>
      <c r="J140" s="6">
        <v>0</v>
      </c>
      <c r="K140" s="6">
        <f t="shared" si="13"/>
        <v>1026</v>
      </c>
      <c r="L140" s="6">
        <f t="shared" si="13"/>
        <v>1169</v>
      </c>
      <c r="M140" s="6">
        <f t="shared" si="13"/>
        <v>2195</v>
      </c>
      <c r="N140" s="7" t="s">
        <v>587</v>
      </c>
    </row>
    <row r="141" spans="1:14" ht="19.5" customHeight="1" x14ac:dyDescent="0.2">
      <c r="A141" s="5" t="s">
        <v>588</v>
      </c>
      <c r="B141" s="6">
        <v>5963</v>
      </c>
      <c r="C141" s="6">
        <v>8777</v>
      </c>
      <c r="D141" s="6">
        <v>14740</v>
      </c>
      <c r="E141" s="6">
        <v>0</v>
      </c>
      <c r="F141" s="6">
        <v>0</v>
      </c>
      <c r="G141" s="6">
        <v>0</v>
      </c>
      <c r="H141" s="6">
        <v>0</v>
      </c>
      <c r="I141" s="6">
        <v>0</v>
      </c>
      <c r="J141" s="6">
        <v>0</v>
      </c>
      <c r="K141" s="6">
        <f t="shared" si="13"/>
        <v>5963</v>
      </c>
      <c r="L141" s="6">
        <f t="shared" si="13"/>
        <v>8777</v>
      </c>
      <c r="M141" s="6">
        <f t="shared" si="13"/>
        <v>14740</v>
      </c>
      <c r="N141" s="7" t="s">
        <v>589</v>
      </c>
    </row>
    <row r="142" spans="1:14" ht="19.5" customHeight="1" x14ac:dyDescent="0.2">
      <c r="A142" s="5" t="s">
        <v>590</v>
      </c>
      <c r="B142" s="6">
        <v>4820</v>
      </c>
      <c r="C142" s="6">
        <v>7572</v>
      </c>
      <c r="D142" s="6">
        <v>12392</v>
      </c>
      <c r="E142" s="6">
        <v>1</v>
      </c>
      <c r="F142" s="6">
        <v>0</v>
      </c>
      <c r="G142" s="6">
        <v>1</v>
      </c>
      <c r="H142" s="6">
        <v>0</v>
      </c>
      <c r="I142" s="6">
        <v>0</v>
      </c>
      <c r="J142" s="6">
        <v>0</v>
      </c>
      <c r="K142" s="6">
        <f t="shared" si="13"/>
        <v>4821</v>
      </c>
      <c r="L142" s="6">
        <f t="shared" si="13"/>
        <v>7572</v>
      </c>
      <c r="M142" s="6">
        <f t="shared" si="13"/>
        <v>12393</v>
      </c>
      <c r="N142" s="7" t="s">
        <v>591</v>
      </c>
    </row>
    <row r="143" spans="1:14" ht="19.5" customHeight="1" x14ac:dyDescent="0.2">
      <c r="A143" s="5" t="s">
        <v>592</v>
      </c>
      <c r="B143" s="6">
        <v>3766</v>
      </c>
      <c r="C143" s="6">
        <v>7091</v>
      </c>
      <c r="D143" s="6">
        <v>10857</v>
      </c>
      <c r="E143" s="6">
        <v>0</v>
      </c>
      <c r="F143" s="6">
        <v>0</v>
      </c>
      <c r="G143" s="6">
        <v>0</v>
      </c>
      <c r="H143" s="6">
        <v>0</v>
      </c>
      <c r="I143" s="6">
        <v>0</v>
      </c>
      <c r="J143" s="6">
        <v>0</v>
      </c>
      <c r="K143" s="6">
        <f t="shared" si="13"/>
        <v>3766</v>
      </c>
      <c r="L143" s="6">
        <f t="shared" si="13"/>
        <v>7091</v>
      </c>
      <c r="M143" s="6">
        <f t="shared" si="13"/>
        <v>10857</v>
      </c>
      <c r="N143" s="7" t="s">
        <v>593</v>
      </c>
    </row>
    <row r="144" spans="1:14" ht="19.5" customHeight="1" x14ac:dyDescent="0.2">
      <c r="A144" s="5" t="s">
        <v>594</v>
      </c>
      <c r="B144" s="6">
        <v>1183</v>
      </c>
      <c r="C144" s="6">
        <v>1649</v>
      </c>
      <c r="D144" s="6">
        <v>2832</v>
      </c>
      <c r="E144" s="6">
        <v>0</v>
      </c>
      <c r="F144" s="6">
        <v>0</v>
      </c>
      <c r="G144" s="6">
        <v>0</v>
      </c>
      <c r="H144" s="6">
        <v>0</v>
      </c>
      <c r="I144" s="6">
        <v>0</v>
      </c>
      <c r="J144" s="6">
        <v>0</v>
      </c>
      <c r="K144" s="6">
        <f t="shared" si="13"/>
        <v>1183</v>
      </c>
      <c r="L144" s="6">
        <f t="shared" si="13"/>
        <v>1649</v>
      </c>
      <c r="M144" s="6">
        <f t="shared" si="13"/>
        <v>2832</v>
      </c>
      <c r="N144" s="7" t="s">
        <v>595</v>
      </c>
    </row>
    <row r="145" spans="1:14" ht="19.5" customHeight="1" x14ac:dyDescent="0.2">
      <c r="A145" s="5" t="s">
        <v>596</v>
      </c>
      <c r="B145" s="6">
        <v>4452</v>
      </c>
      <c r="C145" s="6">
        <v>6515</v>
      </c>
      <c r="D145" s="6">
        <v>10967</v>
      </c>
      <c r="E145" s="6">
        <v>0</v>
      </c>
      <c r="F145" s="6">
        <v>0</v>
      </c>
      <c r="G145" s="6">
        <v>0</v>
      </c>
      <c r="H145" s="6">
        <v>0</v>
      </c>
      <c r="I145" s="6">
        <v>0</v>
      </c>
      <c r="J145" s="6">
        <v>0</v>
      </c>
      <c r="K145" s="6">
        <f t="shared" si="13"/>
        <v>4452</v>
      </c>
      <c r="L145" s="6">
        <f t="shared" si="13"/>
        <v>6515</v>
      </c>
      <c r="M145" s="6">
        <f t="shared" si="13"/>
        <v>10967</v>
      </c>
      <c r="N145" s="7" t="s">
        <v>597</v>
      </c>
    </row>
    <row r="146" spans="1:14" ht="19.5" customHeight="1" thickBot="1" x14ac:dyDescent="0.25">
      <c r="A146" s="14" t="s">
        <v>598</v>
      </c>
      <c r="B146" s="15">
        <v>5455</v>
      </c>
      <c r="C146" s="15">
        <v>6270</v>
      </c>
      <c r="D146" s="15">
        <v>11725</v>
      </c>
      <c r="E146" s="15">
        <v>0</v>
      </c>
      <c r="F146" s="15">
        <v>0</v>
      </c>
      <c r="G146" s="15">
        <v>0</v>
      </c>
      <c r="H146" s="15">
        <v>0</v>
      </c>
      <c r="I146" s="15">
        <v>0</v>
      </c>
      <c r="J146" s="15">
        <v>0</v>
      </c>
      <c r="K146" s="15">
        <f t="shared" si="13"/>
        <v>5455</v>
      </c>
      <c r="L146" s="15">
        <f t="shared" si="13"/>
        <v>6270</v>
      </c>
      <c r="M146" s="15">
        <f t="shared" si="13"/>
        <v>11725</v>
      </c>
      <c r="N146" s="16" t="s">
        <v>599</v>
      </c>
    </row>
    <row r="147" spans="1:14" ht="19.5" customHeight="1" thickTop="1" x14ac:dyDescent="0.2">
      <c r="A147" s="25"/>
      <c r="B147" s="73"/>
      <c r="C147" s="73"/>
      <c r="D147" s="73"/>
      <c r="E147" s="73"/>
      <c r="F147" s="73"/>
      <c r="G147" s="73"/>
      <c r="H147" s="73"/>
      <c r="I147" s="73"/>
      <c r="J147" s="73"/>
      <c r="K147" s="73"/>
      <c r="L147" s="73"/>
      <c r="M147" s="73"/>
      <c r="N147" s="26"/>
    </row>
    <row r="148" spans="1:14" ht="24.75" customHeight="1" thickBot="1" x14ac:dyDescent="0.3">
      <c r="A148" s="102" t="s">
        <v>687</v>
      </c>
      <c r="B148" s="106"/>
      <c r="C148" s="106"/>
      <c r="D148" s="106"/>
      <c r="E148" s="106"/>
      <c r="F148" s="106"/>
      <c r="G148" s="106"/>
      <c r="H148" s="106"/>
      <c r="I148" s="106"/>
      <c r="J148" s="106"/>
      <c r="K148" s="106"/>
      <c r="L148" s="106"/>
      <c r="M148" s="106"/>
      <c r="N148" s="103" t="s">
        <v>688</v>
      </c>
    </row>
    <row r="149" spans="1:14" ht="24.75" customHeight="1" thickTop="1" x14ac:dyDescent="0.25">
      <c r="A149" s="417" t="s">
        <v>543</v>
      </c>
      <c r="B149" s="420" t="s">
        <v>2</v>
      </c>
      <c r="C149" s="420"/>
      <c r="D149" s="420"/>
      <c r="E149" s="420" t="s">
        <v>3</v>
      </c>
      <c r="F149" s="420"/>
      <c r="G149" s="420"/>
      <c r="H149" s="420" t="s">
        <v>544</v>
      </c>
      <c r="I149" s="420"/>
      <c r="J149" s="420"/>
      <c r="K149" s="420" t="s">
        <v>4</v>
      </c>
      <c r="L149" s="420"/>
      <c r="M149" s="420"/>
      <c r="N149" s="417" t="s">
        <v>545</v>
      </c>
    </row>
    <row r="150" spans="1:14" ht="24.75" customHeight="1" x14ac:dyDescent="0.25">
      <c r="A150" s="418"/>
      <c r="B150" s="421" t="s">
        <v>6</v>
      </c>
      <c r="C150" s="421"/>
      <c r="D150" s="421"/>
      <c r="E150" s="421" t="s">
        <v>7</v>
      </c>
      <c r="F150" s="421"/>
      <c r="G150" s="421"/>
      <c r="H150" s="421" t="s">
        <v>546</v>
      </c>
      <c r="I150" s="421"/>
      <c r="J150" s="421"/>
      <c r="K150" s="421" t="s">
        <v>8</v>
      </c>
      <c r="L150" s="421"/>
      <c r="M150" s="421"/>
      <c r="N150" s="418"/>
    </row>
    <row r="151" spans="1:14" ht="24.75" customHeight="1" x14ac:dyDescent="0.25">
      <c r="A151" s="418"/>
      <c r="B151" s="388" t="s">
        <v>52</v>
      </c>
      <c r="C151" s="388" t="s">
        <v>279</v>
      </c>
      <c r="D151" s="388" t="s">
        <v>11</v>
      </c>
      <c r="E151" s="388" t="s">
        <v>52</v>
      </c>
      <c r="F151" s="388" t="s">
        <v>279</v>
      </c>
      <c r="G151" s="388" t="s">
        <v>11</v>
      </c>
      <c r="H151" s="388" t="s">
        <v>52</v>
      </c>
      <c r="I151" s="388" t="s">
        <v>279</v>
      </c>
      <c r="J151" s="388" t="s">
        <v>11</v>
      </c>
      <c r="K151" s="388" t="s">
        <v>52</v>
      </c>
      <c r="L151" s="388" t="s">
        <v>279</v>
      </c>
      <c r="M151" s="388" t="s">
        <v>11</v>
      </c>
      <c r="N151" s="418"/>
    </row>
    <row r="152" spans="1:14" ht="24.75" customHeight="1" thickBot="1" x14ac:dyDescent="0.3">
      <c r="A152" s="419"/>
      <c r="B152" s="4" t="s">
        <v>12</v>
      </c>
      <c r="C152" s="4" t="s">
        <v>13</v>
      </c>
      <c r="D152" s="4" t="s">
        <v>8</v>
      </c>
      <c r="E152" s="4" t="s">
        <v>12</v>
      </c>
      <c r="F152" s="4" t="s">
        <v>13</v>
      </c>
      <c r="G152" s="4" t="s">
        <v>8</v>
      </c>
      <c r="H152" s="4" t="s">
        <v>12</v>
      </c>
      <c r="I152" s="4" t="s">
        <v>13</v>
      </c>
      <c r="J152" s="4" t="s">
        <v>8</v>
      </c>
      <c r="K152" s="4" t="s">
        <v>12</v>
      </c>
      <c r="L152" s="4" t="s">
        <v>13</v>
      </c>
      <c r="M152" s="4" t="s">
        <v>8</v>
      </c>
      <c r="N152" s="419"/>
    </row>
    <row r="153" spans="1:14" ht="19.5" customHeight="1" x14ac:dyDescent="0.2">
      <c r="A153" s="5" t="s">
        <v>600</v>
      </c>
      <c r="B153" s="6">
        <v>2818</v>
      </c>
      <c r="C153" s="6">
        <v>4711</v>
      </c>
      <c r="D153" s="6">
        <v>7529</v>
      </c>
      <c r="E153" s="6">
        <v>0</v>
      </c>
      <c r="F153" s="6">
        <v>0</v>
      </c>
      <c r="G153" s="6">
        <v>0</v>
      </c>
      <c r="H153" s="6">
        <v>0</v>
      </c>
      <c r="I153" s="6">
        <v>0</v>
      </c>
      <c r="J153" s="6">
        <v>0</v>
      </c>
      <c r="K153" s="6">
        <f>SUM(B153,E153,H153)</f>
        <v>2818</v>
      </c>
      <c r="L153" s="6">
        <f t="shared" ref="L153:M162" si="14">SUM(C153,F153,I153)</f>
        <v>4711</v>
      </c>
      <c r="M153" s="6">
        <f t="shared" si="14"/>
        <v>7529</v>
      </c>
      <c r="N153" s="7" t="s">
        <v>601</v>
      </c>
    </row>
    <row r="154" spans="1:14" ht="19.5" customHeight="1" x14ac:dyDescent="0.2">
      <c r="A154" s="5" t="s">
        <v>604</v>
      </c>
      <c r="B154" s="6">
        <v>4159</v>
      </c>
      <c r="C154" s="6">
        <v>4905</v>
      </c>
      <c r="D154" s="6">
        <v>9064</v>
      </c>
      <c r="E154" s="6">
        <v>0</v>
      </c>
      <c r="F154" s="6">
        <v>0</v>
      </c>
      <c r="G154" s="6">
        <v>0</v>
      </c>
      <c r="H154" s="6">
        <v>0</v>
      </c>
      <c r="I154" s="6">
        <v>0</v>
      </c>
      <c r="J154" s="6">
        <v>0</v>
      </c>
      <c r="K154" s="6">
        <f t="shared" ref="K154:K162" si="15">SUM(B154,E154,H154)</f>
        <v>4159</v>
      </c>
      <c r="L154" s="6">
        <f t="shared" si="14"/>
        <v>4905</v>
      </c>
      <c r="M154" s="6">
        <f t="shared" si="14"/>
        <v>9064</v>
      </c>
      <c r="N154" s="7" t="s">
        <v>605</v>
      </c>
    </row>
    <row r="155" spans="1:14" ht="19.5" customHeight="1" x14ac:dyDescent="0.2">
      <c r="A155" s="5" t="s">
        <v>606</v>
      </c>
      <c r="B155" s="6">
        <v>71</v>
      </c>
      <c r="C155" s="6">
        <v>64</v>
      </c>
      <c r="D155" s="6">
        <v>135</v>
      </c>
      <c r="E155" s="6">
        <v>0</v>
      </c>
      <c r="F155" s="6">
        <v>0</v>
      </c>
      <c r="G155" s="6">
        <v>0</v>
      </c>
      <c r="H155" s="6">
        <v>0</v>
      </c>
      <c r="I155" s="6">
        <v>0</v>
      </c>
      <c r="J155" s="6">
        <v>0</v>
      </c>
      <c r="K155" s="6">
        <f t="shared" si="15"/>
        <v>71</v>
      </c>
      <c r="L155" s="6">
        <f t="shared" si="14"/>
        <v>64</v>
      </c>
      <c r="M155" s="6">
        <f t="shared" si="14"/>
        <v>135</v>
      </c>
      <c r="N155" s="7" t="s">
        <v>607</v>
      </c>
    </row>
    <row r="156" spans="1:14" ht="36" customHeight="1" x14ac:dyDescent="0.2">
      <c r="A156" s="17" t="s">
        <v>653</v>
      </c>
      <c r="B156" s="6">
        <v>25</v>
      </c>
      <c r="C156" s="6">
        <v>51</v>
      </c>
      <c r="D156" s="6">
        <v>76</v>
      </c>
      <c r="E156" s="6">
        <v>0</v>
      </c>
      <c r="F156" s="6">
        <v>0</v>
      </c>
      <c r="G156" s="6">
        <v>0</v>
      </c>
      <c r="H156" s="6">
        <v>0</v>
      </c>
      <c r="I156" s="6">
        <v>0</v>
      </c>
      <c r="J156" s="6">
        <v>0</v>
      </c>
      <c r="K156" s="6">
        <f t="shared" si="15"/>
        <v>25</v>
      </c>
      <c r="L156" s="6">
        <f t="shared" si="14"/>
        <v>51</v>
      </c>
      <c r="M156" s="6">
        <f t="shared" si="14"/>
        <v>76</v>
      </c>
      <c r="N156" s="18" t="s">
        <v>654</v>
      </c>
    </row>
    <row r="157" spans="1:14" ht="36" customHeight="1" x14ac:dyDescent="0.2">
      <c r="A157" s="17" t="s">
        <v>610</v>
      </c>
      <c r="B157" s="6">
        <v>33</v>
      </c>
      <c r="C157" s="6">
        <v>45</v>
      </c>
      <c r="D157" s="6">
        <v>78</v>
      </c>
      <c r="E157" s="6">
        <v>0</v>
      </c>
      <c r="F157" s="6">
        <v>0</v>
      </c>
      <c r="G157" s="6">
        <v>0</v>
      </c>
      <c r="H157" s="6">
        <v>0</v>
      </c>
      <c r="I157" s="6">
        <v>0</v>
      </c>
      <c r="J157" s="6">
        <v>0</v>
      </c>
      <c r="K157" s="6">
        <f t="shared" si="15"/>
        <v>33</v>
      </c>
      <c r="L157" s="6">
        <f t="shared" si="14"/>
        <v>45</v>
      </c>
      <c r="M157" s="6">
        <f t="shared" si="14"/>
        <v>78</v>
      </c>
      <c r="N157" s="24" t="s">
        <v>655</v>
      </c>
    </row>
    <row r="158" spans="1:14" ht="19.5" customHeight="1" x14ac:dyDescent="0.2">
      <c r="A158" s="5" t="s">
        <v>614</v>
      </c>
      <c r="B158" s="6">
        <v>5557</v>
      </c>
      <c r="C158" s="6">
        <v>3451</v>
      </c>
      <c r="D158" s="6">
        <v>9008</v>
      </c>
      <c r="E158" s="6">
        <v>0</v>
      </c>
      <c r="F158" s="6">
        <v>0</v>
      </c>
      <c r="G158" s="6">
        <v>0</v>
      </c>
      <c r="H158" s="6">
        <v>0</v>
      </c>
      <c r="I158" s="6">
        <v>0</v>
      </c>
      <c r="J158" s="6">
        <v>0</v>
      </c>
      <c r="K158" s="6">
        <f t="shared" si="15"/>
        <v>5557</v>
      </c>
      <c r="L158" s="6">
        <f t="shared" si="14"/>
        <v>3451</v>
      </c>
      <c r="M158" s="6">
        <f t="shared" si="14"/>
        <v>9008</v>
      </c>
      <c r="N158" s="24" t="s">
        <v>615</v>
      </c>
    </row>
    <row r="159" spans="1:14" ht="19.5" customHeight="1" x14ac:dyDescent="0.2">
      <c r="A159" s="5" t="s">
        <v>616</v>
      </c>
      <c r="B159" s="6">
        <v>10663</v>
      </c>
      <c r="C159" s="6">
        <v>9509</v>
      </c>
      <c r="D159" s="6">
        <v>20172</v>
      </c>
      <c r="E159" s="6">
        <v>4</v>
      </c>
      <c r="F159" s="6">
        <v>12</v>
      </c>
      <c r="G159" s="6">
        <v>16</v>
      </c>
      <c r="H159" s="6">
        <v>0</v>
      </c>
      <c r="I159" s="6">
        <v>0</v>
      </c>
      <c r="J159" s="6">
        <v>0</v>
      </c>
      <c r="K159" s="6">
        <f t="shared" si="15"/>
        <v>10667</v>
      </c>
      <c r="L159" s="6">
        <f t="shared" si="14"/>
        <v>9521</v>
      </c>
      <c r="M159" s="6">
        <f t="shared" si="14"/>
        <v>20188</v>
      </c>
      <c r="N159" s="7" t="s">
        <v>617</v>
      </c>
    </row>
    <row r="160" spans="1:14" ht="19.5" customHeight="1" x14ac:dyDescent="0.2">
      <c r="A160" s="5" t="s">
        <v>618</v>
      </c>
      <c r="B160" s="6">
        <v>7235</v>
      </c>
      <c r="C160" s="6">
        <v>6773</v>
      </c>
      <c r="D160" s="6">
        <v>14008</v>
      </c>
      <c r="E160" s="6">
        <v>0</v>
      </c>
      <c r="F160" s="6">
        <v>0</v>
      </c>
      <c r="G160" s="6">
        <v>0</v>
      </c>
      <c r="H160" s="6">
        <v>0</v>
      </c>
      <c r="I160" s="6">
        <v>0</v>
      </c>
      <c r="J160" s="6">
        <v>0</v>
      </c>
      <c r="K160" s="6">
        <f t="shared" si="15"/>
        <v>7235</v>
      </c>
      <c r="L160" s="6">
        <f t="shared" si="14"/>
        <v>6773</v>
      </c>
      <c r="M160" s="6">
        <f t="shared" si="14"/>
        <v>14008</v>
      </c>
      <c r="N160" s="7" t="s">
        <v>619</v>
      </c>
    </row>
    <row r="161" spans="1:14" ht="19.5" customHeight="1" x14ac:dyDescent="0.2">
      <c r="A161" s="5" t="s">
        <v>620</v>
      </c>
      <c r="B161" s="6">
        <v>5427</v>
      </c>
      <c r="C161" s="6">
        <v>5110</v>
      </c>
      <c r="D161" s="6">
        <v>10537</v>
      </c>
      <c r="E161" s="6">
        <v>0</v>
      </c>
      <c r="F161" s="6">
        <v>0</v>
      </c>
      <c r="G161" s="6">
        <v>0</v>
      </c>
      <c r="H161" s="6">
        <v>0</v>
      </c>
      <c r="I161" s="6">
        <v>0</v>
      </c>
      <c r="J161" s="6">
        <v>0</v>
      </c>
      <c r="K161" s="6">
        <f t="shared" si="15"/>
        <v>5427</v>
      </c>
      <c r="L161" s="6">
        <f t="shared" si="14"/>
        <v>5110</v>
      </c>
      <c r="M161" s="6">
        <f t="shared" si="14"/>
        <v>10537</v>
      </c>
      <c r="N161" s="7" t="s">
        <v>621</v>
      </c>
    </row>
    <row r="162" spans="1:14" ht="19.5" customHeight="1" x14ac:dyDescent="0.2">
      <c r="A162" s="5" t="s">
        <v>622</v>
      </c>
      <c r="B162" s="6">
        <v>44679</v>
      </c>
      <c r="C162" s="6">
        <v>30419</v>
      </c>
      <c r="D162" s="6">
        <v>75098</v>
      </c>
      <c r="E162" s="6">
        <v>7</v>
      </c>
      <c r="F162" s="6">
        <v>15</v>
      </c>
      <c r="G162" s="6">
        <v>22</v>
      </c>
      <c r="H162" s="6">
        <v>0</v>
      </c>
      <c r="I162" s="6">
        <v>0</v>
      </c>
      <c r="J162" s="6">
        <v>0</v>
      </c>
      <c r="K162" s="6">
        <f t="shared" si="15"/>
        <v>44686</v>
      </c>
      <c r="L162" s="6">
        <f t="shared" si="14"/>
        <v>30434</v>
      </c>
      <c r="M162" s="6">
        <f t="shared" si="14"/>
        <v>75120</v>
      </c>
      <c r="N162" s="7" t="s">
        <v>623</v>
      </c>
    </row>
    <row r="163" spans="1:14" ht="19.5" customHeight="1" x14ac:dyDescent="0.2">
      <c r="A163" s="5" t="s">
        <v>38</v>
      </c>
      <c r="B163" s="6">
        <f t="shared" ref="B163:M163" si="16">SUM(B153:B162,B121:B146)</f>
        <v>194813</v>
      </c>
      <c r="C163" s="6">
        <f t="shared" si="16"/>
        <v>218671</v>
      </c>
      <c r="D163" s="6">
        <f t="shared" si="16"/>
        <v>413484</v>
      </c>
      <c r="E163" s="6">
        <f t="shared" si="16"/>
        <v>28</v>
      </c>
      <c r="F163" s="6">
        <f t="shared" si="16"/>
        <v>75</v>
      </c>
      <c r="G163" s="6">
        <f t="shared" si="16"/>
        <v>103</v>
      </c>
      <c r="H163" s="6">
        <f t="shared" si="16"/>
        <v>0</v>
      </c>
      <c r="I163" s="6">
        <f t="shared" si="16"/>
        <v>0</v>
      </c>
      <c r="J163" s="6">
        <f t="shared" si="16"/>
        <v>0</v>
      </c>
      <c r="K163" s="6">
        <f t="shared" si="16"/>
        <v>194841</v>
      </c>
      <c r="L163" s="6">
        <f t="shared" si="16"/>
        <v>218746</v>
      </c>
      <c r="M163" s="6">
        <f t="shared" si="16"/>
        <v>413587</v>
      </c>
      <c r="N163" s="7" t="s">
        <v>39</v>
      </c>
    </row>
    <row r="164" spans="1:14" ht="20.25" customHeight="1" x14ac:dyDescent="0.2">
      <c r="A164" s="5" t="s">
        <v>62</v>
      </c>
      <c r="B164" s="6"/>
      <c r="C164" s="6"/>
      <c r="D164" s="6"/>
      <c r="E164" s="6"/>
      <c r="F164" s="6"/>
      <c r="G164" s="6"/>
      <c r="H164" s="6"/>
      <c r="I164" s="6"/>
      <c r="J164" s="6"/>
      <c r="K164" s="6"/>
      <c r="L164" s="6"/>
      <c r="M164" s="6"/>
      <c r="N164" s="7" t="s">
        <v>41</v>
      </c>
    </row>
    <row r="165" spans="1:14" ht="20.25" customHeight="1" x14ac:dyDescent="0.2">
      <c r="A165" s="5" t="s">
        <v>548</v>
      </c>
      <c r="B165" s="6">
        <v>3705</v>
      </c>
      <c r="C165" s="6">
        <v>3947</v>
      </c>
      <c r="D165" s="6">
        <v>7652</v>
      </c>
      <c r="E165" s="6">
        <v>0</v>
      </c>
      <c r="F165" s="6">
        <v>2</v>
      </c>
      <c r="G165" s="6">
        <v>2</v>
      </c>
      <c r="H165" s="6">
        <v>0</v>
      </c>
      <c r="I165" s="6">
        <v>0</v>
      </c>
      <c r="J165" s="6">
        <v>0</v>
      </c>
      <c r="K165" s="6">
        <f>SUM(B165,E165,H165)</f>
        <v>3705</v>
      </c>
      <c r="L165" s="6">
        <f t="shared" ref="L165:M179" si="17">SUM(C165,F165,I165)</f>
        <v>3949</v>
      </c>
      <c r="M165" s="6">
        <f t="shared" si="17"/>
        <v>7654</v>
      </c>
      <c r="N165" s="7" t="s">
        <v>549</v>
      </c>
    </row>
    <row r="166" spans="1:14" ht="20.25" customHeight="1" x14ac:dyDescent="0.2">
      <c r="A166" s="5" t="s">
        <v>550</v>
      </c>
      <c r="B166" s="6">
        <v>3598</v>
      </c>
      <c r="C166" s="6">
        <v>2985</v>
      </c>
      <c r="D166" s="6">
        <v>6583</v>
      </c>
      <c r="E166" s="6">
        <v>0</v>
      </c>
      <c r="F166" s="6">
        <v>0</v>
      </c>
      <c r="G166" s="6">
        <v>0</v>
      </c>
      <c r="H166" s="6">
        <v>0</v>
      </c>
      <c r="I166" s="6">
        <v>0</v>
      </c>
      <c r="J166" s="6">
        <v>0</v>
      </c>
      <c r="K166" s="6">
        <f t="shared" ref="K166:K179" si="18">SUM(B166,E166,H166)</f>
        <v>3598</v>
      </c>
      <c r="L166" s="6">
        <f t="shared" si="17"/>
        <v>2985</v>
      </c>
      <c r="M166" s="6">
        <f t="shared" si="17"/>
        <v>6583</v>
      </c>
      <c r="N166" s="7" t="s">
        <v>662</v>
      </c>
    </row>
    <row r="167" spans="1:14" ht="20.25" customHeight="1" x14ac:dyDescent="0.2">
      <c r="A167" s="5" t="s">
        <v>552</v>
      </c>
      <c r="B167" s="6">
        <v>288</v>
      </c>
      <c r="C167" s="6">
        <v>170</v>
      </c>
      <c r="D167" s="6">
        <v>458</v>
      </c>
      <c r="E167" s="6">
        <v>0</v>
      </c>
      <c r="F167" s="6">
        <v>0</v>
      </c>
      <c r="G167" s="6">
        <v>0</v>
      </c>
      <c r="H167" s="6">
        <v>0</v>
      </c>
      <c r="I167" s="6">
        <v>0</v>
      </c>
      <c r="J167" s="6">
        <v>0</v>
      </c>
      <c r="K167" s="6">
        <f t="shared" si="18"/>
        <v>288</v>
      </c>
      <c r="L167" s="6">
        <f t="shared" si="17"/>
        <v>170</v>
      </c>
      <c r="M167" s="6">
        <f t="shared" si="17"/>
        <v>458</v>
      </c>
      <c r="N167" s="7" t="s">
        <v>689</v>
      </c>
    </row>
    <row r="168" spans="1:14" ht="20.25" customHeight="1" x14ac:dyDescent="0.2">
      <c r="A168" s="5" t="s">
        <v>556</v>
      </c>
      <c r="B168" s="6">
        <v>2557</v>
      </c>
      <c r="C168" s="6">
        <v>2287</v>
      </c>
      <c r="D168" s="6">
        <v>4844</v>
      </c>
      <c r="E168" s="6">
        <v>2</v>
      </c>
      <c r="F168" s="6">
        <v>2</v>
      </c>
      <c r="G168" s="6">
        <v>4</v>
      </c>
      <c r="H168" s="6">
        <v>0</v>
      </c>
      <c r="I168" s="6">
        <v>0</v>
      </c>
      <c r="J168" s="6">
        <v>0</v>
      </c>
      <c r="K168" s="6">
        <f t="shared" si="18"/>
        <v>2559</v>
      </c>
      <c r="L168" s="6">
        <f t="shared" si="17"/>
        <v>2289</v>
      </c>
      <c r="M168" s="6">
        <f t="shared" si="17"/>
        <v>4848</v>
      </c>
      <c r="N168" s="7" t="s">
        <v>557</v>
      </c>
    </row>
    <row r="169" spans="1:14" ht="20.25" customHeight="1" x14ac:dyDescent="0.2">
      <c r="A169" s="5" t="s">
        <v>558</v>
      </c>
      <c r="B169" s="6">
        <v>2160</v>
      </c>
      <c r="C169" s="6">
        <v>697</v>
      </c>
      <c r="D169" s="6">
        <v>2857</v>
      </c>
      <c r="E169" s="6">
        <v>0</v>
      </c>
      <c r="F169" s="6">
        <v>0</v>
      </c>
      <c r="G169" s="6">
        <v>0</v>
      </c>
      <c r="H169" s="6">
        <v>0</v>
      </c>
      <c r="I169" s="6">
        <v>0</v>
      </c>
      <c r="J169" s="6">
        <v>0</v>
      </c>
      <c r="K169" s="6">
        <f t="shared" si="18"/>
        <v>2160</v>
      </c>
      <c r="L169" s="6">
        <f t="shared" si="17"/>
        <v>697</v>
      </c>
      <c r="M169" s="6">
        <f t="shared" si="17"/>
        <v>2857</v>
      </c>
      <c r="N169" s="7" t="s">
        <v>685</v>
      </c>
    </row>
    <row r="170" spans="1:14" ht="20.25" customHeight="1" x14ac:dyDescent="0.2">
      <c r="A170" s="5" t="s">
        <v>566</v>
      </c>
      <c r="B170" s="6">
        <v>2361</v>
      </c>
      <c r="C170" s="6">
        <v>1406</v>
      </c>
      <c r="D170" s="6">
        <v>3767</v>
      </c>
      <c r="E170" s="6">
        <v>0</v>
      </c>
      <c r="F170" s="6">
        <v>0</v>
      </c>
      <c r="G170" s="6">
        <v>0</v>
      </c>
      <c r="H170" s="6">
        <v>0</v>
      </c>
      <c r="I170" s="6">
        <v>0</v>
      </c>
      <c r="J170" s="6">
        <v>0</v>
      </c>
      <c r="K170" s="6">
        <f t="shared" si="18"/>
        <v>2361</v>
      </c>
      <c r="L170" s="6">
        <f t="shared" si="17"/>
        <v>1406</v>
      </c>
      <c r="M170" s="6">
        <f t="shared" si="17"/>
        <v>3767</v>
      </c>
      <c r="N170" s="7" t="s">
        <v>567</v>
      </c>
    </row>
    <row r="171" spans="1:14" ht="20.25" customHeight="1" x14ac:dyDescent="0.2">
      <c r="A171" s="5" t="s">
        <v>570</v>
      </c>
      <c r="B171" s="6">
        <v>1971</v>
      </c>
      <c r="C171" s="6">
        <v>1487</v>
      </c>
      <c r="D171" s="6">
        <v>3458</v>
      </c>
      <c r="E171" s="6">
        <v>1</v>
      </c>
      <c r="F171" s="6">
        <v>0</v>
      </c>
      <c r="G171" s="6">
        <v>1</v>
      </c>
      <c r="H171" s="6">
        <v>0</v>
      </c>
      <c r="I171" s="6">
        <v>0</v>
      </c>
      <c r="J171" s="6">
        <v>0</v>
      </c>
      <c r="K171" s="6">
        <f t="shared" si="18"/>
        <v>1972</v>
      </c>
      <c r="L171" s="6">
        <f t="shared" si="17"/>
        <v>1487</v>
      </c>
      <c r="M171" s="6">
        <f t="shared" si="17"/>
        <v>3459</v>
      </c>
      <c r="N171" s="7" t="s">
        <v>571</v>
      </c>
    </row>
    <row r="172" spans="1:14" ht="20.25" customHeight="1" x14ac:dyDescent="0.2">
      <c r="A172" s="5" t="s">
        <v>574</v>
      </c>
      <c r="B172" s="6">
        <v>3280</v>
      </c>
      <c r="C172" s="6">
        <v>1008</v>
      </c>
      <c r="D172" s="6">
        <v>4288</v>
      </c>
      <c r="E172" s="6">
        <v>0</v>
      </c>
      <c r="F172" s="6">
        <v>0</v>
      </c>
      <c r="G172" s="6">
        <v>0</v>
      </c>
      <c r="H172" s="6">
        <v>0</v>
      </c>
      <c r="I172" s="6">
        <v>0</v>
      </c>
      <c r="J172" s="6">
        <v>0</v>
      </c>
      <c r="K172" s="6">
        <f t="shared" si="18"/>
        <v>3280</v>
      </c>
      <c r="L172" s="6">
        <f t="shared" si="17"/>
        <v>1008</v>
      </c>
      <c r="M172" s="6">
        <f t="shared" si="17"/>
        <v>4288</v>
      </c>
      <c r="N172" s="7" t="s">
        <v>575</v>
      </c>
    </row>
    <row r="173" spans="1:14" ht="20.25" customHeight="1" x14ac:dyDescent="0.2">
      <c r="A173" s="5" t="s">
        <v>576</v>
      </c>
      <c r="B173" s="6">
        <v>699</v>
      </c>
      <c r="C173" s="6">
        <v>471</v>
      </c>
      <c r="D173" s="6">
        <v>1170</v>
      </c>
      <c r="E173" s="6">
        <v>0</v>
      </c>
      <c r="F173" s="6">
        <v>0</v>
      </c>
      <c r="G173" s="6">
        <v>0</v>
      </c>
      <c r="H173" s="6">
        <v>0</v>
      </c>
      <c r="I173" s="6">
        <v>0</v>
      </c>
      <c r="J173" s="6">
        <v>0</v>
      </c>
      <c r="K173" s="6">
        <f t="shared" si="18"/>
        <v>699</v>
      </c>
      <c r="L173" s="6">
        <f t="shared" si="17"/>
        <v>471</v>
      </c>
      <c r="M173" s="6">
        <f t="shared" si="17"/>
        <v>1170</v>
      </c>
      <c r="N173" s="7" t="s">
        <v>577</v>
      </c>
    </row>
    <row r="174" spans="1:14" ht="20.25" customHeight="1" x14ac:dyDescent="0.2">
      <c r="A174" s="5" t="s">
        <v>578</v>
      </c>
      <c r="B174" s="6">
        <v>1644</v>
      </c>
      <c r="C174" s="6">
        <v>935</v>
      </c>
      <c r="D174" s="6">
        <v>2579</v>
      </c>
      <c r="E174" s="6">
        <v>0</v>
      </c>
      <c r="F174" s="6">
        <v>0</v>
      </c>
      <c r="G174" s="6">
        <v>0</v>
      </c>
      <c r="H174" s="6">
        <v>0</v>
      </c>
      <c r="I174" s="6">
        <v>0</v>
      </c>
      <c r="J174" s="6">
        <v>0</v>
      </c>
      <c r="K174" s="6">
        <f t="shared" si="18"/>
        <v>1644</v>
      </c>
      <c r="L174" s="6">
        <f t="shared" si="17"/>
        <v>935</v>
      </c>
      <c r="M174" s="6">
        <f t="shared" si="17"/>
        <v>2579</v>
      </c>
      <c r="N174" s="7" t="s">
        <v>579</v>
      </c>
    </row>
    <row r="175" spans="1:14" ht="20.25" customHeight="1" x14ac:dyDescent="0.2">
      <c r="A175" s="5" t="s">
        <v>580</v>
      </c>
      <c r="B175" s="6">
        <v>602</v>
      </c>
      <c r="C175" s="6">
        <v>320</v>
      </c>
      <c r="D175" s="6">
        <v>922</v>
      </c>
      <c r="E175" s="6">
        <v>0</v>
      </c>
      <c r="F175" s="6">
        <v>0</v>
      </c>
      <c r="G175" s="6">
        <v>0</v>
      </c>
      <c r="H175" s="6">
        <v>0</v>
      </c>
      <c r="I175" s="6">
        <v>0</v>
      </c>
      <c r="J175" s="6">
        <v>0</v>
      </c>
      <c r="K175" s="6">
        <f t="shared" si="18"/>
        <v>602</v>
      </c>
      <c r="L175" s="6">
        <f t="shared" si="17"/>
        <v>320</v>
      </c>
      <c r="M175" s="6">
        <f t="shared" si="17"/>
        <v>922</v>
      </c>
      <c r="N175" s="7" t="s">
        <v>581</v>
      </c>
    </row>
    <row r="176" spans="1:14" ht="20.25" customHeight="1" x14ac:dyDescent="0.2">
      <c r="A176" s="31" t="s">
        <v>626</v>
      </c>
      <c r="B176" s="32">
        <v>198</v>
      </c>
      <c r="C176" s="32">
        <v>62</v>
      </c>
      <c r="D176" s="32">
        <v>260</v>
      </c>
      <c r="E176" s="32">
        <v>0</v>
      </c>
      <c r="F176" s="32">
        <v>0</v>
      </c>
      <c r="G176" s="32">
        <v>0</v>
      </c>
      <c r="H176" s="32">
        <v>0</v>
      </c>
      <c r="I176" s="32">
        <v>0</v>
      </c>
      <c r="J176" s="32">
        <v>0</v>
      </c>
      <c r="K176" s="6">
        <f t="shared" si="18"/>
        <v>198</v>
      </c>
      <c r="L176" s="6">
        <f t="shared" si="17"/>
        <v>62</v>
      </c>
      <c r="M176" s="6">
        <f t="shared" si="17"/>
        <v>260</v>
      </c>
      <c r="N176" s="33" t="s">
        <v>583</v>
      </c>
    </row>
    <row r="177" spans="1:17" ht="20.25" customHeight="1" x14ac:dyDescent="0.2">
      <c r="A177" s="5" t="s">
        <v>584</v>
      </c>
      <c r="B177" s="6">
        <v>2716</v>
      </c>
      <c r="C177" s="6">
        <v>1453</v>
      </c>
      <c r="D177" s="6">
        <v>4169</v>
      </c>
      <c r="E177" s="6">
        <v>0</v>
      </c>
      <c r="F177" s="6">
        <v>0</v>
      </c>
      <c r="G177" s="6">
        <v>0</v>
      </c>
      <c r="H177" s="6">
        <v>0</v>
      </c>
      <c r="I177" s="6">
        <v>0</v>
      </c>
      <c r="J177" s="6">
        <v>0</v>
      </c>
      <c r="K177" s="6">
        <f t="shared" si="18"/>
        <v>2716</v>
      </c>
      <c r="L177" s="6">
        <f t="shared" si="17"/>
        <v>1453</v>
      </c>
      <c r="M177" s="6">
        <f t="shared" si="17"/>
        <v>4169</v>
      </c>
      <c r="N177" s="7" t="s">
        <v>585</v>
      </c>
    </row>
    <row r="178" spans="1:17" ht="20.25" customHeight="1" x14ac:dyDescent="0.2">
      <c r="A178" s="5" t="s">
        <v>588</v>
      </c>
      <c r="B178" s="6">
        <v>2226</v>
      </c>
      <c r="C178" s="6">
        <v>1512</v>
      </c>
      <c r="D178" s="6">
        <v>3738</v>
      </c>
      <c r="E178" s="6">
        <v>0</v>
      </c>
      <c r="F178" s="6">
        <v>0</v>
      </c>
      <c r="G178" s="6">
        <v>0</v>
      </c>
      <c r="H178" s="6">
        <v>0</v>
      </c>
      <c r="I178" s="6">
        <v>0</v>
      </c>
      <c r="J178" s="6">
        <v>0</v>
      </c>
      <c r="K178" s="6">
        <f t="shared" si="18"/>
        <v>2226</v>
      </c>
      <c r="L178" s="6">
        <f t="shared" si="17"/>
        <v>1512</v>
      </c>
      <c r="M178" s="6">
        <f t="shared" si="17"/>
        <v>3738</v>
      </c>
      <c r="N178" s="7" t="s">
        <v>589</v>
      </c>
    </row>
    <row r="179" spans="1:17" ht="20.25" customHeight="1" thickBot="1" x14ac:dyDescent="0.25">
      <c r="A179" s="14" t="s">
        <v>590</v>
      </c>
      <c r="B179" s="15">
        <v>2990</v>
      </c>
      <c r="C179" s="15">
        <v>2217</v>
      </c>
      <c r="D179" s="15">
        <v>5207</v>
      </c>
      <c r="E179" s="15">
        <v>0</v>
      </c>
      <c r="F179" s="15">
        <v>0</v>
      </c>
      <c r="G179" s="15">
        <v>0</v>
      </c>
      <c r="H179" s="15">
        <v>0</v>
      </c>
      <c r="I179" s="15">
        <v>0</v>
      </c>
      <c r="J179" s="15">
        <v>0</v>
      </c>
      <c r="K179" s="15">
        <f t="shared" si="18"/>
        <v>2990</v>
      </c>
      <c r="L179" s="15">
        <f t="shared" si="17"/>
        <v>2217</v>
      </c>
      <c r="M179" s="15">
        <f t="shared" si="17"/>
        <v>5207</v>
      </c>
      <c r="N179" s="16" t="s">
        <v>591</v>
      </c>
    </row>
    <row r="180" spans="1:17" ht="19.5" customHeight="1" thickTop="1" x14ac:dyDescent="0.2"/>
    <row r="181" spans="1:17" ht="19.5" customHeight="1" x14ac:dyDescent="0.25">
      <c r="Q181" s="29"/>
    </row>
    <row r="182" spans="1:17" ht="19.5" customHeight="1" x14ac:dyDescent="0.2"/>
    <row r="183" spans="1:17" ht="15.75" customHeight="1" x14ac:dyDescent="0.2"/>
    <row r="184" spans="1:17" ht="22.5" customHeight="1" thickBot="1" x14ac:dyDescent="0.3">
      <c r="A184" s="102" t="s">
        <v>687</v>
      </c>
      <c r="B184" s="106"/>
      <c r="C184" s="106"/>
      <c r="D184" s="106"/>
      <c r="E184" s="106"/>
      <c r="F184" s="106"/>
      <c r="G184" s="106"/>
      <c r="H184" s="106"/>
      <c r="I184" s="106"/>
      <c r="J184" s="106"/>
      <c r="K184" s="106"/>
      <c r="L184" s="106"/>
      <c r="M184" s="106"/>
      <c r="N184" s="103" t="s">
        <v>688</v>
      </c>
    </row>
    <row r="185" spans="1:17" ht="18.75" customHeight="1" thickTop="1" x14ac:dyDescent="0.25">
      <c r="A185" s="417" t="s">
        <v>543</v>
      </c>
      <c r="B185" s="420" t="s">
        <v>2</v>
      </c>
      <c r="C185" s="420"/>
      <c r="D185" s="420"/>
      <c r="E185" s="420" t="s">
        <v>3</v>
      </c>
      <c r="F185" s="420"/>
      <c r="G185" s="420"/>
      <c r="H185" s="420" t="s">
        <v>544</v>
      </c>
      <c r="I185" s="420"/>
      <c r="J185" s="420"/>
      <c r="K185" s="420" t="s">
        <v>4</v>
      </c>
      <c r="L185" s="420"/>
      <c r="M185" s="420"/>
      <c r="N185" s="417" t="s">
        <v>545</v>
      </c>
    </row>
    <row r="186" spans="1:17" ht="18.75" customHeight="1" x14ac:dyDescent="0.25">
      <c r="A186" s="418"/>
      <c r="B186" s="421" t="s">
        <v>6</v>
      </c>
      <c r="C186" s="421"/>
      <c r="D186" s="421"/>
      <c r="E186" s="421" t="s">
        <v>7</v>
      </c>
      <c r="F186" s="421"/>
      <c r="G186" s="421"/>
      <c r="H186" s="421" t="s">
        <v>546</v>
      </c>
      <c r="I186" s="421"/>
      <c r="J186" s="421"/>
      <c r="K186" s="421" t="s">
        <v>8</v>
      </c>
      <c r="L186" s="421"/>
      <c r="M186" s="421"/>
      <c r="N186" s="418"/>
    </row>
    <row r="187" spans="1:17" ht="18.75" customHeight="1" x14ac:dyDescent="0.25">
      <c r="A187" s="418"/>
      <c r="B187" s="388" t="s">
        <v>52</v>
      </c>
      <c r="C187" s="388" t="s">
        <v>279</v>
      </c>
      <c r="D187" s="388" t="s">
        <v>11</v>
      </c>
      <c r="E187" s="388" t="s">
        <v>52</v>
      </c>
      <c r="F187" s="388" t="s">
        <v>279</v>
      </c>
      <c r="G187" s="388" t="s">
        <v>11</v>
      </c>
      <c r="H187" s="388" t="s">
        <v>52</v>
      </c>
      <c r="I187" s="388" t="s">
        <v>279</v>
      </c>
      <c r="J187" s="388" t="s">
        <v>11</v>
      </c>
      <c r="K187" s="388" t="s">
        <v>52</v>
      </c>
      <c r="L187" s="388" t="s">
        <v>279</v>
      </c>
      <c r="M187" s="388" t="s">
        <v>11</v>
      </c>
      <c r="N187" s="418"/>
    </row>
    <row r="188" spans="1:17" ht="18.75" customHeight="1" thickBot="1" x14ac:dyDescent="0.3">
      <c r="A188" s="419"/>
      <c r="B188" s="4" t="s">
        <v>12</v>
      </c>
      <c r="C188" s="4" t="s">
        <v>13</v>
      </c>
      <c r="D188" s="4" t="s">
        <v>8</v>
      </c>
      <c r="E188" s="4" t="s">
        <v>12</v>
      </c>
      <c r="F188" s="4" t="s">
        <v>13</v>
      </c>
      <c r="G188" s="4" t="s">
        <v>8</v>
      </c>
      <c r="H188" s="4" t="s">
        <v>12</v>
      </c>
      <c r="I188" s="4" t="s">
        <v>13</v>
      </c>
      <c r="J188" s="4" t="s">
        <v>8</v>
      </c>
      <c r="K188" s="4" t="s">
        <v>12</v>
      </c>
      <c r="L188" s="4" t="s">
        <v>13</v>
      </c>
      <c r="M188" s="4" t="s">
        <v>8</v>
      </c>
      <c r="N188" s="419"/>
    </row>
    <row r="189" spans="1:17" ht="21.75" customHeight="1" x14ac:dyDescent="0.2">
      <c r="A189" s="31" t="s">
        <v>592</v>
      </c>
      <c r="B189" s="32">
        <v>2087</v>
      </c>
      <c r="C189" s="32">
        <v>1262</v>
      </c>
      <c r="D189" s="32">
        <v>3349</v>
      </c>
      <c r="E189" s="32">
        <v>0</v>
      </c>
      <c r="F189" s="32">
        <v>0</v>
      </c>
      <c r="G189" s="32">
        <v>0</v>
      </c>
      <c r="H189" s="32">
        <v>0</v>
      </c>
      <c r="I189" s="32">
        <v>0</v>
      </c>
      <c r="J189" s="32">
        <v>0</v>
      </c>
      <c r="K189" s="32">
        <f>SUM(B189,E189,H189)</f>
        <v>2087</v>
      </c>
      <c r="L189" s="32">
        <f t="shared" ref="L189:M200" si="19">SUM(C189,F189,I189)</f>
        <v>1262</v>
      </c>
      <c r="M189" s="32">
        <f t="shared" si="19"/>
        <v>3349</v>
      </c>
      <c r="N189" s="33" t="s">
        <v>593</v>
      </c>
    </row>
    <row r="190" spans="1:17" ht="21.75" customHeight="1" x14ac:dyDescent="0.2">
      <c r="A190" s="5" t="s">
        <v>594</v>
      </c>
      <c r="B190" s="6">
        <v>657</v>
      </c>
      <c r="C190" s="6">
        <v>578</v>
      </c>
      <c r="D190" s="6">
        <v>1235</v>
      </c>
      <c r="E190" s="6">
        <v>0</v>
      </c>
      <c r="F190" s="6">
        <v>0</v>
      </c>
      <c r="G190" s="6">
        <v>0</v>
      </c>
      <c r="H190" s="6">
        <v>0</v>
      </c>
      <c r="I190" s="6">
        <v>0</v>
      </c>
      <c r="J190" s="6">
        <v>0</v>
      </c>
      <c r="K190" s="6">
        <f t="shared" ref="K190:K200" si="20">SUM(B190,E190,H190)</f>
        <v>657</v>
      </c>
      <c r="L190" s="6">
        <f t="shared" si="19"/>
        <v>578</v>
      </c>
      <c r="M190" s="6">
        <f t="shared" si="19"/>
        <v>1235</v>
      </c>
      <c r="N190" s="7" t="s">
        <v>595</v>
      </c>
    </row>
    <row r="191" spans="1:17" ht="21.75" customHeight="1" x14ac:dyDescent="0.2">
      <c r="A191" s="5" t="s">
        <v>596</v>
      </c>
      <c r="B191" s="6">
        <v>5022</v>
      </c>
      <c r="C191" s="6">
        <v>2638</v>
      </c>
      <c r="D191" s="6">
        <v>7660</v>
      </c>
      <c r="E191" s="6">
        <v>0</v>
      </c>
      <c r="F191" s="6">
        <v>0</v>
      </c>
      <c r="G191" s="6">
        <v>0</v>
      </c>
      <c r="H191" s="6">
        <v>0</v>
      </c>
      <c r="I191" s="6">
        <v>0</v>
      </c>
      <c r="J191" s="6">
        <v>0</v>
      </c>
      <c r="K191" s="6">
        <f t="shared" si="20"/>
        <v>5022</v>
      </c>
      <c r="L191" s="6">
        <f t="shared" si="19"/>
        <v>2638</v>
      </c>
      <c r="M191" s="6">
        <f t="shared" si="19"/>
        <v>7660</v>
      </c>
      <c r="N191" s="7" t="s">
        <v>597</v>
      </c>
    </row>
    <row r="192" spans="1:17" ht="21.75" customHeight="1" x14ac:dyDescent="0.2">
      <c r="A192" s="5" t="s">
        <v>598</v>
      </c>
      <c r="B192" s="6">
        <v>1876</v>
      </c>
      <c r="C192" s="6">
        <v>885</v>
      </c>
      <c r="D192" s="6">
        <v>2761</v>
      </c>
      <c r="E192" s="6">
        <v>0</v>
      </c>
      <c r="F192" s="6">
        <v>0</v>
      </c>
      <c r="G192" s="6">
        <v>0</v>
      </c>
      <c r="H192" s="6">
        <v>0</v>
      </c>
      <c r="I192" s="6">
        <v>0</v>
      </c>
      <c r="J192" s="6">
        <v>0</v>
      </c>
      <c r="K192" s="6">
        <f t="shared" si="20"/>
        <v>1876</v>
      </c>
      <c r="L192" s="6">
        <f t="shared" si="19"/>
        <v>885</v>
      </c>
      <c r="M192" s="6">
        <f t="shared" si="19"/>
        <v>2761</v>
      </c>
      <c r="N192" s="7" t="s">
        <v>599</v>
      </c>
    </row>
    <row r="193" spans="1:14" ht="21.75" customHeight="1" x14ac:dyDescent="0.2">
      <c r="A193" s="5" t="s">
        <v>600</v>
      </c>
      <c r="B193" s="6">
        <v>1710</v>
      </c>
      <c r="C193" s="6">
        <v>1164</v>
      </c>
      <c r="D193" s="6">
        <v>2874</v>
      </c>
      <c r="E193" s="6">
        <v>0</v>
      </c>
      <c r="F193" s="6">
        <v>0</v>
      </c>
      <c r="G193" s="6">
        <v>0</v>
      </c>
      <c r="H193" s="6">
        <v>0</v>
      </c>
      <c r="I193" s="6">
        <v>0</v>
      </c>
      <c r="J193" s="6">
        <v>0</v>
      </c>
      <c r="K193" s="6">
        <f t="shared" si="20"/>
        <v>1710</v>
      </c>
      <c r="L193" s="6">
        <f t="shared" si="19"/>
        <v>1164</v>
      </c>
      <c r="M193" s="6">
        <f t="shared" si="19"/>
        <v>2874</v>
      </c>
      <c r="N193" s="7" t="s">
        <v>601</v>
      </c>
    </row>
    <row r="194" spans="1:14" ht="21.75" customHeight="1" x14ac:dyDescent="0.2">
      <c r="A194" s="5" t="s">
        <v>604</v>
      </c>
      <c r="B194" s="6">
        <v>1066</v>
      </c>
      <c r="C194" s="6">
        <v>571</v>
      </c>
      <c r="D194" s="6">
        <v>1637</v>
      </c>
      <c r="E194" s="6">
        <v>0</v>
      </c>
      <c r="F194" s="6">
        <v>0</v>
      </c>
      <c r="G194" s="6">
        <v>0</v>
      </c>
      <c r="H194" s="6">
        <v>0</v>
      </c>
      <c r="I194" s="6">
        <v>0</v>
      </c>
      <c r="J194" s="6">
        <v>0</v>
      </c>
      <c r="K194" s="6">
        <f t="shared" si="20"/>
        <v>1066</v>
      </c>
      <c r="L194" s="6">
        <f t="shared" si="19"/>
        <v>571</v>
      </c>
      <c r="M194" s="6">
        <f t="shared" si="19"/>
        <v>1637</v>
      </c>
      <c r="N194" s="7" t="s">
        <v>605</v>
      </c>
    </row>
    <row r="195" spans="1:14" ht="21.75" customHeight="1" x14ac:dyDescent="0.2">
      <c r="A195" s="5" t="s">
        <v>606</v>
      </c>
      <c r="B195" s="6">
        <v>25</v>
      </c>
      <c r="C195" s="6">
        <v>10</v>
      </c>
      <c r="D195" s="6">
        <v>35</v>
      </c>
      <c r="E195" s="6">
        <v>0</v>
      </c>
      <c r="F195" s="6">
        <v>0</v>
      </c>
      <c r="G195" s="6">
        <v>0</v>
      </c>
      <c r="H195" s="6">
        <v>0</v>
      </c>
      <c r="I195" s="6">
        <v>0</v>
      </c>
      <c r="J195" s="6">
        <v>0</v>
      </c>
      <c r="K195" s="6">
        <f t="shared" si="20"/>
        <v>25</v>
      </c>
      <c r="L195" s="6">
        <f t="shared" si="19"/>
        <v>10</v>
      </c>
      <c r="M195" s="6">
        <f t="shared" si="19"/>
        <v>35</v>
      </c>
      <c r="N195" s="7" t="s">
        <v>607</v>
      </c>
    </row>
    <row r="196" spans="1:14" ht="21.75" customHeight="1" x14ac:dyDescent="0.2">
      <c r="A196" s="5" t="s">
        <v>614</v>
      </c>
      <c r="B196" s="6">
        <v>1818</v>
      </c>
      <c r="C196" s="6">
        <v>511</v>
      </c>
      <c r="D196" s="6">
        <v>2329</v>
      </c>
      <c r="E196" s="6">
        <v>0</v>
      </c>
      <c r="F196" s="6">
        <v>0</v>
      </c>
      <c r="G196" s="6">
        <v>0</v>
      </c>
      <c r="H196" s="6">
        <v>0</v>
      </c>
      <c r="I196" s="6">
        <v>0</v>
      </c>
      <c r="J196" s="6">
        <v>0</v>
      </c>
      <c r="K196" s="6">
        <f t="shared" si="20"/>
        <v>1818</v>
      </c>
      <c r="L196" s="6">
        <f t="shared" si="19"/>
        <v>511</v>
      </c>
      <c r="M196" s="6">
        <f t="shared" si="19"/>
        <v>2329</v>
      </c>
      <c r="N196" s="7" t="s">
        <v>615</v>
      </c>
    </row>
    <row r="197" spans="1:14" ht="21.75" customHeight="1" x14ac:dyDescent="0.2">
      <c r="A197" s="5" t="s">
        <v>616</v>
      </c>
      <c r="B197" s="6">
        <v>2950</v>
      </c>
      <c r="C197" s="6">
        <v>2022</v>
      </c>
      <c r="D197" s="6">
        <v>4972</v>
      </c>
      <c r="E197" s="6">
        <v>1</v>
      </c>
      <c r="F197" s="6">
        <v>2</v>
      </c>
      <c r="G197" s="6">
        <v>3</v>
      </c>
      <c r="H197" s="6">
        <v>0</v>
      </c>
      <c r="I197" s="6">
        <v>0</v>
      </c>
      <c r="J197" s="6">
        <v>0</v>
      </c>
      <c r="K197" s="6">
        <f t="shared" si="20"/>
        <v>2951</v>
      </c>
      <c r="L197" s="6">
        <f t="shared" si="19"/>
        <v>2024</v>
      </c>
      <c r="M197" s="6">
        <f t="shared" si="19"/>
        <v>4975</v>
      </c>
      <c r="N197" s="7" t="s">
        <v>617</v>
      </c>
    </row>
    <row r="198" spans="1:14" ht="21.75" customHeight="1" x14ac:dyDescent="0.2">
      <c r="A198" s="5" t="s">
        <v>618</v>
      </c>
      <c r="B198" s="6">
        <v>1055</v>
      </c>
      <c r="C198" s="6">
        <v>539</v>
      </c>
      <c r="D198" s="6">
        <v>1594</v>
      </c>
      <c r="E198" s="6">
        <v>0</v>
      </c>
      <c r="F198" s="6">
        <v>0</v>
      </c>
      <c r="G198" s="6">
        <v>0</v>
      </c>
      <c r="H198" s="6">
        <v>0</v>
      </c>
      <c r="I198" s="6">
        <v>0</v>
      </c>
      <c r="J198" s="6">
        <v>0</v>
      </c>
      <c r="K198" s="6">
        <f t="shared" si="20"/>
        <v>1055</v>
      </c>
      <c r="L198" s="6">
        <f t="shared" si="19"/>
        <v>539</v>
      </c>
      <c r="M198" s="6">
        <f t="shared" si="19"/>
        <v>1594</v>
      </c>
      <c r="N198" s="7" t="s">
        <v>619</v>
      </c>
    </row>
    <row r="199" spans="1:14" ht="21.75" customHeight="1" x14ac:dyDescent="0.2">
      <c r="A199" s="5" t="s">
        <v>620</v>
      </c>
      <c r="B199" s="6">
        <v>1447</v>
      </c>
      <c r="C199" s="6">
        <v>448</v>
      </c>
      <c r="D199" s="6">
        <v>1895</v>
      </c>
      <c r="E199" s="6">
        <v>0</v>
      </c>
      <c r="F199" s="6">
        <v>0</v>
      </c>
      <c r="G199" s="6">
        <v>0</v>
      </c>
      <c r="H199" s="6">
        <v>0</v>
      </c>
      <c r="I199" s="6">
        <v>0</v>
      </c>
      <c r="J199" s="6">
        <v>0</v>
      </c>
      <c r="K199" s="6">
        <f t="shared" si="20"/>
        <v>1447</v>
      </c>
      <c r="L199" s="6">
        <f t="shared" si="19"/>
        <v>448</v>
      </c>
      <c r="M199" s="6">
        <f t="shared" si="19"/>
        <v>1895</v>
      </c>
      <c r="N199" s="7" t="s">
        <v>690</v>
      </c>
    </row>
    <row r="200" spans="1:14" ht="21.75" customHeight="1" x14ac:dyDescent="0.2">
      <c r="A200" s="5" t="s">
        <v>622</v>
      </c>
      <c r="B200" s="6">
        <v>26781</v>
      </c>
      <c r="C200" s="6">
        <v>8889</v>
      </c>
      <c r="D200" s="6">
        <v>35670</v>
      </c>
      <c r="E200" s="6">
        <v>7</v>
      </c>
      <c r="F200" s="6">
        <v>3</v>
      </c>
      <c r="G200" s="6">
        <v>10</v>
      </c>
      <c r="H200" s="6">
        <v>0</v>
      </c>
      <c r="I200" s="6">
        <v>0</v>
      </c>
      <c r="J200" s="6">
        <v>0</v>
      </c>
      <c r="K200" s="6">
        <f t="shared" si="20"/>
        <v>26788</v>
      </c>
      <c r="L200" s="6">
        <f t="shared" si="19"/>
        <v>8892</v>
      </c>
      <c r="M200" s="6">
        <f t="shared" si="19"/>
        <v>35680</v>
      </c>
      <c r="N200" s="7" t="s">
        <v>623</v>
      </c>
    </row>
    <row r="201" spans="1:14" ht="21.75" customHeight="1" thickBot="1" x14ac:dyDescent="0.25">
      <c r="A201" s="11" t="s">
        <v>45</v>
      </c>
      <c r="B201" s="12">
        <f t="shared" ref="B201:M201" si="21">SUM(B189:B200,B165:B179)</f>
        <v>77489</v>
      </c>
      <c r="C201" s="12">
        <f t="shared" si="21"/>
        <v>40474</v>
      </c>
      <c r="D201" s="12">
        <f t="shared" si="21"/>
        <v>117963</v>
      </c>
      <c r="E201" s="12">
        <f t="shared" si="21"/>
        <v>11</v>
      </c>
      <c r="F201" s="12">
        <f t="shared" si="21"/>
        <v>9</v>
      </c>
      <c r="G201" s="12">
        <f t="shared" si="21"/>
        <v>20</v>
      </c>
      <c r="H201" s="12">
        <f t="shared" si="21"/>
        <v>0</v>
      </c>
      <c r="I201" s="12">
        <f t="shared" si="21"/>
        <v>0</v>
      </c>
      <c r="J201" s="12">
        <f t="shared" si="21"/>
        <v>0</v>
      </c>
      <c r="K201" s="12">
        <f t="shared" si="21"/>
        <v>77500</v>
      </c>
      <c r="L201" s="12">
        <f t="shared" si="21"/>
        <v>40483</v>
      </c>
      <c r="M201" s="12">
        <f t="shared" si="21"/>
        <v>117983</v>
      </c>
      <c r="N201" s="13" t="s">
        <v>633</v>
      </c>
    </row>
    <row r="202" spans="1:14" ht="23.25" customHeight="1" thickBot="1" x14ac:dyDescent="0.25">
      <c r="A202" s="8" t="s">
        <v>634</v>
      </c>
      <c r="B202" s="9">
        <f t="shared" ref="B202:M202" si="22">SUM(B201,B163)</f>
        <v>272302</v>
      </c>
      <c r="C202" s="9">
        <f t="shared" si="22"/>
        <v>259145</v>
      </c>
      <c r="D202" s="9">
        <f t="shared" si="22"/>
        <v>531447</v>
      </c>
      <c r="E202" s="9">
        <f t="shared" si="22"/>
        <v>39</v>
      </c>
      <c r="F202" s="9">
        <f t="shared" si="22"/>
        <v>84</v>
      </c>
      <c r="G202" s="9">
        <f t="shared" si="22"/>
        <v>123</v>
      </c>
      <c r="H202" s="9">
        <f t="shared" si="22"/>
        <v>0</v>
      </c>
      <c r="I202" s="9">
        <f t="shared" si="22"/>
        <v>0</v>
      </c>
      <c r="J202" s="9">
        <f t="shared" si="22"/>
        <v>0</v>
      </c>
      <c r="K202" s="9">
        <f t="shared" si="22"/>
        <v>272341</v>
      </c>
      <c r="L202" s="9">
        <f t="shared" si="22"/>
        <v>259229</v>
      </c>
      <c r="M202" s="9">
        <f t="shared" si="22"/>
        <v>531570</v>
      </c>
      <c r="N202" s="10" t="s">
        <v>8</v>
      </c>
    </row>
    <row r="203" spans="1:14" ht="15" thickTop="1" x14ac:dyDescent="0.2"/>
  </sheetData>
  <mergeCells count="64">
    <mergeCell ref="N185:N188"/>
    <mergeCell ref="B186:D186"/>
    <mergeCell ref="E186:G186"/>
    <mergeCell ref="H186:J186"/>
    <mergeCell ref="K186:M186"/>
    <mergeCell ref="N149:N152"/>
    <mergeCell ref="B150:D150"/>
    <mergeCell ref="E150:G150"/>
    <mergeCell ref="H150:J150"/>
    <mergeCell ref="K150:M150"/>
    <mergeCell ref="A185:A188"/>
    <mergeCell ref="B185:D185"/>
    <mergeCell ref="E185:G185"/>
    <mergeCell ref="H185:J185"/>
    <mergeCell ref="K185:M185"/>
    <mergeCell ref="A149:A152"/>
    <mergeCell ref="B149:D149"/>
    <mergeCell ref="E149:G149"/>
    <mergeCell ref="H149:J149"/>
    <mergeCell ref="K149:M149"/>
    <mergeCell ref="A114:N114"/>
    <mergeCell ref="A116:A119"/>
    <mergeCell ref="B116:D116"/>
    <mergeCell ref="E116:G116"/>
    <mergeCell ref="H116:J116"/>
    <mergeCell ref="K116:M116"/>
    <mergeCell ref="N116:N119"/>
    <mergeCell ref="B117:D117"/>
    <mergeCell ref="E117:G117"/>
    <mergeCell ref="H117:J117"/>
    <mergeCell ref="K117:M117"/>
    <mergeCell ref="A113:N113"/>
    <mergeCell ref="N39:N42"/>
    <mergeCell ref="B40:D40"/>
    <mergeCell ref="E40:G40"/>
    <mergeCell ref="H40:J40"/>
    <mergeCell ref="K40:M40"/>
    <mergeCell ref="A78:A81"/>
    <mergeCell ref="B78:D78"/>
    <mergeCell ref="E78:G78"/>
    <mergeCell ref="H78:J78"/>
    <mergeCell ref="K78:M78"/>
    <mergeCell ref="N78:N81"/>
    <mergeCell ref="B79:D79"/>
    <mergeCell ref="E79:G79"/>
    <mergeCell ref="H79:J79"/>
    <mergeCell ref="K79:M79"/>
    <mergeCell ref="A39:A42"/>
    <mergeCell ref="B39:D39"/>
    <mergeCell ref="E39:G39"/>
    <mergeCell ref="H39:J39"/>
    <mergeCell ref="K39:M39"/>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1.1824015748031496" bottom="0.39370078740157483" header="0.78740157480314965" footer="0.39370078740157483"/>
  <pageSetup scale="69" firstPageNumber="20" orientation="landscape" r:id="rId1"/>
  <rowBreaks count="1" manualBreakCount="1">
    <brk id="147" max="1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7"/>
  <sheetViews>
    <sheetView rightToLeft="1" view="pageBreakPreview" topLeftCell="A7" zoomScale="80" zoomScaleSheetLayoutView="80" workbookViewId="0">
      <selection activeCell="N13" sqref="N13"/>
    </sheetView>
  </sheetViews>
  <sheetFormatPr defaultRowHeight="14.25" x14ac:dyDescent="0.2"/>
  <cols>
    <col min="1" max="1" width="26.5" style="76" customWidth="1"/>
    <col min="2" max="2" width="8.25" style="76" customWidth="1"/>
    <col min="3" max="3" width="8.125" style="76" customWidth="1"/>
    <col min="4" max="4" width="7.625" style="76" customWidth="1"/>
    <col min="5" max="10" width="7.125" style="76" customWidth="1"/>
    <col min="11" max="11" width="8.375" style="76" customWidth="1"/>
    <col min="12" max="12" width="7.75" style="76" customWidth="1"/>
    <col min="13" max="13" width="7.875" style="76" customWidth="1"/>
    <col min="14" max="14" width="32.375" style="76" customWidth="1"/>
    <col min="15" max="16384" width="9" style="76"/>
  </cols>
  <sheetData>
    <row r="1" spans="1:14" ht="29.25" customHeight="1" x14ac:dyDescent="0.2">
      <c r="A1" s="423" t="s">
        <v>1223</v>
      </c>
      <c r="B1" s="423"/>
      <c r="C1" s="423"/>
      <c r="D1" s="423"/>
      <c r="E1" s="423"/>
      <c r="F1" s="423"/>
      <c r="G1" s="423"/>
      <c r="H1" s="423"/>
      <c r="I1" s="423"/>
      <c r="J1" s="423"/>
      <c r="K1" s="423"/>
      <c r="L1" s="423"/>
      <c r="M1" s="423"/>
      <c r="N1" s="423"/>
    </row>
    <row r="2" spans="1:14" ht="45" customHeight="1" x14ac:dyDescent="0.25">
      <c r="A2" s="416" t="s">
        <v>1224</v>
      </c>
      <c r="B2" s="416"/>
      <c r="C2" s="416"/>
      <c r="D2" s="416"/>
      <c r="E2" s="416"/>
      <c r="F2" s="416"/>
      <c r="G2" s="416"/>
      <c r="H2" s="416"/>
      <c r="I2" s="416"/>
      <c r="J2" s="416"/>
      <c r="K2" s="416"/>
      <c r="L2" s="416"/>
      <c r="M2" s="416"/>
      <c r="N2" s="416"/>
    </row>
    <row r="3" spans="1:14" ht="23.25" customHeight="1" thickBot="1" x14ac:dyDescent="0.3">
      <c r="A3" s="29" t="s">
        <v>1225</v>
      </c>
      <c r="B3" s="29"/>
      <c r="N3" s="39" t="s">
        <v>1226</v>
      </c>
    </row>
    <row r="4" spans="1:14" ht="23.2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23.25" customHeight="1" x14ac:dyDescent="0.25">
      <c r="A5" s="410"/>
      <c r="B5" s="413" t="s">
        <v>59</v>
      </c>
      <c r="C5" s="413"/>
      <c r="D5" s="413"/>
      <c r="E5" s="413" t="s">
        <v>60</v>
      </c>
      <c r="F5" s="413"/>
      <c r="G5" s="413"/>
      <c r="H5" s="413" t="s">
        <v>61</v>
      </c>
      <c r="I5" s="413"/>
      <c r="J5" s="413"/>
      <c r="K5" s="413" t="s">
        <v>8</v>
      </c>
      <c r="L5" s="413"/>
      <c r="M5" s="413"/>
      <c r="N5" s="410"/>
    </row>
    <row r="6" spans="1:14" ht="18.7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23.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1" customHeight="1" x14ac:dyDescent="0.2">
      <c r="A8" s="5" t="s">
        <v>14</v>
      </c>
      <c r="B8" s="6"/>
      <c r="C8" s="6"/>
      <c r="D8" s="6"/>
      <c r="E8" s="6"/>
      <c r="F8" s="6"/>
      <c r="G8" s="6"/>
      <c r="H8" s="6"/>
      <c r="I8" s="6"/>
      <c r="J8" s="6"/>
      <c r="K8" s="7"/>
      <c r="L8" s="5"/>
      <c r="M8" s="6"/>
      <c r="N8" s="7" t="s">
        <v>69</v>
      </c>
    </row>
    <row r="9" spans="1:14" ht="21" customHeight="1" x14ac:dyDescent="0.2">
      <c r="A9" s="5" t="s">
        <v>280</v>
      </c>
      <c r="B9" s="6">
        <v>28</v>
      </c>
      <c r="C9" s="6">
        <v>35</v>
      </c>
      <c r="D9" s="6">
        <v>63</v>
      </c>
      <c r="E9" s="6">
        <v>4</v>
      </c>
      <c r="F9" s="6">
        <v>0</v>
      </c>
      <c r="G9" s="6">
        <v>4</v>
      </c>
      <c r="H9" s="6">
        <v>0</v>
      </c>
      <c r="I9" s="6">
        <v>0</v>
      </c>
      <c r="J9" s="6">
        <v>0</v>
      </c>
      <c r="K9" s="6">
        <f>SUM(H9,E9,B9)</f>
        <v>32</v>
      </c>
      <c r="L9" s="6">
        <f t="shared" ref="L9:M24" si="0">SUM(I9,F9,C9)</f>
        <v>35</v>
      </c>
      <c r="M9" s="6">
        <f t="shared" si="0"/>
        <v>67</v>
      </c>
      <c r="N9" s="7" t="s">
        <v>281</v>
      </c>
    </row>
    <row r="10" spans="1:14" ht="21" customHeight="1" x14ac:dyDescent="0.2">
      <c r="A10" s="5" t="s">
        <v>124</v>
      </c>
      <c r="B10" s="6">
        <v>13</v>
      </c>
      <c r="C10" s="6">
        <v>24</v>
      </c>
      <c r="D10" s="6">
        <v>37</v>
      </c>
      <c r="E10" s="6">
        <v>1</v>
      </c>
      <c r="F10" s="6">
        <v>2</v>
      </c>
      <c r="G10" s="6">
        <v>3</v>
      </c>
      <c r="H10" s="6">
        <v>0</v>
      </c>
      <c r="I10" s="6">
        <v>4</v>
      </c>
      <c r="J10" s="6">
        <v>4</v>
      </c>
      <c r="K10" s="6">
        <f t="shared" ref="K10:K24" si="1">SUM(H10,E10,B10)</f>
        <v>14</v>
      </c>
      <c r="L10" s="6">
        <f t="shared" si="0"/>
        <v>30</v>
      </c>
      <c r="M10" s="6">
        <f t="shared" si="0"/>
        <v>44</v>
      </c>
      <c r="N10" s="7" t="s">
        <v>282</v>
      </c>
    </row>
    <row r="11" spans="1:14" ht="21" customHeight="1" x14ac:dyDescent="0.2">
      <c r="A11" s="5" t="s">
        <v>283</v>
      </c>
      <c r="B11" s="6">
        <v>63</v>
      </c>
      <c r="C11" s="6">
        <v>63</v>
      </c>
      <c r="D11" s="6">
        <v>126</v>
      </c>
      <c r="E11" s="6">
        <v>4</v>
      </c>
      <c r="F11" s="6">
        <v>1</v>
      </c>
      <c r="G11" s="6">
        <v>5</v>
      </c>
      <c r="H11" s="6">
        <v>0</v>
      </c>
      <c r="I11" s="6">
        <v>0</v>
      </c>
      <c r="J11" s="6">
        <v>0</v>
      </c>
      <c r="K11" s="6">
        <f t="shared" si="1"/>
        <v>67</v>
      </c>
      <c r="L11" s="6">
        <f t="shared" si="0"/>
        <v>64</v>
      </c>
      <c r="M11" s="6">
        <f t="shared" si="0"/>
        <v>131</v>
      </c>
      <c r="N11" s="7" t="s">
        <v>284</v>
      </c>
    </row>
    <row r="12" spans="1:14" ht="21" customHeight="1" x14ac:dyDescent="0.2">
      <c r="A12" s="5" t="s">
        <v>348</v>
      </c>
      <c r="B12" s="6">
        <v>6</v>
      </c>
      <c r="C12" s="6">
        <v>15</v>
      </c>
      <c r="D12" s="6">
        <v>21</v>
      </c>
      <c r="E12" s="6">
        <v>3</v>
      </c>
      <c r="F12" s="6">
        <v>2</v>
      </c>
      <c r="G12" s="6">
        <v>5</v>
      </c>
      <c r="H12" s="6">
        <v>0</v>
      </c>
      <c r="I12" s="6">
        <v>0</v>
      </c>
      <c r="J12" s="6">
        <v>0</v>
      </c>
      <c r="K12" s="6">
        <f t="shared" si="1"/>
        <v>9</v>
      </c>
      <c r="L12" s="6">
        <f t="shared" si="0"/>
        <v>17</v>
      </c>
      <c r="M12" s="6">
        <f t="shared" si="0"/>
        <v>26</v>
      </c>
      <c r="N12" s="7" t="s">
        <v>349</v>
      </c>
    </row>
    <row r="13" spans="1:14" ht="21" customHeight="1" x14ac:dyDescent="0.2">
      <c r="A13" s="5" t="s">
        <v>285</v>
      </c>
      <c r="B13" s="6">
        <v>205</v>
      </c>
      <c r="C13" s="6">
        <v>253</v>
      </c>
      <c r="D13" s="6">
        <v>458</v>
      </c>
      <c r="E13" s="6">
        <v>13</v>
      </c>
      <c r="F13" s="6">
        <v>16</v>
      </c>
      <c r="G13" s="6">
        <v>29</v>
      </c>
      <c r="H13" s="6">
        <v>47</v>
      </c>
      <c r="I13" s="6">
        <v>72</v>
      </c>
      <c r="J13" s="6">
        <v>119</v>
      </c>
      <c r="K13" s="6">
        <f t="shared" si="1"/>
        <v>265</v>
      </c>
      <c r="L13" s="6">
        <f t="shared" si="0"/>
        <v>341</v>
      </c>
      <c r="M13" s="6">
        <f t="shared" si="0"/>
        <v>606</v>
      </c>
      <c r="N13" s="7" t="s">
        <v>286</v>
      </c>
    </row>
    <row r="14" spans="1:14" ht="21" customHeight="1" x14ac:dyDescent="0.2">
      <c r="A14" s="5" t="s">
        <v>1189</v>
      </c>
      <c r="B14" s="6">
        <v>11</v>
      </c>
      <c r="C14" s="6">
        <v>9</v>
      </c>
      <c r="D14" s="6">
        <v>20</v>
      </c>
      <c r="E14" s="6">
        <v>8</v>
      </c>
      <c r="F14" s="6">
        <v>4</v>
      </c>
      <c r="G14" s="6">
        <v>12</v>
      </c>
      <c r="H14" s="6">
        <v>0</v>
      </c>
      <c r="I14" s="6">
        <v>0</v>
      </c>
      <c r="J14" s="6">
        <v>0</v>
      </c>
      <c r="K14" s="6">
        <f t="shared" si="1"/>
        <v>19</v>
      </c>
      <c r="L14" s="6">
        <f t="shared" si="0"/>
        <v>13</v>
      </c>
      <c r="M14" s="6">
        <f t="shared" si="0"/>
        <v>32</v>
      </c>
      <c r="N14" s="7" t="s">
        <v>1190</v>
      </c>
    </row>
    <row r="15" spans="1:14" ht="21" customHeight="1" x14ac:dyDescent="0.2">
      <c r="A15" s="5" t="s">
        <v>407</v>
      </c>
      <c r="B15" s="6">
        <v>50</v>
      </c>
      <c r="C15" s="6">
        <v>20</v>
      </c>
      <c r="D15" s="6">
        <v>70</v>
      </c>
      <c r="E15" s="6">
        <v>1</v>
      </c>
      <c r="F15" s="6">
        <v>2</v>
      </c>
      <c r="G15" s="6">
        <v>3</v>
      </c>
      <c r="H15" s="6">
        <v>0</v>
      </c>
      <c r="I15" s="6">
        <v>0</v>
      </c>
      <c r="J15" s="6">
        <v>0</v>
      </c>
      <c r="K15" s="6">
        <f t="shared" si="1"/>
        <v>51</v>
      </c>
      <c r="L15" s="6">
        <f t="shared" si="0"/>
        <v>22</v>
      </c>
      <c r="M15" s="6">
        <f t="shared" si="0"/>
        <v>73</v>
      </c>
      <c r="N15" s="7" t="s">
        <v>351</v>
      </c>
    </row>
    <row r="16" spans="1:14" ht="21" customHeight="1" x14ac:dyDescent="0.2">
      <c r="A16" s="5" t="s">
        <v>898</v>
      </c>
      <c r="B16" s="6">
        <v>26</v>
      </c>
      <c r="C16" s="6">
        <v>8</v>
      </c>
      <c r="D16" s="6">
        <v>34</v>
      </c>
      <c r="E16" s="6">
        <v>0</v>
      </c>
      <c r="F16" s="6">
        <v>0</v>
      </c>
      <c r="G16" s="6">
        <v>0</v>
      </c>
      <c r="H16" s="6">
        <v>6</v>
      </c>
      <c r="I16" s="6">
        <v>2</v>
      </c>
      <c r="J16" s="6">
        <v>8</v>
      </c>
      <c r="K16" s="6">
        <f t="shared" si="1"/>
        <v>32</v>
      </c>
      <c r="L16" s="6">
        <f t="shared" si="0"/>
        <v>10</v>
      </c>
      <c r="M16" s="6">
        <f t="shared" si="0"/>
        <v>42</v>
      </c>
      <c r="N16" s="7" t="s">
        <v>353</v>
      </c>
    </row>
    <row r="17" spans="1:14" ht="21" customHeight="1" x14ac:dyDescent="0.2">
      <c r="A17" s="5" t="s">
        <v>287</v>
      </c>
      <c r="B17" s="6">
        <v>145</v>
      </c>
      <c r="C17" s="6">
        <v>120</v>
      </c>
      <c r="D17" s="6">
        <v>265</v>
      </c>
      <c r="E17" s="6">
        <v>21</v>
      </c>
      <c r="F17" s="6">
        <v>19</v>
      </c>
      <c r="G17" s="6">
        <v>40</v>
      </c>
      <c r="H17" s="6">
        <v>68</v>
      </c>
      <c r="I17" s="6">
        <v>27</v>
      </c>
      <c r="J17" s="6">
        <v>95</v>
      </c>
      <c r="K17" s="6">
        <f t="shared" si="1"/>
        <v>234</v>
      </c>
      <c r="L17" s="6">
        <f t="shared" si="0"/>
        <v>166</v>
      </c>
      <c r="M17" s="6">
        <f t="shared" si="0"/>
        <v>400</v>
      </c>
      <c r="N17" s="7" t="s">
        <v>1132</v>
      </c>
    </row>
    <row r="18" spans="1:14" ht="21" customHeight="1" x14ac:dyDescent="0.2">
      <c r="A18" s="5" t="s">
        <v>873</v>
      </c>
      <c r="B18" s="6">
        <v>29</v>
      </c>
      <c r="C18" s="6">
        <v>43</v>
      </c>
      <c r="D18" s="6">
        <v>72</v>
      </c>
      <c r="E18" s="6">
        <v>5</v>
      </c>
      <c r="F18" s="6">
        <v>6</v>
      </c>
      <c r="G18" s="6">
        <v>11</v>
      </c>
      <c r="H18" s="6">
        <v>22</v>
      </c>
      <c r="I18" s="6">
        <v>6</v>
      </c>
      <c r="J18" s="6">
        <v>28</v>
      </c>
      <c r="K18" s="6">
        <f t="shared" si="1"/>
        <v>56</v>
      </c>
      <c r="L18" s="6">
        <f t="shared" si="0"/>
        <v>55</v>
      </c>
      <c r="M18" s="6">
        <f t="shared" si="0"/>
        <v>111</v>
      </c>
      <c r="N18" s="7" t="s">
        <v>1135</v>
      </c>
    </row>
    <row r="19" spans="1:14" ht="21" customHeight="1" x14ac:dyDescent="0.2">
      <c r="A19" s="5" t="s">
        <v>414</v>
      </c>
      <c r="B19" s="6">
        <v>327</v>
      </c>
      <c r="C19" s="6">
        <v>103</v>
      </c>
      <c r="D19" s="6">
        <v>430</v>
      </c>
      <c r="E19" s="6">
        <v>35</v>
      </c>
      <c r="F19" s="6">
        <v>7</v>
      </c>
      <c r="G19" s="6">
        <v>42</v>
      </c>
      <c r="H19" s="6">
        <v>17</v>
      </c>
      <c r="I19" s="6">
        <v>11</v>
      </c>
      <c r="J19" s="6">
        <v>28</v>
      </c>
      <c r="K19" s="6">
        <f t="shared" si="1"/>
        <v>379</v>
      </c>
      <c r="L19" s="6">
        <f t="shared" si="0"/>
        <v>121</v>
      </c>
      <c r="M19" s="6">
        <f t="shared" si="0"/>
        <v>500</v>
      </c>
      <c r="N19" s="7" t="s">
        <v>290</v>
      </c>
    </row>
    <row r="20" spans="1:14" ht="21" customHeight="1" x14ac:dyDescent="0.2">
      <c r="A20" s="5" t="s">
        <v>293</v>
      </c>
      <c r="B20" s="6">
        <v>48</v>
      </c>
      <c r="C20" s="6">
        <v>99</v>
      </c>
      <c r="D20" s="6">
        <v>147</v>
      </c>
      <c r="E20" s="6">
        <v>2</v>
      </c>
      <c r="F20" s="6">
        <v>6</v>
      </c>
      <c r="G20" s="6">
        <v>8</v>
      </c>
      <c r="H20" s="6">
        <v>8</v>
      </c>
      <c r="I20" s="6">
        <v>6</v>
      </c>
      <c r="J20" s="6">
        <v>14</v>
      </c>
      <c r="K20" s="6">
        <f t="shared" si="1"/>
        <v>58</v>
      </c>
      <c r="L20" s="6">
        <f t="shared" si="0"/>
        <v>111</v>
      </c>
      <c r="M20" s="6">
        <f t="shared" si="0"/>
        <v>169</v>
      </c>
      <c r="N20" s="7" t="s">
        <v>294</v>
      </c>
    </row>
    <row r="21" spans="1:14" ht="21" customHeight="1" x14ac:dyDescent="0.2">
      <c r="A21" s="5" t="s">
        <v>1227</v>
      </c>
      <c r="B21" s="6">
        <v>0</v>
      </c>
      <c r="C21" s="6">
        <v>423</v>
      </c>
      <c r="D21" s="6">
        <v>423</v>
      </c>
      <c r="E21" s="6">
        <v>0</v>
      </c>
      <c r="F21" s="6">
        <v>53</v>
      </c>
      <c r="G21" s="6">
        <v>53</v>
      </c>
      <c r="H21" s="6">
        <v>0</v>
      </c>
      <c r="I21" s="6">
        <v>0</v>
      </c>
      <c r="J21" s="6">
        <v>0</v>
      </c>
      <c r="K21" s="6">
        <f t="shared" si="1"/>
        <v>0</v>
      </c>
      <c r="L21" s="6">
        <f t="shared" si="0"/>
        <v>476</v>
      </c>
      <c r="M21" s="6">
        <f t="shared" si="0"/>
        <v>476</v>
      </c>
      <c r="N21" s="7" t="s">
        <v>792</v>
      </c>
    </row>
    <row r="22" spans="1:14" ht="21" customHeight="1" x14ac:dyDescent="0.2">
      <c r="A22" s="5" t="s">
        <v>295</v>
      </c>
      <c r="B22" s="6">
        <v>119</v>
      </c>
      <c r="C22" s="6">
        <v>19</v>
      </c>
      <c r="D22" s="6">
        <v>138</v>
      </c>
      <c r="E22" s="6">
        <v>7</v>
      </c>
      <c r="F22" s="6">
        <v>2</v>
      </c>
      <c r="G22" s="6">
        <v>9</v>
      </c>
      <c r="H22" s="6">
        <v>0</v>
      </c>
      <c r="I22" s="6">
        <v>0</v>
      </c>
      <c r="J22" s="6">
        <v>0</v>
      </c>
      <c r="K22" s="6">
        <f t="shared" si="1"/>
        <v>126</v>
      </c>
      <c r="L22" s="6">
        <f t="shared" si="0"/>
        <v>21</v>
      </c>
      <c r="M22" s="6">
        <f t="shared" si="0"/>
        <v>147</v>
      </c>
      <c r="N22" s="7" t="s">
        <v>296</v>
      </c>
    </row>
    <row r="23" spans="1:14" ht="21" customHeight="1" x14ac:dyDescent="0.2">
      <c r="A23" s="5" t="s">
        <v>297</v>
      </c>
      <c r="B23" s="6">
        <v>33</v>
      </c>
      <c r="C23" s="6">
        <v>2</v>
      </c>
      <c r="D23" s="6">
        <v>35</v>
      </c>
      <c r="E23" s="6">
        <v>1</v>
      </c>
      <c r="F23" s="6">
        <v>1</v>
      </c>
      <c r="G23" s="6">
        <v>2</v>
      </c>
      <c r="H23" s="6">
        <v>0</v>
      </c>
      <c r="I23" s="6">
        <v>0</v>
      </c>
      <c r="J23" s="6">
        <v>0</v>
      </c>
      <c r="K23" s="6">
        <f t="shared" si="1"/>
        <v>34</v>
      </c>
      <c r="L23" s="6">
        <f t="shared" si="0"/>
        <v>3</v>
      </c>
      <c r="M23" s="6">
        <f t="shared" si="0"/>
        <v>37</v>
      </c>
      <c r="N23" s="7" t="s">
        <v>419</v>
      </c>
    </row>
    <row r="24" spans="1:14" ht="21" customHeight="1" thickBot="1" x14ac:dyDescent="0.25">
      <c r="A24" s="14" t="s">
        <v>299</v>
      </c>
      <c r="B24" s="15">
        <v>402</v>
      </c>
      <c r="C24" s="15">
        <v>328</v>
      </c>
      <c r="D24" s="15">
        <v>730</v>
      </c>
      <c r="E24" s="15">
        <v>52</v>
      </c>
      <c r="F24" s="15">
        <v>29</v>
      </c>
      <c r="G24" s="15">
        <v>81</v>
      </c>
      <c r="H24" s="15">
        <v>17</v>
      </c>
      <c r="I24" s="15">
        <v>9</v>
      </c>
      <c r="J24" s="15">
        <v>26</v>
      </c>
      <c r="K24" s="15">
        <f t="shared" si="1"/>
        <v>471</v>
      </c>
      <c r="L24" s="15">
        <f t="shared" si="0"/>
        <v>366</v>
      </c>
      <c r="M24" s="15">
        <f t="shared" si="0"/>
        <v>837</v>
      </c>
      <c r="N24" s="16" t="s">
        <v>300</v>
      </c>
    </row>
    <row r="25" spans="1:14" ht="23.25" customHeight="1" thickTop="1" x14ac:dyDescent="0.2"/>
    <row r="26" spans="1:14" ht="23.25" customHeight="1" x14ac:dyDescent="0.2"/>
    <row r="27" spans="1:14" ht="23.25" customHeight="1" x14ac:dyDescent="0.2"/>
    <row r="28" spans="1:14" ht="23.25" customHeight="1" x14ac:dyDescent="0.2"/>
    <row r="29" spans="1:14" ht="23.25" customHeight="1" x14ac:dyDescent="0.2"/>
    <row r="30" spans="1:14" ht="23.25" customHeight="1" x14ac:dyDescent="0.2"/>
    <row r="31" spans="1:14" ht="23.25" customHeight="1" x14ac:dyDescent="0.2"/>
    <row r="32" spans="1:14" ht="28.5" customHeight="1" thickBot="1" x14ac:dyDescent="0.3">
      <c r="A32" s="29" t="s">
        <v>1228</v>
      </c>
      <c r="B32" s="29"/>
      <c r="N32" s="34" t="s">
        <v>1229</v>
      </c>
    </row>
    <row r="33" spans="1:14" ht="20.25" customHeight="1" thickTop="1" x14ac:dyDescent="0.25">
      <c r="A33" s="409" t="s">
        <v>118</v>
      </c>
      <c r="B33" s="412" t="s">
        <v>56</v>
      </c>
      <c r="C33" s="412"/>
      <c r="D33" s="412"/>
      <c r="E33" s="412" t="s">
        <v>57</v>
      </c>
      <c r="F33" s="412"/>
      <c r="G33" s="412"/>
      <c r="H33" s="412" t="s">
        <v>58</v>
      </c>
      <c r="I33" s="412"/>
      <c r="J33" s="412"/>
      <c r="K33" s="412" t="s">
        <v>4</v>
      </c>
      <c r="L33" s="412"/>
      <c r="M33" s="412"/>
      <c r="N33" s="409" t="s">
        <v>278</v>
      </c>
    </row>
    <row r="34" spans="1:14" ht="21" customHeight="1" x14ac:dyDescent="0.25">
      <c r="A34" s="410"/>
      <c r="B34" s="413" t="s">
        <v>59</v>
      </c>
      <c r="C34" s="413"/>
      <c r="D34" s="413"/>
      <c r="E34" s="413" t="s">
        <v>60</v>
      </c>
      <c r="F34" s="413"/>
      <c r="G34" s="413"/>
      <c r="H34" s="413" t="s">
        <v>61</v>
      </c>
      <c r="I34" s="413"/>
      <c r="J34" s="413"/>
      <c r="K34" s="413" t="s">
        <v>8</v>
      </c>
      <c r="L34" s="413"/>
      <c r="M34" s="413"/>
      <c r="N34" s="410"/>
    </row>
    <row r="35" spans="1:14" ht="23.25" customHeight="1" x14ac:dyDescent="0.25">
      <c r="A35" s="410"/>
      <c r="B35" s="75" t="s">
        <v>52</v>
      </c>
      <c r="C35" s="75" t="s">
        <v>10</v>
      </c>
      <c r="D35" s="75" t="s">
        <v>11</v>
      </c>
      <c r="E35" s="75" t="s">
        <v>52</v>
      </c>
      <c r="F35" s="75" t="s">
        <v>10</v>
      </c>
      <c r="G35" s="75" t="s">
        <v>11</v>
      </c>
      <c r="H35" s="75" t="s">
        <v>52</v>
      </c>
      <c r="I35" s="75" t="s">
        <v>10</v>
      </c>
      <c r="J35" s="75" t="s">
        <v>11</v>
      </c>
      <c r="K35" s="75" t="s">
        <v>52</v>
      </c>
      <c r="L35" s="75" t="s">
        <v>10</v>
      </c>
      <c r="M35" s="75" t="s">
        <v>11</v>
      </c>
      <c r="N35" s="410"/>
    </row>
    <row r="36" spans="1:14" ht="18.75" customHeight="1" thickBot="1" x14ac:dyDescent="0.3">
      <c r="A36" s="411"/>
      <c r="B36" s="4" t="s">
        <v>12</v>
      </c>
      <c r="C36" s="4" t="s">
        <v>13</v>
      </c>
      <c r="D36" s="4" t="s">
        <v>8</v>
      </c>
      <c r="E36" s="4" t="s">
        <v>12</v>
      </c>
      <c r="F36" s="4" t="s">
        <v>13</v>
      </c>
      <c r="G36" s="4" t="s">
        <v>8</v>
      </c>
      <c r="H36" s="4" t="s">
        <v>12</v>
      </c>
      <c r="I36" s="4" t="s">
        <v>13</v>
      </c>
      <c r="J36" s="4" t="s">
        <v>8</v>
      </c>
      <c r="K36" s="4" t="s">
        <v>12</v>
      </c>
      <c r="L36" s="4" t="s">
        <v>13</v>
      </c>
      <c r="M36" s="4" t="s">
        <v>8</v>
      </c>
      <c r="N36" s="411"/>
    </row>
    <row r="37" spans="1:14" ht="23.25" customHeight="1" x14ac:dyDescent="0.2">
      <c r="A37" s="5" t="s">
        <v>1204</v>
      </c>
      <c r="B37" s="6">
        <v>32</v>
      </c>
      <c r="C37" s="6">
        <v>44</v>
      </c>
      <c r="D37" s="6">
        <v>76</v>
      </c>
      <c r="E37" s="6">
        <v>1</v>
      </c>
      <c r="F37" s="6">
        <v>2</v>
      </c>
      <c r="G37" s="6">
        <v>3</v>
      </c>
      <c r="H37" s="6">
        <v>0</v>
      </c>
      <c r="I37" s="6">
        <v>0</v>
      </c>
      <c r="J37" s="6">
        <v>0</v>
      </c>
      <c r="K37" s="6">
        <f>SUM(H37,E37,B37)</f>
        <v>33</v>
      </c>
      <c r="L37" s="6">
        <f>SUM(I37,F37,C37)</f>
        <v>46</v>
      </c>
      <c r="M37" s="6">
        <f>SUM(J37,G37,D37)</f>
        <v>79</v>
      </c>
      <c r="N37" s="7" t="s">
        <v>776</v>
      </c>
    </row>
    <row r="38" spans="1:14" ht="23.25" customHeight="1" x14ac:dyDescent="0.2">
      <c r="A38" s="5" t="s">
        <v>1230</v>
      </c>
      <c r="B38" s="6">
        <v>23</v>
      </c>
      <c r="C38" s="6">
        <v>11</v>
      </c>
      <c r="D38" s="6">
        <v>34</v>
      </c>
      <c r="E38" s="6">
        <v>1</v>
      </c>
      <c r="F38" s="6">
        <v>4</v>
      </c>
      <c r="G38" s="6">
        <v>5</v>
      </c>
      <c r="H38" s="6">
        <v>2</v>
      </c>
      <c r="I38" s="6">
        <v>1</v>
      </c>
      <c r="J38" s="6">
        <v>3</v>
      </c>
      <c r="K38" s="6">
        <f t="shared" ref="K38:M41" si="2">SUM(H38,E38,B38)</f>
        <v>26</v>
      </c>
      <c r="L38" s="6">
        <f t="shared" si="2"/>
        <v>16</v>
      </c>
      <c r="M38" s="6">
        <f t="shared" si="2"/>
        <v>42</v>
      </c>
      <c r="N38" s="7" t="s">
        <v>1195</v>
      </c>
    </row>
    <row r="39" spans="1:14" ht="23.25" customHeight="1" x14ac:dyDescent="0.2">
      <c r="A39" s="5" t="s">
        <v>301</v>
      </c>
      <c r="B39" s="6">
        <v>171</v>
      </c>
      <c r="C39" s="6">
        <v>83</v>
      </c>
      <c r="D39" s="6">
        <v>254</v>
      </c>
      <c r="E39" s="6">
        <v>4</v>
      </c>
      <c r="F39" s="6">
        <v>7</v>
      </c>
      <c r="G39" s="6">
        <v>11</v>
      </c>
      <c r="H39" s="6">
        <v>0</v>
      </c>
      <c r="I39" s="6">
        <v>0</v>
      </c>
      <c r="J39" s="6">
        <v>0</v>
      </c>
      <c r="K39" s="6">
        <f t="shared" si="2"/>
        <v>175</v>
      </c>
      <c r="L39" s="6">
        <f t="shared" si="2"/>
        <v>90</v>
      </c>
      <c r="M39" s="6">
        <f t="shared" si="2"/>
        <v>265</v>
      </c>
      <c r="N39" s="7" t="s">
        <v>302</v>
      </c>
    </row>
    <row r="40" spans="1:14" ht="23.25" customHeight="1" x14ac:dyDescent="0.2">
      <c r="A40" s="5" t="s">
        <v>303</v>
      </c>
      <c r="B40" s="6">
        <v>132</v>
      </c>
      <c r="C40" s="6">
        <v>36</v>
      </c>
      <c r="D40" s="6">
        <v>168</v>
      </c>
      <c r="E40" s="6">
        <v>15</v>
      </c>
      <c r="F40" s="6">
        <v>3</v>
      </c>
      <c r="G40" s="6">
        <v>18</v>
      </c>
      <c r="H40" s="6">
        <v>0</v>
      </c>
      <c r="I40" s="6">
        <v>0</v>
      </c>
      <c r="J40" s="6">
        <v>0</v>
      </c>
      <c r="K40" s="6">
        <f t="shared" si="2"/>
        <v>147</v>
      </c>
      <c r="L40" s="6">
        <f t="shared" si="2"/>
        <v>39</v>
      </c>
      <c r="M40" s="6">
        <f t="shared" si="2"/>
        <v>186</v>
      </c>
      <c r="N40" s="7" t="s">
        <v>304</v>
      </c>
    </row>
    <row r="41" spans="1:14" ht="23.25" customHeight="1" x14ac:dyDescent="0.2">
      <c r="A41" s="5" t="s">
        <v>1196</v>
      </c>
      <c r="B41" s="6">
        <v>38</v>
      </c>
      <c r="C41" s="6">
        <v>19</v>
      </c>
      <c r="D41" s="6">
        <v>57</v>
      </c>
      <c r="E41" s="6">
        <v>8</v>
      </c>
      <c r="F41" s="6">
        <v>12</v>
      </c>
      <c r="G41" s="6">
        <v>20</v>
      </c>
      <c r="H41" s="6">
        <v>0</v>
      </c>
      <c r="I41" s="6">
        <v>0</v>
      </c>
      <c r="J41" s="6">
        <v>0</v>
      </c>
      <c r="K41" s="6">
        <f t="shared" si="2"/>
        <v>46</v>
      </c>
      <c r="L41" s="6">
        <f t="shared" si="2"/>
        <v>31</v>
      </c>
      <c r="M41" s="6">
        <f t="shared" si="2"/>
        <v>77</v>
      </c>
      <c r="N41" s="7" t="s">
        <v>1197</v>
      </c>
    </row>
    <row r="42" spans="1:14" ht="23.25" customHeight="1" x14ac:dyDescent="0.2">
      <c r="A42" s="5" t="s">
        <v>38</v>
      </c>
      <c r="B42" s="6">
        <f>SUM(B37:B41,B9:B24)</f>
        <v>1901</v>
      </c>
      <c r="C42" s="6">
        <f t="shared" ref="C42:M42" si="3">SUM(C37:C41,C9:C24)</f>
        <v>1757</v>
      </c>
      <c r="D42" s="6">
        <f t="shared" si="3"/>
        <v>3658</v>
      </c>
      <c r="E42" s="6">
        <f t="shared" si="3"/>
        <v>186</v>
      </c>
      <c r="F42" s="6">
        <f t="shared" si="3"/>
        <v>178</v>
      </c>
      <c r="G42" s="6">
        <f t="shared" si="3"/>
        <v>364</v>
      </c>
      <c r="H42" s="6">
        <f t="shared" si="3"/>
        <v>187</v>
      </c>
      <c r="I42" s="6">
        <f t="shared" si="3"/>
        <v>138</v>
      </c>
      <c r="J42" s="6">
        <f t="shared" si="3"/>
        <v>325</v>
      </c>
      <c r="K42" s="6">
        <f t="shared" si="3"/>
        <v>2274</v>
      </c>
      <c r="L42" s="6">
        <f t="shared" si="3"/>
        <v>2073</v>
      </c>
      <c r="M42" s="6">
        <f t="shared" si="3"/>
        <v>4347</v>
      </c>
      <c r="N42" s="7" t="s">
        <v>305</v>
      </c>
    </row>
    <row r="43" spans="1:14" ht="23.25" customHeight="1" x14ac:dyDescent="0.2">
      <c r="A43" s="5" t="s">
        <v>62</v>
      </c>
      <c r="B43" s="6"/>
      <c r="C43" s="6"/>
      <c r="D43" s="6"/>
      <c r="E43" s="6"/>
      <c r="F43" s="6"/>
      <c r="G43" s="6"/>
      <c r="H43" s="6"/>
      <c r="I43" s="6"/>
      <c r="J43" s="6"/>
      <c r="K43" s="6"/>
      <c r="L43" s="6"/>
      <c r="M43" s="6"/>
      <c r="N43" s="7" t="s">
        <v>41</v>
      </c>
    </row>
    <row r="44" spans="1:14" ht="23.25" customHeight="1" x14ac:dyDescent="0.2">
      <c r="A44" s="5" t="s">
        <v>348</v>
      </c>
      <c r="B44" s="6">
        <v>85</v>
      </c>
      <c r="C44" s="6">
        <v>19</v>
      </c>
      <c r="D44" s="6">
        <v>104</v>
      </c>
      <c r="E44" s="6">
        <v>0</v>
      </c>
      <c r="F44" s="6">
        <v>0</v>
      </c>
      <c r="G44" s="6">
        <v>0</v>
      </c>
      <c r="H44" s="6">
        <v>0</v>
      </c>
      <c r="I44" s="6">
        <v>0</v>
      </c>
      <c r="J44" s="6">
        <v>0</v>
      </c>
      <c r="K44" s="6">
        <f>SUM(H44,E44,B44)</f>
        <v>85</v>
      </c>
      <c r="L44" s="6">
        <f>SUM(I44,F44,C44)</f>
        <v>19</v>
      </c>
      <c r="M44" s="6">
        <f>SUM(K44:L44)</f>
        <v>104</v>
      </c>
      <c r="N44" s="7" t="s">
        <v>349</v>
      </c>
    </row>
    <row r="45" spans="1:14" ht="23.25" customHeight="1" x14ac:dyDescent="0.2">
      <c r="A45" s="5" t="s">
        <v>285</v>
      </c>
      <c r="B45" s="6">
        <v>133</v>
      </c>
      <c r="C45" s="6">
        <v>28</v>
      </c>
      <c r="D45" s="6">
        <v>161</v>
      </c>
      <c r="E45" s="6">
        <v>6</v>
      </c>
      <c r="F45" s="6">
        <v>4</v>
      </c>
      <c r="G45" s="6">
        <v>10</v>
      </c>
      <c r="H45" s="6">
        <v>6</v>
      </c>
      <c r="I45" s="6">
        <v>7</v>
      </c>
      <c r="J45" s="6">
        <v>13</v>
      </c>
      <c r="K45" s="6">
        <f t="shared" ref="K45:L55" si="4">SUM(H45,E45,B45)</f>
        <v>145</v>
      </c>
      <c r="L45" s="6">
        <f t="shared" si="4"/>
        <v>39</v>
      </c>
      <c r="M45" s="6">
        <f t="shared" ref="M45:M55" si="5">SUM(K45:L45)</f>
        <v>184</v>
      </c>
      <c r="N45" s="7" t="s">
        <v>286</v>
      </c>
    </row>
    <row r="46" spans="1:14" ht="23.25" customHeight="1" x14ac:dyDescent="0.2">
      <c r="A46" s="5" t="s">
        <v>287</v>
      </c>
      <c r="B46" s="6">
        <v>107</v>
      </c>
      <c r="C46" s="6">
        <v>83</v>
      </c>
      <c r="D46" s="6">
        <v>190</v>
      </c>
      <c r="E46" s="6">
        <v>1</v>
      </c>
      <c r="F46" s="6">
        <v>0</v>
      </c>
      <c r="G46" s="6">
        <v>1</v>
      </c>
      <c r="H46" s="6">
        <v>7</v>
      </c>
      <c r="I46" s="6">
        <v>2</v>
      </c>
      <c r="J46" s="6">
        <v>9</v>
      </c>
      <c r="K46" s="6">
        <f t="shared" si="4"/>
        <v>115</v>
      </c>
      <c r="L46" s="6">
        <f t="shared" si="4"/>
        <v>85</v>
      </c>
      <c r="M46" s="6">
        <f t="shared" si="5"/>
        <v>200</v>
      </c>
      <c r="N46" s="7" t="s">
        <v>1132</v>
      </c>
    </row>
    <row r="47" spans="1:14" ht="23.25" customHeight="1" x14ac:dyDescent="0.2">
      <c r="A47" s="5" t="s">
        <v>873</v>
      </c>
      <c r="B47" s="6">
        <v>51</v>
      </c>
      <c r="C47" s="6">
        <v>15</v>
      </c>
      <c r="D47" s="6">
        <v>66</v>
      </c>
      <c r="E47" s="6">
        <v>0</v>
      </c>
      <c r="F47" s="6">
        <v>1</v>
      </c>
      <c r="G47" s="6">
        <v>1</v>
      </c>
      <c r="H47" s="6">
        <v>0</v>
      </c>
      <c r="I47" s="6">
        <v>0</v>
      </c>
      <c r="J47" s="6">
        <v>0</v>
      </c>
      <c r="K47" s="6">
        <f t="shared" si="4"/>
        <v>51</v>
      </c>
      <c r="L47" s="6">
        <f t="shared" si="4"/>
        <v>16</v>
      </c>
      <c r="M47" s="6">
        <f t="shared" si="5"/>
        <v>67</v>
      </c>
      <c r="N47" s="7" t="s">
        <v>1135</v>
      </c>
    </row>
    <row r="48" spans="1:14" ht="23.25" customHeight="1" x14ac:dyDescent="0.2">
      <c r="A48" s="5" t="s">
        <v>414</v>
      </c>
      <c r="B48" s="6">
        <v>79</v>
      </c>
      <c r="C48" s="6">
        <v>30</v>
      </c>
      <c r="D48" s="6">
        <v>109</v>
      </c>
      <c r="E48" s="6">
        <v>0</v>
      </c>
      <c r="F48" s="6">
        <v>2</v>
      </c>
      <c r="G48" s="6">
        <v>2</v>
      </c>
      <c r="H48" s="6">
        <v>10</v>
      </c>
      <c r="I48" s="6">
        <v>3</v>
      </c>
      <c r="J48" s="6">
        <v>13</v>
      </c>
      <c r="K48" s="6">
        <f t="shared" si="4"/>
        <v>89</v>
      </c>
      <c r="L48" s="6">
        <f t="shared" si="4"/>
        <v>35</v>
      </c>
      <c r="M48" s="6">
        <f t="shared" si="5"/>
        <v>124</v>
      </c>
      <c r="N48" s="7" t="s">
        <v>290</v>
      </c>
    </row>
    <row r="49" spans="1:14" ht="23.25" customHeight="1" x14ac:dyDescent="0.2">
      <c r="A49" s="5" t="s">
        <v>293</v>
      </c>
      <c r="B49" s="6">
        <v>53</v>
      </c>
      <c r="C49" s="6">
        <v>39</v>
      </c>
      <c r="D49" s="6">
        <v>92</v>
      </c>
      <c r="E49" s="6">
        <v>0</v>
      </c>
      <c r="F49" s="6">
        <v>0</v>
      </c>
      <c r="G49" s="6">
        <v>0</v>
      </c>
      <c r="H49" s="6">
        <v>0</v>
      </c>
      <c r="I49" s="6">
        <v>0</v>
      </c>
      <c r="J49" s="6">
        <v>0</v>
      </c>
      <c r="K49" s="6">
        <f t="shared" si="4"/>
        <v>53</v>
      </c>
      <c r="L49" s="6">
        <f t="shared" si="4"/>
        <v>39</v>
      </c>
      <c r="M49" s="6">
        <f t="shared" si="5"/>
        <v>92</v>
      </c>
      <c r="N49" s="7" t="s">
        <v>294</v>
      </c>
    </row>
    <row r="50" spans="1:14" ht="23.25" customHeight="1" x14ac:dyDescent="0.2">
      <c r="A50" s="5" t="s">
        <v>1227</v>
      </c>
      <c r="B50" s="6">
        <v>0</v>
      </c>
      <c r="C50" s="6">
        <v>49</v>
      </c>
      <c r="D50" s="6">
        <v>49</v>
      </c>
      <c r="E50" s="6">
        <v>0</v>
      </c>
      <c r="F50" s="6">
        <v>1</v>
      </c>
      <c r="G50" s="6">
        <v>1</v>
      </c>
      <c r="H50" s="6">
        <v>0</v>
      </c>
      <c r="I50" s="6">
        <v>0</v>
      </c>
      <c r="J50" s="6">
        <v>0</v>
      </c>
      <c r="K50" s="6">
        <f t="shared" si="4"/>
        <v>0</v>
      </c>
      <c r="L50" s="6">
        <f t="shared" si="4"/>
        <v>50</v>
      </c>
      <c r="M50" s="6">
        <f t="shared" si="5"/>
        <v>50</v>
      </c>
      <c r="N50" s="7" t="s">
        <v>792</v>
      </c>
    </row>
    <row r="51" spans="1:14" ht="23.25" customHeight="1" x14ac:dyDescent="0.2">
      <c r="A51" s="5" t="s">
        <v>295</v>
      </c>
      <c r="B51" s="6">
        <v>1</v>
      </c>
      <c r="C51" s="6">
        <v>6</v>
      </c>
      <c r="D51" s="6">
        <v>7</v>
      </c>
      <c r="E51" s="6">
        <v>0</v>
      </c>
      <c r="F51" s="6">
        <v>1</v>
      </c>
      <c r="G51" s="6">
        <v>1</v>
      </c>
      <c r="H51" s="6">
        <v>0</v>
      </c>
      <c r="I51" s="6">
        <v>1</v>
      </c>
      <c r="J51" s="6">
        <v>1</v>
      </c>
      <c r="K51" s="6">
        <f t="shared" si="4"/>
        <v>1</v>
      </c>
      <c r="L51" s="6">
        <f t="shared" si="4"/>
        <v>8</v>
      </c>
      <c r="M51" s="6">
        <f t="shared" si="5"/>
        <v>9</v>
      </c>
      <c r="N51" s="7" t="s">
        <v>296</v>
      </c>
    </row>
    <row r="52" spans="1:14" ht="23.25" customHeight="1" x14ac:dyDescent="0.2">
      <c r="A52" s="5" t="s">
        <v>299</v>
      </c>
      <c r="B52" s="6">
        <v>52</v>
      </c>
      <c r="C52" s="6">
        <v>62</v>
      </c>
      <c r="D52" s="6">
        <v>114</v>
      </c>
      <c r="E52" s="6">
        <v>2</v>
      </c>
      <c r="F52" s="6">
        <v>3</v>
      </c>
      <c r="G52" s="6">
        <v>5</v>
      </c>
      <c r="H52" s="6">
        <v>7</v>
      </c>
      <c r="I52" s="6">
        <v>3</v>
      </c>
      <c r="J52" s="6">
        <v>10</v>
      </c>
      <c r="K52" s="6">
        <f t="shared" si="4"/>
        <v>61</v>
      </c>
      <c r="L52" s="6">
        <f t="shared" si="4"/>
        <v>68</v>
      </c>
      <c r="M52" s="6">
        <f t="shared" si="5"/>
        <v>129</v>
      </c>
      <c r="N52" s="7" t="s">
        <v>300</v>
      </c>
    </row>
    <row r="53" spans="1:14" ht="23.25" customHeight="1" x14ac:dyDescent="0.2">
      <c r="A53" s="5" t="s">
        <v>301</v>
      </c>
      <c r="B53" s="6">
        <v>255</v>
      </c>
      <c r="C53" s="6">
        <v>22</v>
      </c>
      <c r="D53" s="6">
        <v>277</v>
      </c>
      <c r="E53" s="6">
        <v>3</v>
      </c>
      <c r="F53" s="6">
        <v>1</v>
      </c>
      <c r="G53" s="6">
        <v>4</v>
      </c>
      <c r="H53" s="6">
        <v>0</v>
      </c>
      <c r="I53" s="6">
        <v>0</v>
      </c>
      <c r="J53" s="6">
        <v>0</v>
      </c>
      <c r="K53" s="6">
        <f t="shared" si="4"/>
        <v>258</v>
      </c>
      <c r="L53" s="6">
        <f t="shared" si="4"/>
        <v>23</v>
      </c>
      <c r="M53" s="6">
        <f t="shared" si="5"/>
        <v>281</v>
      </c>
      <c r="N53" s="7" t="s">
        <v>302</v>
      </c>
    </row>
    <row r="54" spans="1:14" ht="23.25" customHeight="1" x14ac:dyDescent="0.2">
      <c r="A54" s="5" t="s">
        <v>303</v>
      </c>
      <c r="B54" s="6">
        <v>11</v>
      </c>
      <c r="C54" s="6">
        <v>0</v>
      </c>
      <c r="D54" s="6">
        <v>11</v>
      </c>
      <c r="E54" s="6">
        <v>0</v>
      </c>
      <c r="F54" s="6">
        <v>0</v>
      </c>
      <c r="G54" s="6">
        <v>0</v>
      </c>
      <c r="H54" s="6">
        <v>0</v>
      </c>
      <c r="I54" s="6">
        <v>0</v>
      </c>
      <c r="J54" s="6">
        <v>0</v>
      </c>
      <c r="K54" s="6">
        <f t="shared" si="4"/>
        <v>11</v>
      </c>
      <c r="L54" s="6">
        <f t="shared" si="4"/>
        <v>0</v>
      </c>
      <c r="M54" s="6">
        <f t="shared" si="5"/>
        <v>11</v>
      </c>
      <c r="N54" s="7" t="s">
        <v>304</v>
      </c>
    </row>
    <row r="55" spans="1:14" ht="23.25" customHeight="1" thickBot="1" x14ac:dyDescent="0.25">
      <c r="A55" s="11" t="s">
        <v>45</v>
      </c>
      <c r="B55" s="12">
        <f>SUM(B44:B54)</f>
        <v>827</v>
      </c>
      <c r="C55" s="12">
        <f>SUM(C44:C54)</f>
        <v>353</v>
      </c>
      <c r="D55" s="12">
        <f>SUM(D44:D54)</f>
        <v>1180</v>
      </c>
      <c r="E55" s="12">
        <f>SUM(E44:E54)</f>
        <v>12</v>
      </c>
      <c r="F55" s="12">
        <f>SUM(F44:F54)</f>
        <v>13</v>
      </c>
      <c r="G55" s="12">
        <f>SUM(E55:F55)</f>
        <v>25</v>
      </c>
      <c r="H55" s="12">
        <f>SUM(H44:H54)</f>
        <v>30</v>
      </c>
      <c r="I55" s="12">
        <f>SUM(I44:I54)</f>
        <v>16</v>
      </c>
      <c r="J55" s="12">
        <f>SUM(J44:J54)</f>
        <v>46</v>
      </c>
      <c r="K55" s="12">
        <f t="shared" si="4"/>
        <v>869</v>
      </c>
      <c r="L55" s="12">
        <f t="shared" si="4"/>
        <v>382</v>
      </c>
      <c r="M55" s="12">
        <f t="shared" si="5"/>
        <v>1251</v>
      </c>
      <c r="N55" s="13" t="s">
        <v>336</v>
      </c>
    </row>
    <row r="56" spans="1:14" ht="23.25" customHeight="1" thickBot="1" x14ac:dyDescent="0.25">
      <c r="A56" s="8" t="s">
        <v>108</v>
      </c>
      <c r="B56" s="9">
        <f t="shared" ref="B56:M56" si="6">SUM(B55,B42)</f>
        <v>2728</v>
      </c>
      <c r="C56" s="9">
        <f t="shared" si="6"/>
        <v>2110</v>
      </c>
      <c r="D56" s="9">
        <f t="shared" si="6"/>
        <v>4838</v>
      </c>
      <c r="E56" s="9">
        <f t="shared" si="6"/>
        <v>198</v>
      </c>
      <c r="F56" s="9">
        <f t="shared" si="6"/>
        <v>191</v>
      </c>
      <c r="G56" s="9">
        <f t="shared" si="6"/>
        <v>389</v>
      </c>
      <c r="H56" s="9">
        <f t="shared" si="6"/>
        <v>217</v>
      </c>
      <c r="I56" s="9">
        <f t="shared" si="6"/>
        <v>154</v>
      </c>
      <c r="J56" s="9">
        <f t="shared" si="6"/>
        <v>371</v>
      </c>
      <c r="K56" s="9">
        <f t="shared" si="6"/>
        <v>3143</v>
      </c>
      <c r="L56" s="9">
        <f t="shared" si="6"/>
        <v>2455</v>
      </c>
      <c r="M56" s="9">
        <f t="shared" si="6"/>
        <v>5598</v>
      </c>
      <c r="N56" s="10" t="s">
        <v>48</v>
      </c>
    </row>
    <row r="57" spans="1:14" ht="15" thickTop="1" x14ac:dyDescent="0.2"/>
  </sheetData>
  <mergeCells count="22">
    <mergeCell ref="N33:N36"/>
    <mergeCell ref="B34:D34"/>
    <mergeCell ref="E34:G34"/>
    <mergeCell ref="H34:J34"/>
    <mergeCell ref="K34:M34"/>
    <mergeCell ref="A33:A36"/>
    <mergeCell ref="B33:D33"/>
    <mergeCell ref="E33:G33"/>
    <mergeCell ref="H33:J33"/>
    <mergeCell ref="K33:M33"/>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2"/>
  <sheetViews>
    <sheetView rightToLeft="1" view="pageBreakPreview" topLeftCell="A112" zoomScale="80" zoomScaleSheetLayoutView="80" workbookViewId="0">
      <selection activeCell="N13" sqref="N13"/>
    </sheetView>
  </sheetViews>
  <sheetFormatPr defaultRowHeight="14.25" x14ac:dyDescent="0.2"/>
  <cols>
    <col min="1" max="1" width="28.125" style="76" customWidth="1"/>
    <col min="2" max="2" width="8.125" style="76" customWidth="1"/>
    <col min="3" max="4" width="9.5" style="76" customWidth="1"/>
    <col min="5" max="5" width="8" style="76" customWidth="1"/>
    <col min="6" max="6" width="8.625" style="76" customWidth="1"/>
    <col min="7" max="7" width="8.75" style="76" customWidth="1"/>
    <col min="8" max="8" width="10.25" style="76" customWidth="1"/>
    <col min="9" max="9" width="10.125" style="76" customWidth="1"/>
    <col min="10" max="10" width="9.625" style="76" customWidth="1"/>
    <col min="11" max="11" width="29.875" style="76" customWidth="1"/>
    <col min="12" max="16384" width="9" style="76"/>
  </cols>
  <sheetData>
    <row r="1" spans="1:11" ht="29.25" customHeight="1" x14ac:dyDescent="0.2">
      <c r="A1" s="423" t="s">
        <v>1231</v>
      </c>
      <c r="B1" s="423"/>
      <c r="C1" s="423"/>
      <c r="D1" s="423"/>
      <c r="E1" s="423"/>
      <c r="F1" s="423"/>
      <c r="G1" s="423"/>
      <c r="H1" s="423"/>
      <c r="I1" s="423"/>
      <c r="J1" s="423"/>
      <c r="K1" s="423"/>
    </row>
    <row r="2" spans="1:11" ht="36.75" customHeight="1" x14ac:dyDescent="0.25">
      <c r="A2" s="416" t="s">
        <v>1232</v>
      </c>
      <c r="B2" s="416"/>
      <c r="C2" s="416"/>
      <c r="D2" s="416"/>
      <c r="E2" s="416"/>
      <c r="F2" s="416"/>
      <c r="G2" s="416"/>
      <c r="H2" s="416"/>
      <c r="I2" s="416"/>
      <c r="J2" s="416"/>
      <c r="K2" s="416"/>
    </row>
    <row r="3" spans="1:11" ht="19.5" customHeight="1" thickBot="1" x14ac:dyDescent="0.3">
      <c r="A3" s="29" t="s">
        <v>1233</v>
      </c>
      <c r="K3" s="57" t="s">
        <v>1234</v>
      </c>
    </row>
    <row r="4" spans="1:11" ht="15.75" customHeight="1" thickTop="1" x14ac:dyDescent="0.25">
      <c r="A4" s="409" t="s">
        <v>118</v>
      </c>
      <c r="B4" s="412" t="s">
        <v>2</v>
      </c>
      <c r="C4" s="412"/>
      <c r="D4" s="412"/>
      <c r="E4" s="412" t="s">
        <v>3</v>
      </c>
      <c r="F4" s="412"/>
      <c r="G4" s="412"/>
      <c r="H4" s="412" t="s">
        <v>4</v>
      </c>
      <c r="I4" s="412"/>
      <c r="J4" s="412"/>
      <c r="K4" s="409" t="s">
        <v>278</v>
      </c>
    </row>
    <row r="5" spans="1:11" ht="18" customHeight="1" x14ac:dyDescent="0.25">
      <c r="A5" s="410"/>
      <c r="B5" s="413" t="s">
        <v>6</v>
      </c>
      <c r="C5" s="413"/>
      <c r="D5" s="413"/>
      <c r="E5" s="413" t="s">
        <v>7</v>
      </c>
      <c r="F5" s="413"/>
      <c r="G5" s="413"/>
      <c r="H5" s="413" t="s">
        <v>8</v>
      </c>
      <c r="I5" s="413"/>
      <c r="J5" s="413"/>
      <c r="K5" s="410"/>
    </row>
    <row r="6" spans="1:11" ht="19.5" customHeight="1" x14ac:dyDescent="0.25">
      <c r="A6" s="410"/>
      <c r="B6" s="75" t="s">
        <v>52</v>
      </c>
      <c r="C6" s="75" t="s">
        <v>10</v>
      </c>
      <c r="D6" s="75" t="s">
        <v>11</v>
      </c>
      <c r="E6" s="75" t="s">
        <v>52</v>
      </c>
      <c r="F6" s="75" t="s">
        <v>10</v>
      </c>
      <c r="G6" s="75" t="s">
        <v>11</v>
      </c>
      <c r="H6" s="75" t="s">
        <v>52</v>
      </c>
      <c r="I6" s="75" t="s">
        <v>10</v>
      </c>
      <c r="J6" s="75" t="s">
        <v>11</v>
      </c>
      <c r="K6" s="410"/>
    </row>
    <row r="7" spans="1:11" ht="16.5" customHeight="1" thickBot="1" x14ac:dyDescent="0.3">
      <c r="A7" s="411"/>
      <c r="B7" s="4" t="s">
        <v>12</v>
      </c>
      <c r="C7" s="4" t="s">
        <v>13</v>
      </c>
      <c r="D7" s="4" t="s">
        <v>8</v>
      </c>
      <c r="E7" s="4" t="s">
        <v>12</v>
      </c>
      <c r="F7" s="4" t="s">
        <v>13</v>
      </c>
      <c r="G7" s="4" t="s">
        <v>8</v>
      </c>
      <c r="H7" s="4" t="s">
        <v>12</v>
      </c>
      <c r="I7" s="4" t="s">
        <v>13</v>
      </c>
      <c r="J7" s="4" t="s">
        <v>8</v>
      </c>
      <c r="K7" s="411"/>
    </row>
    <row r="8" spans="1:11" ht="22.5" customHeight="1" x14ac:dyDescent="0.25">
      <c r="A8" s="5" t="s">
        <v>14</v>
      </c>
      <c r="B8" s="97"/>
      <c r="C8" s="97"/>
      <c r="D8" s="97"/>
      <c r="E8" s="97"/>
      <c r="F8" s="97"/>
      <c r="G8" s="97"/>
      <c r="H8" s="97"/>
      <c r="I8" s="97"/>
      <c r="J8" s="97"/>
      <c r="K8" s="7" t="s">
        <v>69</v>
      </c>
    </row>
    <row r="9" spans="1:11" ht="22.5" customHeight="1" x14ac:dyDescent="0.2">
      <c r="A9" s="5" t="s">
        <v>280</v>
      </c>
      <c r="B9" s="6">
        <v>337</v>
      </c>
      <c r="C9" s="6">
        <v>451</v>
      </c>
      <c r="D9" s="6">
        <v>788</v>
      </c>
      <c r="E9" s="6">
        <v>0</v>
      </c>
      <c r="F9" s="6">
        <v>0</v>
      </c>
      <c r="G9" s="6">
        <v>0</v>
      </c>
      <c r="H9" s="6">
        <f>SUM(B9,E9)</f>
        <v>337</v>
      </c>
      <c r="I9" s="6">
        <f>SUM(C9,F9)</f>
        <v>451</v>
      </c>
      <c r="J9" s="6">
        <f>SUM(H9:I9)</f>
        <v>788</v>
      </c>
      <c r="K9" s="7" t="s">
        <v>281</v>
      </c>
    </row>
    <row r="10" spans="1:11" ht="22.5" customHeight="1" x14ac:dyDescent="0.2">
      <c r="A10" s="5" t="s">
        <v>829</v>
      </c>
      <c r="B10" s="6">
        <v>216</v>
      </c>
      <c r="C10" s="6">
        <v>318</v>
      </c>
      <c r="D10" s="6">
        <v>534</v>
      </c>
      <c r="E10" s="6">
        <v>0</v>
      </c>
      <c r="F10" s="6">
        <v>0</v>
      </c>
      <c r="G10" s="6">
        <v>0</v>
      </c>
      <c r="H10" s="6">
        <f t="shared" ref="H10:I23" si="0">SUM(B10,E10)</f>
        <v>216</v>
      </c>
      <c r="I10" s="6">
        <f t="shared" si="0"/>
        <v>318</v>
      </c>
      <c r="J10" s="6">
        <f t="shared" ref="J10:J23" si="1">SUM(H10:I10)</f>
        <v>534</v>
      </c>
      <c r="K10" s="7" t="s">
        <v>282</v>
      </c>
    </row>
    <row r="11" spans="1:11" ht="22.5" customHeight="1" x14ac:dyDescent="0.2">
      <c r="A11" s="5" t="s">
        <v>283</v>
      </c>
      <c r="B11" s="6">
        <v>295</v>
      </c>
      <c r="C11" s="6">
        <v>539</v>
      </c>
      <c r="D11" s="6">
        <v>834</v>
      </c>
      <c r="E11" s="6">
        <v>0</v>
      </c>
      <c r="F11" s="6">
        <v>0</v>
      </c>
      <c r="G11" s="6">
        <v>0</v>
      </c>
      <c r="H11" s="6">
        <f t="shared" si="0"/>
        <v>295</v>
      </c>
      <c r="I11" s="6">
        <f t="shared" si="0"/>
        <v>539</v>
      </c>
      <c r="J11" s="6">
        <f t="shared" si="1"/>
        <v>834</v>
      </c>
      <c r="K11" s="7" t="s">
        <v>284</v>
      </c>
    </row>
    <row r="12" spans="1:11" ht="22.5" customHeight="1" x14ac:dyDescent="0.2">
      <c r="A12" s="5" t="s">
        <v>348</v>
      </c>
      <c r="B12" s="6">
        <v>89</v>
      </c>
      <c r="C12" s="6">
        <v>354</v>
      </c>
      <c r="D12" s="6">
        <v>443</v>
      </c>
      <c r="E12" s="6">
        <v>0</v>
      </c>
      <c r="F12" s="6">
        <v>0</v>
      </c>
      <c r="G12" s="6">
        <v>0</v>
      </c>
      <c r="H12" s="6">
        <f t="shared" si="0"/>
        <v>89</v>
      </c>
      <c r="I12" s="6">
        <f t="shared" si="0"/>
        <v>354</v>
      </c>
      <c r="J12" s="6">
        <f t="shared" si="1"/>
        <v>443</v>
      </c>
      <c r="K12" s="7" t="s">
        <v>349</v>
      </c>
    </row>
    <row r="13" spans="1:11" ht="22.5" customHeight="1" x14ac:dyDescent="0.2">
      <c r="A13" s="5" t="s">
        <v>285</v>
      </c>
      <c r="B13" s="6">
        <v>553</v>
      </c>
      <c r="C13" s="6">
        <v>726</v>
      </c>
      <c r="D13" s="6">
        <v>1279</v>
      </c>
      <c r="E13" s="6">
        <v>0</v>
      </c>
      <c r="F13" s="6">
        <v>0</v>
      </c>
      <c r="G13" s="6">
        <v>0</v>
      </c>
      <c r="H13" s="6">
        <f t="shared" si="0"/>
        <v>553</v>
      </c>
      <c r="I13" s="6">
        <f t="shared" si="0"/>
        <v>726</v>
      </c>
      <c r="J13" s="6">
        <f t="shared" si="1"/>
        <v>1279</v>
      </c>
      <c r="K13" s="7" t="s">
        <v>286</v>
      </c>
    </row>
    <row r="14" spans="1:11" ht="22.5" customHeight="1" x14ac:dyDescent="0.2">
      <c r="A14" s="5" t="s">
        <v>1189</v>
      </c>
      <c r="B14" s="6">
        <v>140</v>
      </c>
      <c r="C14" s="6">
        <v>183</v>
      </c>
      <c r="D14" s="6">
        <v>323</v>
      </c>
      <c r="E14" s="6">
        <v>0</v>
      </c>
      <c r="F14" s="6">
        <v>0</v>
      </c>
      <c r="G14" s="6">
        <v>0</v>
      </c>
      <c r="H14" s="6">
        <f t="shared" si="0"/>
        <v>140</v>
      </c>
      <c r="I14" s="6">
        <f t="shared" si="0"/>
        <v>183</v>
      </c>
      <c r="J14" s="6">
        <f t="shared" si="1"/>
        <v>323</v>
      </c>
      <c r="K14" s="7" t="s">
        <v>1190</v>
      </c>
    </row>
    <row r="15" spans="1:11" ht="22.5" customHeight="1" x14ac:dyDescent="0.2">
      <c r="A15" s="5" t="s">
        <v>407</v>
      </c>
      <c r="B15" s="6">
        <v>437</v>
      </c>
      <c r="C15" s="6">
        <v>330</v>
      </c>
      <c r="D15" s="6">
        <v>767</v>
      </c>
      <c r="E15" s="6">
        <v>0</v>
      </c>
      <c r="F15" s="6">
        <v>0</v>
      </c>
      <c r="G15" s="6">
        <v>0</v>
      </c>
      <c r="H15" s="6">
        <f t="shared" si="0"/>
        <v>437</v>
      </c>
      <c r="I15" s="6">
        <f t="shared" si="0"/>
        <v>330</v>
      </c>
      <c r="J15" s="6">
        <f t="shared" si="1"/>
        <v>767</v>
      </c>
      <c r="K15" s="7" t="s">
        <v>351</v>
      </c>
    </row>
    <row r="16" spans="1:11" ht="22.5" customHeight="1" x14ac:dyDescent="0.2">
      <c r="A16" s="5" t="s">
        <v>352</v>
      </c>
      <c r="B16" s="6">
        <v>134</v>
      </c>
      <c r="C16" s="6">
        <v>68</v>
      </c>
      <c r="D16" s="6">
        <v>202</v>
      </c>
      <c r="E16" s="6">
        <v>0</v>
      </c>
      <c r="F16" s="6">
        <v>0</v>
      </c>
      <c r="G16" s="6">
        <v>0</v>
      </c>
      <c r="H16" s="6">
        <f t="shared" si="0"/>
        <v>134</v>
      </c>
      <c r="I16" s="6">
        <f t="shared" si="0"/>
        <v>68</v>
      </c>
      <c r="J16" s="6">
        <f t="shared" si="1"/>
        <v>202</v>
      </c>
      <c r="K16" s="7" t="s">
        <v>353</v>
      </c>
    </row>
    <row r="17" spans="1:11" ht="22.5" customHeight="1" x14ac:dyDescent="0.2">
      <c r="A17" s="5" t="s">
        <v>287</v>
      </c>
      <c r="B17" s="6">
        <v>597</v>
      </c>
      <c r="C17" s="6">
        <v>746</v>
      </c>
      <c r="D17" s="6">
        <v>1343</v>
      </c>
      <c r="E17" s="6">
        <v>1</v>
      </c>
      <c r="F17" s="6">
        <v>0</v>
      </c>
      <c r="G17" s="6">
        <v>1</v>
      </c>
      <c r="H17" s="6">
        <f t="shared" si="0"/>
        <v>598</v>
      </c>
      <c r="I17" s="6">
        <f t="shared" si="0"/>
        <v>746</v>
      </c>
      <c r="J17" s="6">
        <f t="shared" si="1"/>
        <v>1344</v>
      </c>
      <c r="K17" s="7" t="s">
        <v>1132</v>
      </c>
    </row>
    <row r="18" spans="1:11" ht="22.5" customHeight="1" x14ac:dyDescent="0.2">
      <c r="A18" s="5" t="s">
        <v>873</v>
      </c>
      <c r="B18" s="6">
        <v>225</v>
      </c>
      <c r="C18" s="6">
        <v>293</v>
      </c>
      <c r="D18" s="6">
        <v>518</v>
      </c>
      <c r="E18" s="6">
        <v>0</v>
      </c>
      <c r="F18" s="6">
        <v>0</v>
      </c>
      <c r="G18" s="6">
        <v>0</v>
      </c>
      <c r="H18" s="6">
        <f t="shared" si="0"/>
        <v>225</v>
      </c>
      <c r="I18" s="6">
        <f t="shared" si="0"/>
        <v>293</v>
      </c>
      <c r="J18" s="6">
        <f t="shared" si="1"/>
        <v>518</v>
      </c>
      <c r="K18" s="7" t="s">
        <v>1235</v>
      </c>
    </row>
    <row r="19" spans="1:11" ht="22.5" customHeight="1" x14ac:dyDescent="0.2">
      <c r="A19" s="5" t="s">
        <v>414</v>
      </c>
      <c r="B19" s="6">
        <v>1569</v>
      </c>
      <c r="C19" s="6">
        <v>657</v>
      </c>
      <c r="D19" s="6">
        <v>2226</v>
      </c>
      <c r="E19" s="6">
        <v>0</v>
      </c>
      <c r="F19" s="6">
        <v>0</v>
      </c>
      <c r="G19" s="6">
        <v>0</v>
      </c>
      <c r="H19" s="6">
        <f t="shared" si="0"/>
        <v>1569</v>
      </c>
      <c r="I19" s="6">
        <f t="shared" si="0"/>
        <v>657</v>
      </c>
      <c r="J19" s="6">
        <f t="shared" si="1"/>
        <v>2226</v>
      </c>
      <c r="K19" s="7" t="s">
        <v>290</v>
      </c>
    </row>
    <row r="20" spans="1:11" ht="22.5" customHeight="1" x14ac:dyDescent="0.2">
      <c r="A20" s="5" t="s">
        <v>293</v>
      </c>
      <c r="B20" s="6">
        <v>337</v>
      </c>
      <c r="C20" s="6">
        <v>960</v>
      </c>
      <c r="D20" s="6">
        <v>1297</v>
      </c>
      <c r="E20" s="6">
        <v>0</v>
      </c>
      <c r="F20" s="6">
        <v>0</v>
      </c>
      <c r="G20" s="6">
        <v>0</v>
      </c>
      <c r="H20" s="6">
        <f t="shared" si="0"/>
        <v>337</v>
      </c>
      <c r="I20" s="6">
        <f t="shared" si="0"/>
        <v>960</v>
      </c>
      <c r="J20" s="6">
        <f t="shared" si="1"/>
        <v>1297</v>
      </c>
      <c r="K20" s="7" t="s">
        <v>294</v>
      </c>
    </row>
    <row r="21" spans="1:11" ht="22.5" customHeight="1" x14ac:dyDescent="0.2">
      <c r="A21" s="5" t="s">
        <v>1203</v>
      </c>
      <c r="B21" s="6">
        <v>0</v>
      </c>
      <c r="C21" s="6">
        <v>3067</v>
      </c>
      <c r="D21" s="6">
        <v>3067</v>
      </c>
      <c r="E21" s="6">
        <v>0</v>
      </c>
      <c r="F21" s="6">
        <v>0</v>
      </c>
      <c r="G21" s="6">
        <v>0</v>
      </c>
      <c r="H21" s="6">
        <f t="shared" si="0"/>
        <v>0</v>
      </c>
      <c r="I21" s="6">
        <f t="shared" si="0"/>
        <v>3067</v>
      </c>
      <c r="J21" s="6">
        <f t="shared" si="1"/>
        <v>3067</v>
      </c>
      <c r="K21" s="7" t="s">
        <v>792</v>
      </c>
    </row>
    <row r="22" spans="1:11" ht="22.5" customHeight="1" x14ac:dyDescent="0.2">
      <c r="A22" s="5" t="s">
        <v>295</v>
      </c>
      <c r="B22" s="6">
        <v>808</v>
      </c>
      <c r="C22" s="6">
        <v>643</v>
      </c>
      <c r="D22" s="6">
        <v>1451</v>
      </c>
      <c r="E22" s="6">
        <v>0</v>
      </c>
      <c r="F22" s="6">
        <v>0</v>
      </c>
      <c r="G22" s="6">
        <v>0</v>
      </c>
      <c r="H22" s="6">
        <f t="shared" si="0"/>
        <v>808</v>
      </c>
      <c r="I22" s="6">
        <f t="shared" si="0"/>
        <v>643</v>
      </c>
      <c r="J22" s="6">
        <f t="shared" si="1"/>
        <v>1451</v>
      </c>
      <c r="K22" s="7" t="s">
        <v>296</v>
      </c>
    </row>
    <row r="23" spans="1:11" ht="22.5" customHeight="1" thickBot="1" x14ac:dyDescent="0.25">
      <c r="A23" s="14" t="s">
        <v>297</v>
      </c>
      <c r="B23" s="15">
        <v>252</v>
      </c>
      <c r="C23" s="15">
        <v>71</v>
      </c>
      <c r="D23" s="15">
        <v>323</v>
      </c>
      <c r="E23" s="15">
        <v>0</v>
      </c>
      <c r="F23" s="15">
        <v>0</v>
      </c>
      <c r="G23" s="15">
        <v>0</v>
      </c>
      <c r="H23" s="15">
        <f t="shared" si="0"/>
        <v>252</v>
      </c>
      <c r="I23" s="15">
        <f t="shared" si="0"/>
        <v>71</v>
      </c>
      <c r="J23" s="15">
        <f t="shared" si="1"/>
        <v>323</v>
      </c>
      <c r="K23" s="16" t="s">
        <v>419</v>
      </c>
    </row>
    <row r="24" spans="1:11" ht="15" thickTop="1" x14ac:dyDescent="0.2"/>
    <row r="39" spans="1:11" ht="28.5" customHeight="1" thickBot="1" x14ac:dyDescent="0.3">
      <c r="A39" s="29" t="s">
        <v>1236</v>
      </c>
      <c r="K39" s="30" t="s">
        <v>1237</v>
      </c>
    </row>
    <row r="40" spans="1:11" ht="20.25" customHeight="1" thickTop="1" x14ac:dyDescent="0.25">
      <c r="A40" s="409" t="s">
        <v>118</v>
      </c>
      <c r="B40" s="412" t="s">
        <v>2</v>
      </c>
      <c r="C40" s="412"/>
      <c r="D40" s="412"/>
      <c r="E40" s="412" t="s">
        <v>3</v>
      </c>
      <c r="F40" s="412"/>
      <c r="G40" s="412"/>
      <c r="H40" s="412" t="s">
        <v>4</v>
      </c>
      <c r="I40" s="412"/>
      <c r="J40" s="412"/>
      <c r="K40" s="409" t="s">
        <v>278</v>
      </c>
    </row>
    <row r="41" spans="1:11" ht="20.25" customHeight="1" x14ac:dyDescent="0.25">
      <c r="A41" s="410"/>
      <c r="B41" s="413" t="s">
        <v>6</v>
      </c>
      <c r="C41" s="413"/>
      <c r="D41" s="413"/>
      <c r="E41" s="413" t="s">
        <v>7</v>
      </c>
      <c r="F41" s="413"/>
      <c r="G41" s="413"/>
      <c r="H41" s="413" t="s">
        <v>8</v>
      </c>
      <c r="I41" s="413"/>
      <c r="J41" s="413"/>
      <c r="K41" s="410"/>
    </row>
    <row r="42" spans="1:11" ht="20.25" customHeight="1" x14ac:dyDescent="0.25">
      <c r="A42" s="410"/>
      <c r="B42" s="75" t="s">
        <v>52</v>
      </c>
      <c r="C42" s="75" t="s">
        <v>10</v>
      </c>
      <c r="D42" s="75" t="s">
        <v>11</v>
      </c>
      <c r="E42" s="75" t="s">
        <v>52</v>
      </c>
      <c r="F42" s="75" t="s">
        <v>10</v>
      </c>
      <c r="G42" s="75" t="s">
        <v>11</v>
      </c>
      <c r="H42" s="75" t="s">
        <v>52</v>
      </c>
      <c r="I42" s="75" t="s">
        <v>10</v>
      </c>
      <c r="J42" s="75" t="s">
        <v>11</v>
      </c>
      <c r="K42" s="410"/>
    </row>
    <row r="43" spans="1:11" ht="20.25" customHeight="1" thickBot="1" x14ac:dyDescent="0.3">
      <c r="A43" s="411"/>
      <c r="B43" s="4" t="s">
        <v>12</v>
      </c>
      <c r="C43" s="4" t="s">
        <v>13</v>
      </c>
      <c r="D43" s="4" t="s">
        <v>8</v>
      </c>
      <c r="E43" s="4" t="s">
        <v>12</v>
      </c>
      <c r="F43" s="4" t="s">
        <v>13</v>
      </c>
      <c r="G43" s="4" t="s">
        <v>8</v>
      </c>
      <c r="H43" s="4" t="s">
        <v>12</v>
      </c>
      <c r="I43" s="4" t="s">
        <v>13</v>
      </c>
      <c r="J43" s="4" t="s">
        <v>8</v>
      </c>
      <c r="K43" s="411"/>
    </row>
    <row r="44" spans="1:11" ht="20.25" customHeight="1" x14ac:dyDescent="0.2">
      <c r="A44" s="5" t="s">
        <v>299</v>
      </c>
      <c r="B44" s="6">
        <v>1029</v>
      </c>
      <c r="C44" s="6">
        <v>1087</v>
      </c>
      <c r="D44" s="6">
        <v>2116</v>
      </c>
      <c r="E44" s="6">
        <v>0</v>
      </c>
      <c r="F44" s="6">
        <v>0</v>
      </c>
      <c r="G44" s="6">
        <v>0</v>
      </c>
      <c r="H44" s="6">
        <f>SUM(B44,E44)</f>
        <v>1029</v>
      </c>
      <c r="I44" s="6">
        <f>SUM(C44,F44)</f>
        <v>1087</v>
      </c>
      <c r="J44" s="6">
        <f>SUM(G44,D44)</f>
        <v>2116</v>
      </c>
      <c r="K44" s="7" t="s">
        <v>939</v>
      </c>
    </row>
    <row r="45" spans="1:11" ht="20.25" customHeight="1" x14ac:dyDescent="0.2">
      <c r="A45" s="5" t="s">
        <v>1204</v>
      </c>
      <c r="B45" s="6">
        <v>81</v>
      </c>
      <c r="C45" s="6">
        <v>175</v>
      </c>
      <c r="D45" s="6">
        <v>256</v>
      </c>
      <c r="E45" s="6">
        <v>0</v>
      </c>
      <c r="F45" s="6">
        <v>0</v>
      </c>
      <c r="G45" s="6">
        <v>0</v>
      </c>
      <c r="H45" s="6">
        <f t="shared" ref="H45:I49" si="2">SUM(B45,E45)</f>
        <v>81</v>
      </c>
      <c r="I45" s="6">
        <f t="shared" si="2"/>
        <v>175</v>
      </c>
      <c r="J45" s="6">
        <f>SUM(G45,D45)</f>
        <v>256</v>
      </c>
      <c r="K45" s="7" t="s">
        <v>776</v>
      </c>
    </row>
    <row r="46" spans="1:11" ht="20.25" customHeight="1" x14ac:dyDescent="0.2">
      <c r="A46" s="5" t="s">
        <v>1230</v>
      </c>
      <c r="B46" s="6">
        <v>217</v>
      </c>
      <c r="C46" s="6">
        <v>93</v>
      </c>
      <c r="D46" s="6">
        <v>310</v>
      </c>
      <c r="E46" s="6">
        <v>0</v>
      </c>
      <c r="F46" s="6">
        <v>0</v>
      </c>
      <c r="G46" s="6">
        <v>0</v>
      </c>
      <c r="H46" s="6">
        <f t="shared" si="2"/>
        <v>217</v>
      </c>
      <c r="I46" s="6">
        <f t="shared" si="2"/>
        <v>93</v>
      </c>
      <c r="J46" s="6">
        <f t="shared" ref="J46:J63" si="3">SUM(G46,D46)</f>
        <v>310</v>
      </c>
      <c r="K46" s="7" t="s">
        <v>1195</v>
      </c>
    </row>
    <row r="47" spans="1:11" ht="20.25" customHeight="1" x14ac:dyDescent="0.2">
      <c r="A47" s="5" t="s">
        <v>301</v>
      </c>
      <c r="B47" s="6">
        <v>542</v>
      </c>
      <c r="C47" s="6">
        <v>364</v>
      </c>
      <c r="D47" s="6">
        <v>906</v>
      </c>
      <c r="E47" s="6">
        <v>0</v>
      </c>
      <c r="F47" s="6">
        <v>0</v>
      </c>
      <c r="G47" s="6">
        <v>0</v>
      </c>
      <c r="H47" s="6">
        <f t="shared" si="2"/>
        <v>542</v>
      </c>
      <c r="I47" s="6">
        <f t="shared" si="2"/>
        <v>364</v>
      </c>
      <c r="J47" s="6">
        <f t="shared" si="3"/>
        <v>906</v>
      </c>
      <c r="K47" s="7" t="s">
        <v>302</v>
      </c>
    </row>
    <row r="48" spans="1:11" ht="20.25" customHeight="1" x14ac:dyDescent="0.2">
      <c r="A48" s="5" t="s">
        <v>303</v>
      </c>
      <c r="B48" s="6">
        <v>370</v>
      </c>
      <c r="C48" s="6">
        <v>202</v>
      </c>
      <c r="D48" s="6">
        <v>572</v>
      </c>
      <c r="E48" s="6">
        <v>0</v>
      </c>
      <c r="F48" s="6">
        <v>0</v>
      </c>
      <c r="G48" s="6">
        <v>0</v>
      </c>
      <c r="H48" s="6">
        <f t="shared" si="2"/>
        <v>370</v>
      </c>
      <c r="I48" s="6">
        <f t="shared" si="2"/>
        <v>202</v>
      </c>
      <c r="J48" s="6">
        <f t="shared" si="3"/>
        <v>572</v>
      </c>
      <c r="K48" s="7" t="s">
        <v>304</v>
      </c>
    </row>
    <row r="49" spans="1:11" ht="20.25" customHeight="1" x14ac:dyDescent="0.2">
      <c r="A49" s="5" t="s">
        <v>1196</v>
      </c>
      <c r="B49" s="6">
        <v>456</v>
      </c>
      <c r="C49" s="6">
        <v>763</v>
      </c>
      <c r="D49" s="6">
        <v>1219</v>
      </c>
      <c r="E49" s="6">
        <v>0</v>
      </c>
      <c r="F49" s="6">
        <v>0</v>
      </c>
      <c r="G49" s="6">
        <v>0</v>
      </c>
      <c r="H49" s="6">
        <f t="shared" si="2"/>
        <v>456</v>
      </c>
      <c r="I49" s="6">
        <f t="shared" si="2"/>
        <v>763</v>
      </c>
      <c r="J49" s="6">
        <f t="shared" si="3"/>
        <v>1219</v>
      </c>
      <c r="K49" s="7" t="s">
        <v>1197</v>
      </c>
    </row>
    <row r="50" spans="1:11" ht="20.25" customHeight="1" x14ac:dyDescent="0.2">
      <c r="A50" s="5" t="s">
        <v>38</v>
      </c>
      <c r="B50" s="6">
        <f>SUM(B9:B23,B44:B49)</f>
        <v>8684</v>
      </c>
      <c r="C50" s="6">
        <f>SUM(C9:C23,C44:C49)</f>
        <v>12090</v>
      </c>
      <c r="D50" s="6">
        <f>SUM(D9:D23,D44:D49)</f>
        <v>20774</v>
      </c>
      <c r="E50" s="6">
        <f>SUM(E9:E23,E44:E49)</f>
        <v>1</v>
      </c>
      <c r="F50" s="6">
        <f>SUM(F9:F23,F44:F49)</f>
        <v>0</v>
      </c>
      <c r="G50" s="6">
        <f>SUM(E50:F50)</f>
        <v>1</v>
      </c>
      <c r="H50" s="6">
        <f>SUM(H9:H23,H44:H49)</f>
        <v>8685</v>
      </c>
      <c r="I50" s="6">
        <f>SUM(I9:I23,I44:I49)</f>
        <v>12090</v>
      </c>
      <c r="J50" s="6">
        <f t="shared" si="3"/>
        <v>20775</v>
      </c>
      <c r="K50" s="7" t="s">
        <v>305</v>
      </c>
    </row>
    <row r="51" spans="1:11" ht="20.25" customHeight="1" x14ac:dyDescent="0.2">
      <c r="A51" s="5" t="s">
        <v>62</v>
      </c>
      <c r="B51" s="6"/>
      <c r="C51" s="6"/>
      <c r="D51" s="6"/>
      <c r="E51" s="6"/>
      <c r="F51" s="6"/>
      <c r="G51" s="6"/>
      <c r="H51" s="6"/>
      <c r="I51" s="6"/>
      <c r="J51" s="6"/>
      <c r="K51" s="7" t="s">
        <v>1145</v>
      </c>
    </row>
    <row r="52" spans="1:11" ht="20.25" customHeight="1" x14ac:dyDescent="0.2">
      <c r="A52" s="5" t="s">
        <v>1238</v>
      </c>
      <c r="B52" s="6">
        <v>408</v>
      </c>
      <c r="C52" s="6">
        <v>167</v>
      </c>
      <c r="D52" s="6">
        <v>575</v>
      </c>
      <c r="E52" s="6">
        <v>0</v>
      </c>
      <c r="F52" s="6">
        <v>0</v>
      </c>
      <c r="G52" s="6">
        <v>0</v>
      </c>
      <c r="H52" s="6">
        <f>SUM(B52,E52)</f>
        <v>408</v>
      </c>
      <c r="I52" s="6">
        <f>SUM(C52,F52)</f>
        <v>167</v>
      </c>
      <c r="J52" s="6">
        <f t="shared" si="3"/>
        <v>575</v>
      </c>
      <c r="K52" s="7" t="s">
        <v>349</v>
      </c>
    </row>
    <row r="53" spans="1:11" ht="20.25" customHeight="1" x14ac:dyDescent="0.2">
      <c r="A53" s="5" t="s">
        <v>285</v>
      </c>
      <c r="B53" s="6">
        <v>209</v>
      </c>
      <c r="C53" s="6">
        <v>44</v>
      </c>
      <c r="D53" s="6">
        <v>253</v>
      </c>
      <c r="E53" s="6">
        <v>0</v>
      </c>
      <c r="F53" s="6">
        <v>0</v>
      </c>
      <c r="G53" s="6">
        <v>0</v>
      </c>
      <c r="H53" s="6">
        <f t="shared" ref="H53:I63" si="4">SUM(B53,E53)</f>
        <v>209</v>
      </c>
      <c r="I53" s="6">
        <f t="shared" si="4"/>
        <v>44</v>
      </c>
      <c r="J53" s="6">
        <f t="shared" si="3"/>
        <v>253</v>
      </c>
      <c r="K53" s="7" t="s">
        <v>286</v>
      </c>
    </row>
    <row r="54" spans="1:11" ht="20.25" customHeight="1" x14ac:dyDescent="0.2">
      <c r="A54" s="5" t="s">
        <v>287</v>
      </c>
      <c r="B54" s="6">
        <v>385</v>
      </c>
      <c r="C54" s="6">
        <v>269</v>
      </c>
      <c r="D54" s="6">
        <v>654</v>
      </c>
      <c r="E54" s="6">
        <v>0</v>
      </c>
      <c r="F54" s="6">
        <v>0</v>
      </c>
      <c r="G54" s="6">
        <v>0</v>
      </c>
      <c r="H54" s="6">
        <f t="shared" si="4"/>
        <v>385</v>
      </c>
      <c r="I54" s="6">
        <f t="shared" si="4"/>
        <v>269</v>
      </c>
      <c r="J54" s="6">
        <f t="shared" si="3"/>
        <v>654</v>
      </c>
      <c r="K54" s="7" t="s">
        <v>286</v>
      </c>
    </row>
    <row r="55" spans="1:11" ht="20.25" customHeight="1" x14ac:dyDescent="0.2">
      <c r="A55" s="5" t="s">
        <v>873</v>
      </c>
      <c r="B55" s="6">
        <v>113</v>
      </c>
      <c r="C55" s="6">
        <v>40</v>
      </c>
      <c r="D55" s="6">
        <v>153</v>
      </c>
      <c r="E55" s="6">
        <v>0</v>
      </c>
      <c r="F55" s="6">
        <v>0</v>
      </c>
      <c r="G55" s="6">
        <v>0</v>
      </c>
      <c r="H55" s="6">
        <f t="shared" si="4"/>
        <v>113</v>
      </c>
      <c r="I55" s="6">
        <f t="shared" si="4"/>
        <v>40</v>
      </c>
      <c r="J55" s="6">
        <f t="shared" si="3"/>
        <v>153</v>
      </c>
      <c r="K55" s="7" t="s">
        <v>1235</v>
      </c>
    </row>
    <row r="56" spans="1:11" ht="20.25" customHeight="1" x14ac:dyDescent="0.2">
      <c r="A56" s="5" t="s">
        <v>414</v>
      </c>
      <c r="B56" s="6">
        <v>651</v>
      </c>
      <c r="C56" s="6">
        <v>305</v>
      </c>
      <c r="D56" s="6">
        <v>956</v>
      </c>
      <c r="E56" s="6">
        <v>0</v>
      </c>
      <c r="F56" s="6">
        <v>0</v>
      </c>
      <c r="G56" s="6">
        <v>0</v>
      </c>
      <c r="H56" s="6">
        <f t="shared" si="4"/>
        <v>651</v>
      </c>
      <c r="I56" s="6">
        <f t="shared" si="4"/>
        <v>305</v>
      </c>
      <c r="J56" s="6">
        <f t="shared" si="3"/>
        <v>956</v>
      </c>
      <c r="K56" s="7" t="s">
        <v>290</v>
      </c>
    </row>
    <row r="57" spans="1:11" ht="20.25" customHeight="1" x14ac:dyDescent="0.2">
      <c r="A57" s="5" t="s">
        <v>293</v>
      </c>
      <c r="B57" s="80">
        <v>106</v>
      </c>
      <c r="C57" s="80">
        <v>97</v>
      </c>
      <c r="D57" s="80">
        <v>203</v>
      </c>
      <c r="E57" s="80">
        <v>1</v>
      </c>
      <c r="F57" s="80">
        <v>0</v>
      </c>
      <c r="G57" s="80">
        <v>1</v>
      </c>
      <c r="H57" s="6">
        <f t="shared" si="4"/>
        <v>107</v>
      </c>
      <c r="I57" s="6">
        <f t="shared" si="4"/>
        <v>97</v>
      </c>
      <c r="J57" s="6">
        <f t="shared" si="3"/>
        <v>204</v>
      </c>
      <c r="K57" s="7" t="s">
        <v>294</v>
      </c>
    </row>
    <row r="58" spans="1:11" ht="20.25" customHeight="1" x14ac:dyDescent="0.2">
      <c r="A58" s="79" t="s">
        <v>1203</v>
      </c>
      <c r="B58" s="80">
        <v>0</v>
      </c>
      <c r="C58" s="80">
        <v>301</v>
      </c>
      <c r="D58" s="80">
        <v>301</v>
      </c>
      <c r="E58" s="80">
        <v>0</v>
      </c>
      <c r="F58" s="80">
        <v>0</v>
      </c>
      <c r="G58" s="80">
        <v>0</v>
      </c>
      <c r="H58" s="80">
        <f t="shared" si="4"/>
        <v>0</v>
      </c>
      <c r="I58" s="80">
        <f t="shared" si="4"/>
        <v>301</v>
      </c>
      <c r="J58" s="80">
        <f t="shared" si="3"/>
        <v>301</v>
      </c>
      <c r="K58" s="81" t="s">
        <v>792</v>
      </c>
    </row>
    <row r="59" spans="1:11" ht="20.25" customHeight="1" x14ac:dyDescent="0.2">
      <c r="A59" s="5" t="s">
        <v>295</v>
      </c>
      <c r="B59" s="6">
        <v>10</v>
      </c>
      <c r="C59" s="6">
        <v>251</v>
      </c>
      <c r="D59" s="6">
        <v>261</v>
      </c>
      <c r="E59" s="6">
        <v>0</v>
      </c>
      <c r="F59" s="6">
        <v>0</v>
      </c>
      <c r="G59" s="6">
        <v>0</v>
      </c>
      <c r="H59" s="6">
        <f t="shared" si="4"/>
        <v>10</v>
      </c>
      <c r="I59" s="6">
        <f t="shared" si="4"/>
        <v>251</v>
      </c>
      <c r="J59" s="6">
        <f t="shared" si="3"/>
        <v>261</v>
      </c>
      <c r="K59" s="7" t="s">
        <v>296</v>
      </c>
    </row>
    <row r="60" spans="1:11" ht="20.25" customHeight="1" x14ac:dyDescent="0.2">
      <c r="A60" s="5" t="s">
        <v>299</v>
      </c>
      <c r="B60" s="6">
        <v>172</v>
      </c>
      <c r="C60" s="6">
        <v>230</v>
      </c>
      <c r="D60" s="6">
        <v>402</v>
      </c>
      <c r="E60" s="6">
        <v>0</v>
      </c>
      <c r="F60" s="6">
        <v>0</v>
      </c>
      <c r="G60" s="6">
        <v>0</v>
      </c>
      <c r="H60" s="6">
        <f t="shared" si="4"/>
        <v>172</v>
      </c>
      <c r="I60" s="6">
        <f t="shared" si="4"/>
        <v>230</v>
      </c>
      <c r="J60" s="6">
        <f t="shared" si="3"/>
        <v>402</v>
      </c>
      <c r="K60" s="7" t="s">
        <v>300</v>
      </c>
    </row>
    <row r="61" spans="1:11" ht="20.25" customHeight="1" x14ac:dyDescent="0.2">
      <c r="A61" s="5" t="s">
        <v>301</v>
      </c>
      <c r="B61" s="6">
        <v>642</v>
      </c>
      <c r="C61" s="6">
        <v>97</v>
      </c>
      <c r="D61" s="6">
        <v>739</v>
      </c>
      <c r="E61" s="6">
        <v>0</v>
      </c>
      <c r="F61" s="6">
        <v>0</v>
      </c>
      <c r="G61" s="6">
        <v>0</v>
      </c>
      <c r="H61" s="6">
        <f t="shared" si="4"/>
        <v>642</v>
      </c>
      <c r="I61" s="6">
        <f t="shared" si="4"/>
        <v>97</v>
      </c>
      <c r="J61" s="6">
        <f t="shared" si="3"/>
        <v>739</v>
      </c>
      <c r="K61" s="7" t="s">
        <v>302</v>
      </c>
    </row>
    <row r="62" spans="1:11" ht="20.25" customHeight="1" x14ac:dyDescent="0.2">
      <c r="A62" s="5" t="s">
        <v>303</v>
      </c>
      <c r="B62" s="6">
        <v>58</v>
      </c>
      <c r="C62" s="6">
        <v>11</v>
      </c>
      <c r="D62" s="6">
        <v>69</v>
      </c>
      <c r="E62" s="6">
        <v>0</v>
      </c>
      <c r="F62" s="6">
        <v>0</v>
      </c>
      <c r="G62" s="6">
        <v>0</v>
      </c>
      <c r="H62" s="6">
        <f t="shared" si="4"/>
        <v>58</v>
      </c>
      <c r="I62" s="6">
        <f t="shared" si="4"/>
        <v>11</v>
      </c>
      <c r="J62" s="6">
        <f t="shared" si="3"/>
        <v>69</v>
      </c>
      <c r="K62" s="7" t="s">
        <v>304</v>
      </c>
    </row>
    <row r="63" spans="1:11" ht="20.25" customHeight="1" thickBot="1" x14ac:dyDescent="0.25">
      <c r="A63" s="11" t="s">
        <v>45</v>
      </c>
      <c r="B63" s="12">
        <f>SUM(B52:B62)</f>
        <v>2754</v>
      </c>
      <c r="C63" s="12">
        <f>SUM(C52:C62)</f>
        <v>1812</v>
      </c>
      <c r="D63" s="12">
        <f>SUM(D52:D62)</f>
        <v>4566</v>
      </c>
      <c r="E63" s="12">
        <f>SUM(E52:E62)</f>
        <v>1</v>
      </c>
      <c r="F63" s="12">
        <f>SUM(F52:F62)</f>
        <v>0</v>
      </c>
      <c r="G63" s="12">
        <f>SUM(E63:F63)</f>
        <v>1</v>
      </c>
      <c r="H63" s="12">
        <f t="shared" si="4"/>
        <v>2755</v>
      </c>
      <c r="I63" s="12">
        <f t="shared" si="4"/>
        <v>1812</v>
      </c>
      <c r="J63" s="12">
        <f t="shared" si="3"/>
        <v>4567</v>
      </c>
      <c r="K63" s="13" t="s">
        <v>336</v>
      </c>
    </row>
    <row r="64" spans="1:11" ht="20.25" customHeight="1" thickBot="1" x14ac:dyDescent="0.25">
      <c r="A64" s="8" t="s">
        <v>108</v>
      </c>
      <c r="B64" s="9">
        <f t="shared" ref="B64:J64" si="5">SUM(B50,B63)</f>
        <v>11438</v>
      </c>
      <c r="C64" s="9">
        <f t="shared" si="5"/>
        <v>13902</v>
      </c>
      <c r="D64" s="9">
        <f t="shared" si="5"/>
        <v>25340</v>
      </c>
      <c r="E64" s="9">
        <f t="shared" si="5"/>
        <v>2</v>
      </c>
      <c r="F64" s="9">
        <f t="shared" si="5"/>
        <v>0</v>
      </c>
      <c r="G64" s="9">
        <f t="shared" si="5"/>
        <v>2</v>
      </c>
      <c r="H64" s="9">
        <f t="shared" si="5"/>
        <v>11440</v>
      </c>
      <c r="I64" s="9">
        <f t="shared" si="5"/>
        <v>13902</v>
      </c>
      <c r="J64" s="9">
        <f t="shared" si="5"/>
        <v>25342</v>
      </c>
      <c r="K64" s="10" t="s">
        <v>48</v>
      </c>
    </row>
    <row r="65" spans="1:11" ht="17.25" customHeight="1" thickTop="1" x14ac:dyDescent="0.2"/>
    <row r="66" spans="1:11" ht="17.25" customHeight="1" x14ac:dyDescent="0.2"/>
    <row r="67" spans="1:11" ht="17.25" customHeight="1" x14ac:dyDescent="0.2"/>
    <row r="68" spans="1:11" ht="17.25" customHeight="1" x14ac:dyDescent="0.2"/>
    <row r="69" spans="1:11" ht="17.25" customHeight="1" x14ac:dyDescent="0.2"/>
    <row r="70" spans="1:11" ht="17.25" customHeight="1" x14ac:dyDescent="0.2"/>
    <row r="71" spans="1:11" ht="17.25" customHeight="1" x14ac:dyDescent="0.2"/>
    <row r="72" spans="1:11" ht="17.25" customHeight="1" x14ac:dyDescent="0.2"/>
    <row r="73" spans="1:11" ht="17.25" customHeight="1" x14ac:dyDescent="0.2"/>
    <row r="74" spans="1:11" ht="24" customHeight="1" x14ac:dyDescent="0.2">
      <c r="A74" s="423" t="s">
        <v>1239</v>
      </c>
      <c r="B74" s="423"/>
      <c r="C74" s="423"/>
      <c r="D74" s="423"/>
      <c r="E74" s="423"/>
      <c r="F74" s="423"/>
      <c r="G74" s="423"/>
      <c r="H74" s="423"/>
      <c r="I74" s="423"/>
      <c r="J74" s="423"/>
      <c r="K74" s="423"/>
    </row>
    <row r="75" spans="1:11" ht="38.25" customHeight="1" x14ac:dyDescent="0.25">
      <c r="A75" s="416" t="s">
        <v>1240</v>
      </c>
      <c r="B75" s="416"/>
      <c r="C75" s="416"/>
      <c r="D75" s="416"/>
      <c r="E75" s="416"/>
      <c r="F75" s="416"/>
      <c r="G75" s="416"/>
      <c r="H75" s="416"/>
      <c r="I75" s="416"/>
      <c r="J75" s="416"/>
      <c r="K75" s="416"/>
    </row>
    <row r="76" spans="1:11" ht="21" customHeight="1" thickBot="1" x14ac:dyDescent="0.3">
      <c r="A76" s="29" t="s">
        <v>1241</v>
      </c>
      <c r="K76" s="30" t="s">
        <v>1242</v>
      </c>
    </row>
    <row r="77" spans="1:11" ht="18" customHeight="1" thickTop="1" x14ac:dyDescent="0.25">
      <c r="A77" s="409" t="s">
        <v>118</v>
      </c>
      <c r="B77" s="412" t="s">
        <v>2</v>
      </c>
      <c r="C77" s="412"/>
      <c r="D77" s="412"/>
      <c r="E77" s="412" t="s">
        <v>3</v>
      </c>
      <c r="F77" s="412"/>
      <c r="G77" s="412"/>
      <c r="H77" s="412" t="s">
        <v>4</v>
      </c>
      <c r="I77" s="412"/>
      <c r="J77" s="412"/>
      <c r="K77" s="409" t="s">
        <v>278</v>
      </c>
    </row>
    <row r="78" spans="1:11" ht="16.5" customHeight="1" x14ac:dyDescent="0.25">
      <c r="A78" s="410"/>
      <c r="B78" s="413" t="s">
        <v>6</v>
      </c>
      <c r="C78" s="413"/>
      <c r="D78" s="413"/>
      <c r="E78" s="413" t="s">
        <v>7</v>
      </c>
      <c r="F78" s="413"/>
      <c r="G78" s="413"/>
      <c r="H78" s="413" t="s">
        <v>8</v>
      </c>
      <c r="I78" s="413"/>
      <c r="J78" s="413"/>
      <c r="K78" s="410"/>
    </row>
    <row r="79" spans="1:11" ht="18" customHeight="1" x14ac:dyDescent="0.25">
      <c r="A79" s="410"/>
      <c r="B79" s="75" t="s">
        <v>52</v>
      </c>
      <c r="C79" s="75" t="s">
        <v>10</v>
      </c>
      <c r="D79" s="75" t="s">
        <v>11</v>
      </c>
      <c r="E79" s="75" t="s">
        <v>52</v>
      </c>
      <c r="F79" s="75" t="s">
        <v>10</v>
      </c>
      <c r="G79" s="75" t="s">
        <v>11</v>
      </c>
      <c r="H79" s="75" t="s">
        <v>52</v>
      </c>
      <c r="I79" s="75" t="s">
        <v>10</v>
      </c>
      <c r="J79" s="75" t="s">
        <v>11</v>
      </c>
      <c r="K79" s="410"/>
    </row>
    <row r="80" spans="1:11" ht="17.25" customHeight="1" thickBot="1" x14ac:dyDescent="0.3">
      <c r="A80" s="411"/>
      <c r="B80" s="4" t="s">
        <v>12</v>
      </c>
      <c r="C80" s="4" t="s">
        <v>13</v>
      </c>
      <c r="D80" s="4" t="s">
        <v>8</v>
      </c>
      <c r="E80" s="4" t="s">
        <v>12</v>
      </c>
      <c r="F80" s="4" t="s">
        <v>13</v>
      </c>
      <c r="G80" s="4" t="s">
        <v>8</v>
      </c>
      <c r="H80" s="4" t="s">
        <v>12</v>
      </c>
      <c r="I80" s="4" t="s">
        <v>13</v>
      </c>
      <c r="J80" s="4" t="s">
        <v>8</v>
      </c>
      <c r="K80" s="411"/>
    </row>
    <row r="81" spans="1:11" ht="21" customHeight="1" x14ac:dyDescent="0.2">
      <c r="A81" s="5" t="s">
        <v>14</v>
      </c>
      <c r="B81" s="6"/>
      <c r="C81" s="6"/>
      <c r="D81" s="6"/>
      <c r="E81" s="6"/>
      <c r="F81" s="6"/>
      <c r="G81" s="6"/>
      <c r="H81" s="6"/>
      <c r="I81" s="6"/>
      <c r="J81" s="6"/>
      <c r="K81" s="7" t="s">
        <v>69</v>
      </c>
    </row>
    <row r="82" spans="1:11" ht="22.5" customHeight="1" x14ac:dyDescent="0.2">
      <c r="A82" s="5" t="s">
        <v>280</v>
      </c>
      <c r="B82" s="6">
        <v>310</v>
      </c>
      <c r="C82" s="6">
        <v>416</v>
      </c>
      <c r="D82" s="6">
        <v>726</v>
      </c>
      <c r="E82" s="6">
        <v>0</v>
      </c>
      <c r="F82" s="6">
        <v>0</v>
      </c>
      <c r="G82" s="6">
        <f>SUM(E82:F82)</f>
        <v>0</v>
      </c>
      <c r="H82" s="6">
        <f t="shared" ref="H82:I99" si="6">SUM(B82,E82)</f>
        <v>310</v>
      </c>
      <c r="I82" s="6">
        <f t="shared" si="6"/>
        <v>416</v>
      </c>
      <c r="J82" s="6">
        <f>SUM(H82:I82)</f>
        <v>726</v>
      </c>
      <c r="K82" s="7" t="s">
        <v>281</v>
      </c>
    </row>
    <row r="83" spans="1:11" ht="22.5" customHeight="1" x14ac:dyDescent="0.2">
      <c r="A83" s="5" t="s">
        <v>829</v>
      </c>
      <c r="B83" s="6">
        <v>203</v>
      </c>
      <c r="C83" s="6">
        <v>294</v>
      </c>
      <c r="D83" s="6">
        <v>497</v>
      </c>
      <c r="E83" s="6">
        <v>0</v>
      </c>
      <c r="F83" s="6">
        <v>0</v>
      </c>
      <c r="G83" s="6">
        <f t="shared" ref="G83:G99" si="7">SUM(E83:F83)</f>
        <v>0</v>
      </c>
      <c r="H83" s="6">
        <f t="shared" si="6"/>
        <v>203</v>
      </c>
      <c r="I83" s="6">
        <f t="shared" si="6"/>
        <v>294</v>
      </c>
      <c r="J83" s="6">
        <f t="shared" ref="J83:J99" si="8">SUM(H83:I83)</f>
        <v>497</v>
      </c>
      <c r="K83" s="7" t="s">
        <v>282</v>
      </c>
    </row>
    <row r="84" spans="1:11" ht="22.5" customHeight="1" x14ac:dyDescent="0.2">
      <c r="A84" s="5" t="s">
        <v>283</v>
      </c>
      <c r="B84" s="6">
        <v>232</v>
      </c>
      <c r="C84" s="6">
        <v>476</v>
      </c>
      <c r="D84" s="6">
        <v>708</v>
      </c>
      <c r="E84" s="6">
        <v>0</v>
      </c>
      <c r="F84" s="6">
        <v>0</v>
      </c>
      <c r="G84" s="6">
        <f t="shared" si="7"/>
        <v>0</v>
      </c>
      <c r="H84" s="6">
        <f t="shared" si="6"/>
        <v>232</v>
      </c>
      <c r="I84" s="6">
        <f t="shared" si="6"/>
        <v>476</v>
      </c>
      <c r="J84" s="6">
        <f t="shared" si="8"/>
        <v>708</v>
      </c>
      <c r="K84" s="7" t="s">
        <v>284</v>
      </c>
    </row>
    <row r="85" spans="1:11" ht="22.5" customHeight="1" x14ac:dyDescent="0.2">
      <c r="A85" s="5" t="s">
        <v>348</v>
      </c>
      <c r="B85" s="6">
        <v>87</v>
      </c>
      <c r="C85" s="6">
        <v>345</v>
      </c>
      <c r="D85" s="6">
        <v>432</v>
      </c>
      <c r="E85" s="6">
        <v>0</v>
      </c>
      <c r="F85" s="6">
        <v>0</v>
      </c>
      <c r="G85" s="6">
        <f t="shared" si="7"/>
        <v>0</v>
      </c>
      <c r="H85" s="6">
        <f t="shared" si="6"/>
        <v>87</v>
      </c>
      <c r="I85" s="6">
        <f t="shared" si="6"/>
        <v>345</v>
      </c>
      <c r="J85" s="6">
        <f t="shared" si="8"/>
        <v>432</v>
      </c>
      <c r="K85" s="7" t="s">
        <v>349</v>
      </c>
    </row>
    <row r="86" spans="1:11" ht="22.5" customHeight="1" x14ac:dyDescent="0.2">
      <c r="A86" s="5" t="s">
        <v>285</v>
      </c>
      <c r="B86" s="6">
        <v>379</v>
      </c>
      <c r="C86" s="6">
        <v>505</v>
      </c>
      <c r="D86" s="6">
        <v>884</v>
      </c>
      <c r="E86" s="6">
        <v>0</v>
      </c>
      <c r="F86" s="6">
        <v>0</v>
      </c>
      <c r="G86" s="6">
        <v>0</v>
      </c>
      <c r="H86" s="6">
        <f t="shared" si="6"/>
        <v>379</v>
      </c>
      <c r="I86" s="6">
        <f t="shared" si="6"/>
        <v>505</v>
      </c>
      <c r="J86" s="6">
        <f>SUM(H86:I86)</f>
        <v>884</v>
      </c>
      <c r="K86" s="7" t="s">
        <v>286</v>
      </c>
    </row>
    <row r="87" spans="1:11" ht="22.5" customHeight="1" x14ac:dyDescent="0.2">
      <c r="A87" s="5" t="s">
        <v>1189</v>
      </c>
      <c r="B87" s="6">
        <v>126</v>
      </c>
      <c r="C87" s="6">
        <v>177</v>
      </c>
      <c r="D87" s="6">
        <v>303</v>
      </c>
      <c r="E87" s="6">
        <v>0</v>
      </c>
      <c r="F87" s="6">
        <v>0</v>
      </c>
      <c r="G87" s="6">
        <f t="shared" si="7"/>
        <v>0</v>
      </c>
      <c r="H87" s="6">
        <f t="shared" si="6"/>
        <v>126</v>
      </c>
      <c r="I87" s="6">
        <f t="shared" si="6"/>
        <v>177</v>
      </c>
      <c r="J87" s="6">
        <f t="shared" si="8"/>
        <v>303</v>
      </c>
      <c r="K87" s="7" t="s">
        <v>1190</v>
      </c>
    </row>
    <row r="88" spans="1:11" ht="22.5" customHeight="1" x14ac:dyDescent="0.2">
      <c r="A88" s="5" t="s">
        <v>407</v>
      </c>
      <c r="B88" s="6">
        <v>387</v>
      </c>
      <c r="C88" s="6">
        <v>310</v>
      </c>
      <c r="D88" s="6">
        <v>697</v>
      </c>
      <c r="E88" s="6">
        <v>0</v>
      </c>
      <c r="F88" s="6">
        <v>0</v>
      </c>
      <c r="G88" s="6">
        <f t="shared" si="7"/>
        <v>0</v>
      </c>
      <c r="H88" s="6">
        <f t="shared" si="6"/>
        <v>387</v>
      </c>
      <c r="I88" s="6">
        <f t="shared" si="6"/>
        <v>310</v>
      </c>
      <c r="J88" s="6">
        <f t="shared" si="8"/>
        <v>697</v>
      </c>
      <c r="K88" s="7" t="s">
        <v>351</v>
      </c>
    </row>
    <row r="89" spans="1:11" ht="22.5" customHeight="1" x14ac:dyDescent="0.2">
      <c r="A89" s="5" t="s">
        <v>470</v>
      </c>
      <c r="B89" s="6">
        <v>109</v>
      </c>
      <c r="C89" s="6">
        <v>66</v>
      </c>
      <c r="D89" s="6">
        <v>175</v>
      </c>
      <c r="E89" s="6">
        <v>0</v>
      </c>
      <c r="F89" s="6">
        <v>0</v>
      </c>
      <c r="G89" s="6">
        <f t="shared" si="7"/>
        <v>0</v>
      </c>
      <c r="H89" s="6">
        <f t="shared" si="6"/>
        <v>109</v>
      </c>
      <c r="I89" s="6">
        <f t="shared" si="6"/>
        <v>66</v>
      </c>
      <c r="J89" s="6">
        <f t="shared" si="8"/>
        <v>175</v>
      </c>
      <c r="K89" s="7" t="s">
        <v>353</v>
      </c>
    </row>
    <row r="90" spans="1:11" ht="22.5" customHeight="1" x14ac:dyDescent="0.2">
      <c r="A90" s="5" t="s">
        <v>287</v>
      </c>
      <c r="B90" s="6">
        <v>452</v>
      </c>
      <c r="C90" s="6">
        <v>626</v>
      </c>
      <c r="D90" s="6">
        <v>1078</v>
      </c>
      <c r="E90" s="6">
        <v>1</v>
      </c>
      <c r="F90" s="6">
        <v>0</v>
      </c>
      <c r="G90" s="6">
        <f t="shared" si="7"/>
        <v>1</v>
      </c>
      <c r="H90" s="6">
        <f t="shared" si="6"/>
        <v>453</v>
      </c>
      <c r="I90" s="6">
        <f t="shared" si="6"/>
        <v>626</v>
      </c>
      <c r="J90" s="6">
        <f t="shared" si="8"/>
        <v>1079</v>
      </c>
      <c r="K90" s="7" t="s">
        <v>1132</v>
      </c>
    </row>
    <row r="91" spans="1:11" ht="22.5" customHeight="1" x14ac:dyDescent="0.2">
      <c r="A91" s="5" t="s">
        <v>873</v>
      </c>
      <c r="B91" s="6">
        <v>196</v>
      </c>
      <c r="C91" s="6">
        <v>250</v>
      </c>
      <c r="D91" s="6">
        <v>446</v>
      </c>
      <c r="E91" s="6">
        <v>0</v>
      </c>
      <c r="F91" s="6">
        <v>0</v>
      </c>
      <c r="G91" s="6">
        <f t="shared" si="7"/>
        <v>0</v>
      </c>
      <c r="H91" s="6">
        <f t="shared" si="6"/>
        <v>196</v>
      </c>
      <c r="I91" s="6">
        <f t="shared" si="6"/>
        <v>250</v>
      </c>
      <c r="J91" s="6">
        <f t="shared" si="8"/>
        <v>446</v>
      </c>
      <c r="K91" s="7" t="s">
        <v>1235</v>
      </c>
    </row>
    <row r="92" spans="1:11" ht="22.5" customHeight="1" x14ac:dyDescent="0.2">
      <c r="A92" s="5" t="s">
        <v>414</v>
      </c>
      <c r="B92" s="6">
        <v>1242</v>
      </c>
      <c r="C92" s="6">
        <v>554</v>
      </c>
      <c r="D92" s="6">
        <v>1796</v>
      </c>
      <c r="E92" s="6">
        <v>0</v>
      </c>
      <c r="F92" s="6">
        <v>0</v>
      </c>
      <c r="G92" s="6">
        <f t="shared" si="7"/>
        <v>0</v>
      </c>
      <c r="H92" s="6">
        <f t="shared" si="6"/>
        <v>1242</v>
      </c>
      <c r="I92" s="6">
        <f t="shared" si="6"/>
        <v>554</v>
      </c>
      <c r="J92" s="6">
        <f t="shared" si="8"/>
        <v>1796</v>
      </c>
      <c r="K92" s="7" t="s">
        <v>290</v>
      </c>
    </row>
    <row r="93" spans="1:11" ht="22.5" customHeight="1" x14ac:dyDescent="0.2">
      <c r="A93" s="5" t="s">
        <v>293</v>
      </c>
      <c r="B93" s="6">
        <v>291</v>
      </c>
      <c r="C93" s="6">
        <v>872</v>
      </c>
      <c r="D93" s="6">
        <v>1163</v>
      </c>
      <c r="E93" s="6">
        <v>0</v>
      </c>
      <c r="F93" s="6">
        <v>0</v>
      </c>
      <c r="G93" s="6">
        <f t="shared" si="7"/>
        <v>0</v>
      </c>
      <c r="H93" s="6">
        <f t="shared" si="6"/>
        <v>291</v>
      </c>
      <c r="I93" s="6">
        <f t="shared" si="6"/>
        <v>872</v>
      </c>
      <c r="J93" s="6">
        <f t="shared" si="8"/>
        <v>1163</v>
      </c>
      <c r="K93" s="7" t="s">
        <v>294</v>
      </c>
    </row>
    <row r="94" spans="1:11" ht="22.5" customHeight="1" x14ac:dyDescent="0.2">
      <c r="A94" s="5" t="s">
        <v>1203</v>
      </c>
      <c r="B94" s="6">
        <v>0</v>
      </c>
      <c r="C94" s="6">
        <v>2694</v>
      </c>
      <c r="D94" s="6">
        <v>2694</v>
      </c>
      <c r="E94" s="6">
        <v>0</v>
      </c>
      <c r="F94" s="6">
        <v>0</v>
      </c>
      <c r="G94" s="6">
        <f t="shared" si="7"/>
        <v>0</v>
      </c>
      <c r="H94" s="6">
        <f t="shared" si="6"/>
        <v>0</v>
      </c>
      <c r="I94" s="6">
        <f t="shared" si="6"/>
        <v>2694</v>
      </c>
      <c r="J94" s="6">
        <f t="shared" si="8"/>
        <v>2694</v>
      </c>
      <c r="K94" s="7" t="s">
        <v>792</v>
      </c>
    </row>
    <row r="95" spans="1:11" ht="22.5" customHeight="1" x14ac:dyDescent="0.2">
      <c r="A95" s="5" t="s">
        <v>295</v>
      </c>
      <c r="B95" s="6">
        <v>689</v>
      </c>
      <c r="C95" s="6">
        <v>624</v>
      </c>
      <c r="D95" s="6">
        <v>1313</v>
      </c>
      <c r="E95" s="6">
        <v>0</v>
      </c>
      <c r="F95" s="6">
        <v>0</v>
      </c>
      <c r="G95" s="6">
        <f t="shared" si="7"/>
        <v>0</v>
      </c>
      <c r="H95" s="6">
        <f t="shared" si="6"/>
        <v>689</v>
      </c>
      <c r="I95" s="6">
        <f t="shared" si="6"/>
        <v>624</v>
      </c>
      <c r="J95" s="6">
        <f t="shared" si="8"/>
        <v>1313</v>
      </c>
      <c r="K95" s="7" t="s">
        <v>296</v>
      </c>
    </row>
    <row r="96" spans="1:11" ht="22.5" customHeight="1" x14ac:dyDescent="0.2">
      <c r="A96" s="5" t="s">
        <v>297</v>
      </c>
      <c r="B96" s="6">
        <v>226</v>
      </c>
      <c r="C96" s="6">
        <v>70</v>
      </c>
      <c r="D96" s="6">
        <v>296</v>
      </c>
      <c r="E96" s="6">
        <v>0</v>
      </c>
      <c r="F96" s="6">
        <v>0</v>
      </c>
      <c r="G96" s="6">
        <f t="shared" si="7"/>
        <v>0</v>
      </c>
      <c r="H96" s="6">
        <f t="shared" si="6"/>
        <v>226</v>
      </c>
      <c r="I96" s="6">
        <f t="shared" si="6"/>
        <v>70</v>
      </c>
      <c r="J96" s="6">
        <f t="shared" si="8"/>
        <v>296</v>
      </c>
      <c r="K96" s="7" t="s">
        <v>419</v>
      </c>
    </row>
    <row r="97" spans="1:11" ht="22.5" customHeight="1" x14ac:dyDescent="0.2">
      <c r="A97" s="5" t="s">
        <v>299</v>
      </c>
      <c r="B97" s="6">
        <v>689</v>
      </c>
      <c r="C97" s="6">
        <v>809</v>
      </c>
      <c r="D97" s="6">
        <v>1498</v>
      </c>
      <c r="E97" s="6">
        <v>0</v>
      </c>
      <c r="F97" s="6">
        <v>0</v>
      </c>
      <c r="G97" s="6">
        <f t="shared" si="7"/>
        <v>0</v>
      </c>
      <c r="H97" s="6">
        <f t="shared" si="6"/>
        <v>689</v>
      </c>
      <c r="I97" s="6">
        <f t="shared" si="6"/>
        <v>809</v>
      </c>
      <c r="J97" s="6">
        <f t="shared" si="8"/>
        <v>1498</v>
      </c>
      <c r="K97" s="7" t="s">
        <v>300</v>
      </c>
    </row>
    <row r="98" spans="1:11" ht="22.5" customHeight="1" x14ac:dyDescent="0.2">
      <c r="A98" s="5" t="s">
        <v>775</v>
      </c>
      <c r="B98" s="6">
        <v>50</v>
      </c>
      <c r="C98" s="6">
        <v>132</v>
      </c>
      <c r="D98" s="6">
        <v>182</v>
      </c>
      <c r="E98" s="6">
        <v>0</v>
      </c>
      <c r="F98" s="6">
        <v>0</v>
      </c>
      <c r="G98" s="6">
        <f t="shared" si="7"/>
        <v>0</v>
      </c>
      <c r="H98" s="6">
        <f t="shared" si="6"/>
        <v>50</v>
      </c>
      <c r="I98" s="6">
        <f t="shared" si="6"/>
        <v>132</v>
      </c>
      <c r="J98" s="6">
        <f t="shared" si="8"/>
        <v>182</v>
      </c>
      <c r="K98" s="7" t="s">
        <v>776</v>
      </c>
    </row>
    <row r="99" spans="1:11" ht="22.5" customHeight="1" thickBot="1" x14ac:dyDescent="0.25">
      <c r="A99" s="14" t="s">
        <v>1230</v>
      </c>
      <c r="B99" s="15">
        <v>198</v>
      </c>
      <c r="C99" s="15">
        <v>87</v>
      </c>
      <c r="D99" s="15">
        <v>285</v>
      </c>
      <c r="E99" s="15">
        <v>0</v>
      </c>
      <c r="F99" s="15">
        <v>0</v>
      </c>
      <c r="G99" s="15">
        <f t="shared" si="7"/>
        <v>0</v>
      </c>
      <c r="H99" s="15">
        <f t="shared" si="6"/>
        <v>198</v>
      </c>
      <c r="I99" s="15">
        <f t="shared" si="6"/>
        <v>87</v>
      </c>
      <c r="J99" s="15">
        <f t="shared" si="8"/>
        <v>285</v>
      </c>
      <c r="K99" s="16" t="s">
        <v>1195</v>
      </c>
    </row>
    <row r="100" spans="1:11" ht="15" thickTop="1" x14ac:dyDescent="0.2"/>
    <row r="106" spans="1:11" ht="12" customHeight="1" x14ac:dyDescent="0.2"/>
    <row r="107" spans="1:11" ht="12" customHeight="1" x14ac:dyDescent="0.2"/>
    <row r="108" spans="1:11" ht="12" customHeight="1" x14ac:dyDescent="0.2"/>
    <row r="109" spans="1:11" ht="22.5" customHeight="1" thickBot="1" x14ac:dyDescent="0.3">
      <c r="A109" s="29" t="s">
        <v>1243</v>
      </c>
      <c r="K109" s="30" t="s">
        <v>1244</v>
      </c>
    </row>
    <row r="110" spans="1:11" ht="22.5" customHeight="1" thickTop="1" x14ac:dyDescent="0.25">
      <c r="A110" s="409" t="s">
        <v>118</v>
      </c>
      <c r="B110" s="412" t="s">
        <v>2</v>
      </c>
      <c r="C110" s="412"/>
      <c r="D110" s="412"/>
      <c r="E110" s="412" t="s">
        <v>3</v>
      </c>
      <c r="F110" s="412"/>
      <c r="G110" s="412"/>
      <c r="H110" s="412" t="s">
        <v>4</v>
      </c>
      <c r="I110" s="412"/>
      <c r="J110" s="412"/>
      <c r="K110" s="409" t="s">
        <v>278</v>
      </c>
    </row>
    <row r="111" spans="1:11" ht="22.5" customHeight="1" x14ac:dyDescent="0.25">
      <c r="A111" s="410"/>
      <c r="B111" s="413" t="s">
        <v>6</v>
      </c>
      <c r="C111" s="413"/>
      <c r="D111" s="413"/>
      <c r="E111" s="413" t="s">
        <v>7</v>
      </c>
      <c r="F111" s="413"/>
      <c r="G111" s="413"/>
      <c r="H111" s="413" t="s">
        <v>8</v>
      </c>
      <c r="I111" s="413"/>
      <c r="J111" s="413"/>
      <c r="K111" s="410"/>
    </row>
    <row r="112" spans="1:11" ht="22.5" customHeight="1" x14ac:dyDescent="0.25">
      <c r="A112" s="410"/>
      <c r="B112" s="75" t="s">
        <v>52</v>
      </c>
      <c r="C112" s="75" t="s">
        <v>10</v>
      </c>
      <c r="D112" s="75" t="s">
        <v>11</v>
      </c>
      <c r="E112" s="75" t="s">
        <v>52</v>
      </c>
      <c r="F112" s="75" t="s">
        <v>10</v>
      </c>
      <c r="G112" s="75" t="s">
        <v>11</v>
      </c>
      <c r="H112" s="75" t="s">
        <v>52</v>
      </c>
      <c r="I112" s="75" t="s">
        <v>10</v>
      </c>
      <c r="J112" s="75" t="s">
        <v>11</v>
      </c>
      <c r="K112" s="410"/>
    </row>
    <row r="113" spans="1:11" ht="22.5" customHeight="1" thickBot="1" x14ac:dyDescent="0.3">
      <c r="A113" s="411"/>
      <c r="B113" s="4" t="s">
        <v>12</v>
      </c>
      <c r="C113" s="4" t="s">
        <v>13</v>
      </c>
      <c r="D113" s="4" t="s">
        <v>8</v>
      </c>
      <c r="E113" s="4" t="s">
        <v>12</v>
      </c>
      <c r="F113" s="4" t="s">
        <v>13</v>
      </c>
      <c r="G113" s="4" t="s">
        <v>8</v>
      </c>
      <c r="H113" s="4" t="s">
        <v>12</v>
      </c>
      <c r="I113" s="4" t="s">
        <v>13</v>
      </c>
      <c r="J113" s="4" t="s">
        <v>8</v>
      </c>
      <c r="K113" s="411"/>
    </row>
    <row r="114" spans="1:11" ht="22.5" customHeight="1" x14ac:dyDescent="0.2">
      <c r="A114" s="5" t="s">
        <v>301</v>
      </c>
      <c r="B114" s="6">
        <v>371</v>
      </c>
      <c r="C114" s="6">
        <v>285</v>
      </c>
      <c r="D114" s="6">
        <v>656</v>
      </c>
      <c r="E114" s="6">
        <v>0</v>
      </c>
      <c r="F114" s="6">
        <v>0</v>
      </c>
      <c r="G114" s="6">
        <v>0</v>
      </c>
      <c r="H114" s="6">
        <f t="shared" ref="H114:I116" si="9">SUM(B114,E114)</f>
        <v>371</v>
      </c>
      <c r="I114" s="6">
        <f t="shared" si="9"/>
        <v>285</v>
      </c>
      <c r="J114" s="6">
        <f>SUM(H114:I114)</f>
        <v>656</v>
      </c>
      <c r="K114" s="7" t="s">
        <v>302</v>
      </c>
    </row>
    <row r="115" spans="1:11" ht="22.5" customHeight="1" x14ac:dyDescent="0.2">
      <c r="A115" s="5" t="s">
        <v>303</v>
      </c>
      <c r="B115" s="6">
        <v>239</v>
      </c>
      <c r="C115" s="6">
        <v>166</v>
      </c>
      <c r="D115" s="6">
        <v>405</v>
      </c>
      <c r="E115" s="6">
        <v>0</v>
      </c>
      <c r="F115" s="6">
        <v>0</v>
      </c>
      <c r="G115" s="6">
        <v>0</v>
      </c>
      <c r="H115" s="6">
        <f t="shared" si="9"/>
        <v>239</v>
      </c>
      <c r="I115" s="6">
        <f t="shared" si="9"/>
        <v>166</v>
      </c>
      <c r="J115" s="6">
        <f>SUM(H115:I115)</f>
        <v>405</v>
      </c>
      <c r="K115" s="7" t="s">
        <v>304</v>
      </c>
    </row>
    <row r="116" spans="1:11" ht="22.5" customHeight="1" x14ac:dyDescent="0.2">
      <c r="A116" s="5" t="s">
        <v>1196</v>
      </c>
      <c r="B116" s="6">
        <v>418</v>
      </c>
      <c r="C116" s="6">
        <v>744</v>
      </c>
      <c r="D116" s="6">
        <v>1162</v>
      </c>
      <c r="E116" s="6">
        <v>0</v>
      </c>
      <c r="F116" s="6">
        <v>0</v>
      </c>
      <c r="G116" s="6">
        <v>0</v>
      </c>
      <c r="H116" s="6">
        <f t="shared" si="9"/>
        <v>418</v>
      </c>
      <c r="I116" s="6">
        <f t="shared" si="9"/>
        <v>744</v>
      </c>
      <c r="J116" s="6">
        <f>SUM(H116:I116)</f>
        <v>1162</v>
      </c>
      <c r="K116" s="7" t="s">
        <v>1197</v>
      </c>
    </row>
    <row r="117" spans="1:11" ht="22.5" customHeight="1" x14ac:dyDescent="0.2">
      <c r="A117" s="5" t="s">
        <v>38</v>
      </c>
      <c r="B117" s="6">
        <f t="shared" ref="B117:J117" si="10">SUM(B114:B116,B82:B99)</f>
        <v>6894</v>
      </c>
      <c r="C117" s="6">
        <f t="shared" si="10"/>
        <v>10502</v>
      </c>
      <c r="D117" s="6">
        <f t="shared" si="10"/>
        <v>17396</v>
      </c>
      <c r="E117" s="6">
        <f t="shared" si="10"/>
        <v>1</v>
      </c>
      <c r="F117" s="6">
        <f t="shared" si="10"/>
        <v>0</v>
      </c>
      <c r="G117" s="6">
        <f t="shared" si="10"/>
        <v>1</v>
      </c>
      <c r="H117" s="6">
        <f t="shared" si="10"/>
        <v>6895</v>
      </c>
      <c r="I117" s="6">
        <f t="shared" si="10"/>
        <v>10502</v>
      </c>
      <c r="J117" s="6">
        <f t="shared" si="10"/>
        <v>17397</v>
      </c>
      <c r="K117" s="7" t="s">
        <v>305</v>
      </c>
    </row>
    <row r="118" spans="1:11" ht="22.5" customHeight="1" x14ac:dyDescent="0.2">
      <c r="A118" s="5" t="s">
        <v>62</v>
      </c>
      <c r="B118" s="6"/>
      <c r="C118" s="6"/>
      <c r="D118" s="6"/>
      <c r="E118" s="6"/>
      <c r="F118" s="6"/>
      <c r="G118" s="6"/>
      <c r="H118" s="6"/>
      <c r="I118" s="6"/>
      <c r="J118" s="6"/>
      <c r="K118" s="7" t="s">
        <v>1145</v>
      </c>
    </row>
    <row r="119" spans="1:11" ht="22.5" customHeight="1" x14ac:dyDescent="0.2">
      <c r="A119" s="5" t="s">
        <v>348</v>
      </c>
      <c r="B119" s="6">
        <v>336</v>
      </c>
      <c r="C119" s="6">
        <v>154</v>
      </c>
      <c r="D119" s="6">
        <v>490</v>
      </c>
      <c r="E119" s="6">
        <v>0</v>
      </c>
      <c r="F119" s="6">
        <v>0</v>
      </c>
      <c r="G119" s="6">
        <v>0</v>
      </c>
      <c r="H119" s="6">
        <f>SUM(B119,E119)</f>
        <v>336</v>
      </c>
      <c r="I119" s="6">
        <f>SUM(C119,F119)</f>
        <v>154</v>
      </c>
      <c r="J119" s="6">
        <f>SUM(H119:I119)</f>
        <v>490</v>
      </c>
      <c r="K119" s="7" t="s">
        <v>349</v>
      </c>
    </row>
    <row r="120" spans="1:11" ht="22.5" customHeight="1" x14ac:dyDescent="0.2">
      <c r="A120" s="5" t="s">
        <v>285</v>
      </c>
      <c r="B120" s="6">
        <v>91</v>
      </c>
      <c r="C120" s="6">
        <v>17</v>
      </c>
      <c r="D120" s="6">
        <v>108</v>
      </c>
      <c r="E120" s="6">
        <v>0</v>
      </c>
      <c r="F120" s="6">
        <v>0</v>
      </c>
      <c r="G120" s="6">
        <v>0</v>
      </c>
      <c r="H120" s="6">
        <f t="shared" ref="H120:I129" si="11">SUM(B120,E120)</f>
        <v>91</v>
      </c>
      <c r="I120" s="6">
        <f t="shared" si="11"/>
        <v>17</v>
      </c>
      <c r="J120" s="6">
        <f t="shared" ref="J120:J129" si="12">SUM(H120:I120)</f>
        <v>108</v>
      </c>
      <c r="K120" s="7" t="s">
        <v>286</v>
      </c>
    </row>
    <row r="121" spans="1:11" ht="22.5" customHeight="1" x14ac:dyDescent="0.2">
      <c r="A121" s="5" t="s">
        <v>287</v>
      </c>
      <c r="B121" s="6">
        <v>278</v>
      </c>
      <c r="C121" s="6">
        <v>186</v>
      </c>
      <c r="D121" s="6">
        <v>464</v>
      </c>
      <c r="E121" s="6">
        <v>0</v>
      </c>
      <c r="F121" s="6">
        <v>0</v>
      </c>
      <c r="G121" s="6">
        <v>0</v>
      </c>
      <c r="H121" s="6">
        <f t="shared" si="11"/>
        <v>278</v>
      </c>
      <c r="I121" s="6">
        <f t="shared" si="11"/>
        <v>186</v>
      </c>
      <c r="J121" s="6">
        <f t="shared" si="12"/>
        <v>464</v>
      </c>
      <c r="K121" s="7" t="s">
        <v>1132</v>
      </c>
    </row>
    <row r="122" spans="1:11" ht="22.5" customHeight="1" x14ac:dyDescent="0.2">
      <c r="A122" s="5" t="s">
        <v>873</v>
      </c>
      <c r="B122" s="6">
        <v>71</v>
      </c>
      <c r="C122" s="6">
        <v>26</v>
      </c>
      <c r="D122" s="6">
        <v>97</v>
      </c>
      <c r="E122" s="6">
        <v>0</v>
      </c>
      <c r="F122" s="6">
        <v>0</v>
      </c>
      <c r="G122" s="6">
        <f>SUM(E122:F122)</f>
        <v>0</v>
      </c>
      <c r="H122" s="6">
        <f t="shared" si="11"/>
        <v>71</v>
      </c>
      <c r="I122" s="6">
        <f t="shared" si="11"/>
        <v>26</v>
      </c>
      <c r="J122" s="6">
        <f>SUM(H122:I122)</f>
        <v>97</v>
      </c>
      <c r="K122" s="7" t="s">
        <v>1235</v>
      </c>
    </row>
    <row r="123" spans="1:11" ht="22.5" customHeight="1" x14ac:dyDescent="0.2">
      <c r="A123" s="5" t="s">
        <v>414</v>
      </c>
      <c r="B123" s="6">
        <v>572</v>
      </c>
      <c r="C123" s="6">
        <v>275</v>
      </c>
      <c r="D123" s="6">
        <v>847</v>
      </c>
      <c r="E123" s="6">
        <v>0</v>
      </c>
      <c r="F123" s="6">
        <v>0</v>
      </c>
      <c r="G123" s="6">
        <v>0</v>
      </c>
      <c r="H123" s="6">
        <f t="shared" si="11"/>
        <v>572</v>
      </c>
      <c r="I123" s="6">
        <f t="shared" si="11"/>
        <v>275</v>
      </c>
      <c r="J123" s="6">
        <f t="shared" si="12"/>
        <v>847</v>
      </c>
      <c r="K123" s="18" t="s">
        <v>290</v>
      </c>
    </row>
    <row r="124" spans="1:11" ht="22.5" customHeight="1" x14ac:dyDescent="0.2">
      <c r="A124" s="5" t="s">
        <v>293</v>
      </c>
      <c r="B124" s="6">
        <v>53</v>
      </c>
      <c r="C124" s="6">
        <v>58</v>
      </c>
      <c r="D124" s="6">
        <v>111</v>
      </c>
      <c r="E124" s="6">
        <v>1</v>
      </c>
      <c r="F124" s="6">
        <v>0</v>
      </c>
      <c r="G124" s="6">
        <v>1</v>
      </c>
      <c r="H124" s="6">
        <f t="shared" si="11"/>
        <v>54</v>
      </c>
      <c r="I124" s="6">
        <f t="shared" si="11"/>
        <v>58</v>
      </c>
      <c r="J124" s="6">
        <f t="shared" si="12"/>
        <v>112</v>
      </c>
      <c r="K124" s="7" t="s">
        <v>294</v>
      </c>
    </row>
    <row r="125" spans="1:11" ht="22.5" customHeight="1" x14ac:dyDescent="0.2">
      <c r="A125" s="5" t="s">
        <v>1203</v>
      </c>
      <c r="B125" s="6">
        <v>0</v>
      </c>
      <c r="C125" s="6">
        <v>267</v>
      </c>
      <c r="D125" s="6">
        <v>267</v>
      </c>
      <c r="E125" s="6">
        <v>0</v>
      </c>
      <c r="F125" s="6">
        <v>0</v>
      </c>
      <c r="G125" s="6">
        <v>0</v>
      </c>
      <c r="H125" s="6">
        <f t="shared" si="11"/>
        <v>0</v>
      </c>
      <c r="I125" s="6">
        <f t="shared" si="11"/>
        <v>267</v>
      </c>
      <c r="J125" s="6">
        <f t="shared" si="12"/>
        <v>267</v>
      </c>
      <c r="K125" s="7" t="s">
        <v>792</v>
      </c>
    </row>
    <row r="126" spans="1:11" ht="22.5" customHeight="1" x14ac:dyDescent="0.2">
      <c r="A126" s="5" t="s">
        <v>295</v>
      </c>
      <c r="B126" s="6">
        <v>10</v>
      </c>
      <c r="C126" s="6">
        <v>249</v>
      </c>
      <c r="D126" s="6">
        <v>259</v>
      </c>
      <c r="E126" s="6">
        <v>0</v>
      </c>
      <c r="F126" s="6">
        <v>0</v>
      </c>
      <c r="G126" s="6">
        <v>0</v>
      </c>
      <c r="H126" s="6">
        <f t="shared" si="11"/>
        <v>10</v>
      </c>
      <c r="I126" s="6">
        <f t="shared" si="11"/>
        <v>249</v>
      </c>
      <c r="J126" s="6">
        <f t="shared" si="12"/>
        <v>259</v>
      </c>
      <c r="K126" s="7" t="s">
        <v>296</v>
      </c>
    </row>
    <row r="127" spans="1:11" ht="22.5" customHeight="1" x14ac:dyDescent="0.2">
      <c r="A127" s="5" t="s">
        <v>299</v>
      </c>
      <c r="B127" s="6">
        <v>124</v>
      </c>
      <c r="C127" s="6">
        <v>169</v>
      </c>
      <c r="D127" s="6">
        <v>293</v>
      </c>
      <c r="E127" s="6">
        <v>0</v>
      </c>
      <c r="F127" s="6">
        <v>0</v>
      </c>
      <c r="G127" s="6">
        <f>SUM(E127:F127)</f>
        <v>0</v>
      </c>
      <c r="H127" s="6">
        <f t="shared" si="11"/>
        <v>124</v>
      </c>
      <c r="I127" s="6">
        <f t="shared" si="11"/>
        <v>169</v>
      </c>
      <c r="J127" s="6">
        <f t="shared" si="12"/>
        <v>293</v>
      </c>
      <c r="K127" s="7" t="s">
        <v>300</v>
      </c>
    </row>
    <row r="128" spans="1:11" ht="22.5" customHeight="1" x14ac:dyDescent="0.2">
      <c r="A128" s="5" t="s">
        <v>301</v>
      </c>
      <c r="B128" s="6">
        <v>389</v>
      </c>
      <c r="C128" s="6">
        <v>75</v>
      </c>
      <c r="D128" s="6">
        <v>464</v>
      </c>
      <c r="E128" s="6">
        <v>0</v>
      </c>
      <c r="F128" s="6">
        <v>0</v>
      </c>
      <c r="G128" s="6">
        <v>0</v>
      </c>
      <c r="H128" s="6">
        <f t="shared" si="11"/>
        <v>389</v>
      </c>
      <c r="I128" s="6">
        <f t="shared" si="11"/>
        <v>75</v>
      </c>
      <c r="J128" s="6">
        <f t="shared" si="12"/>
        <v>464</v>
      </c>
      <c r="K128" s="7" t="s">
        <v>302</v>
      </c>
    </row>
    <row r="129" spans="1:11" ht="22.5" customHeight="1" x14ac:dyDescent="0.2">
      <c r="A129" s="5" t="s">
        <v>303</v>
      </c>
      <c r="B129" s="6">
        <v>47</v>
      </c>
      <c r="C129" s="6">
        <v>11</v>
      </c>
      <c r="D129" s="6">
        <v>58</v>
      </c>
      <c r="E129" s="6">
        <v>0</v>
      </c>
      <c r="F129" s="6">
        <v>0</v>
      </c>
      <c r="G129" s="6">
        <v>0</v>
      </c>
      <c r="H129" s="6">
        <f t="shared" si="11"/>
        <v>47</v>
      </c>
      <c r="I129" s="6">
        <f t="shared" si="11"/>
        <v>11</v>
      </c>
      <c r="J129" s="6">
        <f t="shared" si="12"/>
        <v>58</v>
      </c>
      <c r="K129" s="7" t="s">
        <v>304</v>
      </c>
    </row>
    <row r="130" spans="1:11" ht="22.5" customHeight="1" thickBot="1" x14ac:dyDescent="0.25">
      <c r="A130" s="5" t="s">
        <v>45</v>
      </c>
      <c r="B130" s="6">
        <f t="shared" ref="B130:J130" si="13">SUM(B119:B129)</f>
        <v>1971</v>
      </c>
      <c r="C130" s="6">
        <f t="shared" si="13"/>
        <v>1487</v>
      </c>
      <c r="D130" s="6">
        <f t="shared" si="13"/>
        <v>3458</v>
      </c>
      <c r="E130" s="6">
        <f t="shared" si="13"/>
        <v>1</v>
      </c>
      <c r="F130" s="6">
        <f t="shared" si="13"/>
        <v>0</v>
      </c>
      <c r="G130" s="6">
        <f t="shared" si="13"/>
        <v>1</v>
      </c>
      <c r="H130" s="6">
        <f t="shared" si="13"/>
        <v>1972</v>
      </c>
      <c r="I130" s="6">
        <f t="shared" si="13"/>
        <v>1487</v>
      </c>
      <c r="J130" s="6">
        <f t="shared" si="13"/>
        <v>3459</v>
      </c>
      <c r="K130" s="7" t="s">
        <v>336</v>
      </c>
    </row>
    <row r="131" spans="1:11" ht="22.5" customHeight="1" thickBot="1" x14ac:dyDescent="0.25">
      <c r="A131" s="8" t="s">
        <v>108</v>
      </c>
      <c r="B131" s="9">
        <f t="shared" ref="B131:J131" si="14">SUM(B130,B117)</f>
        <v>8865</v>
      </c>
      <c r="C131" s="9">
        <f t="shared" si="14"/>
        <v>11989</v>
      </c>
      <c r="D131" s="9">
        <f t="shared" si="14"/>
        <v>20854</v>
      </c>
      <c r="E131" s="9">
        <f t="shared" si="14"/>
        <v>2</v>
      </c>
      <c r="F131" s="9">
        <f t="shared" si="14"/>
        <v>0</v>
      </c>
      <c r="G131" s="9">
        <f t="shared" si="14"/>
        <v>2</v>
      </c>
      <c r="H131" s="9">
        <f t="shared" si="14"/>
        <v>8867</v>
      </c>
      <c r="I131" s="9">
        <f t="shared" si="14"/>
        <v>11989</v>
      </c>
      <c r="J131" s="9">
        <f t="shared" si="14"/>
        <v>20856</v>
      </c>
      <c r="K131" s="10" t="s">
        <v>48</v>
      </c>
    </row>
    <row r="132" spans="1:11" ht="15" thickTop="1" x14ac:dyDescent="0.2"/>
  </sheetData>
  <mergeCells count="36">
    <mergeCell ref="A110:A113"/>
    <mergeCell ref="B110:D110"/>
    <mergeCell ref="E110:G110"/>
    <mergeCell ref="H110:J110"/>
    <mergeCell ref="K110:K113"/>
    <mergeCell ref="B111:D111"/>
    <mergeCell ref="E111:G111"/>
    <mergeCell ref="H111:J111"/>
    <mergeCell ref="A74:K74"/>
    <mergeCell ref="A75:K75"/>
    <mergeCell ref="A77:A80"/>
    <mergeCell ref="B77:D77"/>
    <mergeCell ref="E77:G77"/>
    <mergeCell ref="H77:J77"/>
    <mergeCell ref="K77:K80"/>
    <mergeCell ref="B78:D78"/>
    <mergeCell ref="E78:G78"/>
    <mergeCell ref="H78:J78"/>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37"/>
  <sheetViews>
    <sheetView rightToLeft="1" view="pageBreakPreview" topLeftCell="A7" zoomScale="80" zoomScaleSheetLayoutView="80" workbookViewId="0">
      <selection activeCell="N13" sqref="N13"/>
    </sheetView>
  </sheetViews>
  <sheetFormatPr defaultRowHeight="14.25" x14ac:dyDescent="0.2"/>
  <cols>
    <col min="1" max="1" width="22.625" style="76" customWidth="1"/>
    <col min="2" max="10" width="9" style="76" customWidth="1"/>
    <col min="11" max="11" width="36" style="76" customWidth="1"/>
    <col min="12" max="16384" width="9" style="76"/>
  </cols>
  <sheetData>
    <row r="1" spans="1:11" ht="27.75" customHeight="1" x14ac:dyDescent="0.2">
      <c r="A1" s="423" t="s">
        <v>1726</v>
      </c>
      <c r="B1" s="423"/>
      <c r="C1" s="423"/>
      <c r="D1" s="423"/>
      <c r="E1" s="423"/>
      <c r="F1" s="423"/>
      <c r="G1" s="423"/>
      <c r="H1" s="423"/>
      <c r="I1" s="423"/>
      <c r="J1" s="423"/>
      <c r="K1" s="423"/>
    </row>
    <row r="2" spans="1:11" ht="35.25" customHeight="1" x14ac:dyDescent="0.25">
      <c r="A2" s="416" t="s">
        <v>1725</v>
      </c>
      <c r="B2" s="416"/>
      <c r="C2" s="416"/>
      <c r="D2" s="416"/>
      <c r="E2" s="416"/>
      <c r="F2" s="416"/>
      <c r="G2" s="416"/>
      <c r="H2" s="416"/>
      <c r="I2" s="416"/>
      <c r="J2" s="416"/>
      <c r="K2" s="416"/>
    </row>
    <row r="3" spans="1:11" ht="22.5" customHeight="1" thickBot="1" x14ac:dyDescent="0.25">
      <c r="A3" s="31" t="s">
        <v>1724</v>
      </c>
      <c r="K3" s="306" t="s">
        <v>1723</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177</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1.75" customHeight="1" x14ac:dyDescent="0.2">
      <c r="A8" s="5" t="s">
        <v>14</v>
      </c>
      <c r="B8" s="6"/>
      <c r="C8" s="6"/>
      <c r="D8" s="6"/>
      <c r="E8" s="6"/>
      <c r="F8" s="6"/>
      <c r="G8" s="6"/>
      <c r="H8" s="6"/>
      <c r="I8" s="6"/>
      <c r="J8" s="6"/>
      <c r="K8" s="7" t="s">
        <v>69</v>
      </c>
    </row>
    <row r="9" spans="1:11" ht="21.75" customHeight="1" thickBot="1" x14ac:dyDescent="0.25">
      <c r="A9" s="11" t="s">
        <v>280</v>
      </c>
      <c r="B9" s="12">
        <v>58</v>
      </c>
      <c r="C9" s="12">
        <v>70</v>
      </c>
      <c r="D9" s="12">
        <f>SUM(B9:C9)</f>
        <v>128</v>
      </c>
      <c r="E9" s="12">
        <v>0</v>
      </c>
      <c r="F9" s="12">
        <v>0</v>
      </c>
      <c r="G9" s="12">
        <v>0</v>
      </c>
      <c r="H9" s="12">
        <f>SUM(B9,E9)</f>
        <v>58</v>
      </c>
      <c r="I9" s="12">
        <f>SUM(C9,F9)</f>
        <v>70</v>
      </c>
      <c r="J9" s="12">
        <f>SUM(H9:I9)</f>
        <v>128</v>
      </c>
      <c r="K9" s="13" t="s">
        <v>281</v>
      </c>
    </row>
    <row r="10" spans="1:11" ht="21.75" customHeight="1" thickBot="1" x14ac:dyDescent="0.25">
      <c r="A10" s="8" t="s">
        <v>108</v>
      </c>
      <c r="B10" s="9">
        <f>SUM(B9)</f>
        <v>58</v>
      </c>
      <c r="C10" s="9">
        <f>SUM(C9)</f>
        <v>70</v>
      </c>
      <c r="D10" s="9">
        <f>SUM(D9)</f>
        <v>128</v>
      </c>
      <c r="E10" s="9">
        <v>0</v>
      </c>
      <c r="F10" s="9">
        <f>SUM(F9)</f>
        <v>0</v>
      </c>
      <c r="G10" s="9">
        <f>SUM(G9)</f>
        <v>0</v>
      </c>
      <c r="H10" s="9">
        <f>SUM(H9)</f>
        <v>58</v>
      </c>
      <c r="I10" s="9">
        <f>SUM(I9)</f>
        <v>70</v>
      </c>
      <c r="J10" s="9">
        <f>SUM(J9)</f>
        <v>128</v>
      </c>
      <c r="K10" s="10" t="s">
        <v>48</v>
      </c>
    </row>
    <row r="11" spans="1:11" ht="10.5" customHeight="1" thickTop="1" x14ac:dyDescent="0.2">
      <c r="A11" s="25"/>
      <c r="B11" s="73"/>
      <c r="C11" s="73"/>
      <c r="D11" s="73"/>
      <c r="E11" s="73"/>
      <c r="F11" s="73"/>
      <c r="G11" s="73"/>
      <c r="H11" s="73"/>
      <c r="I11" s="73"/>
      <c r="J11" s="73"/>
      <c r="K11" s="26"/>
    </row>
    <row r="13" spans="1:11" ht="26.25" customHeight="1" x14ac:dyDescent="0.2">
      <c r="A13" s="423" t="s">
        <v>1722</v>
      </c>
      <c r="B13" s="423"/>
      <c r="C13" s="423"/>
      <c r="D13" s="423"/>
      <c r="E13" s="423"/>
      <c r="F13" s="423"/>
      <c r="G13" s="423"/>
      <c r="H13" s="423"/>
      <c r="I13" s="423"/>
      <c r="J13" s="423"/>
      <c r="K13" s="423"/>
    </row>
    <row r="14" spans="1:11" ht="39.75" customHeight="1" x14ac:dyDescent="0.25">
      <c r="A14" s="416" t="s">
        <v>1721</v>
      </c>
      <c r="B14" s="416"/>
      <c r="C14" s="416"/>
      <c r="D14" s="416"/>
      <c r="E14" s="416"/>
      <c r="F14" s="416"/>
      <c r="G14" s="416"/>
      <c r="H14" s="416"/>
      <c r="I14" s="416"/>
      <c r="J14" s="416"/>
      <c r="K14" s="416"/>
    </row>
    <row r="15" spans="1:11" ht="20.25" customHeight="1" thickBot="1" x14ac:dyDescent="0.25">
      <c r="A15" s="31" t="s">
        <v>1720</v>
      </c>
      <c r="K15" s="306" t="s">
        <v>1719</v>
      </c>
    </row>
    <row r="16" spans="1:11" ht="16.5" thickTop="1" x14ac:dyDescent="0.25">
      <c r="A16" s="409" t="s">
        <v>118</v>
      </c>
      <c r="B16" s="412" t="s">
        <v>2</v>
      </c>
      <c r="C16" s="412"/>
      <c r="D16" s="412"/>
      <c r="E16" s="412" t="s">
        <v>3</v>
      </c>
      <c r="F16" s="412"/>
      <c r="G16" s="412"/>
      <c r="H16" s="412" t="s">
        <v>4</v>
      </c>
      <c r="I16" s="412"/>
      <c r="J16" s="412"/>
      <c r="K16" s="409" t="s">
        <v>278</v>
      </c>
    </row>
    <row r="17" spans="1:11" ht="15.75" x14ac:dyDescent="0.25">
      <c r="A17" s="410"/>
      <c r="B17" s="413" t="s">
        <v>177</v>
      </c>
      <c r="C17" s="413"/>
      <c r="D17" s="413"/>
      <c r="E17" s="413" t="s">
        <v>7</v>
      </c>
      <c r="F17" s="413"/>
      <c r="G17" s="413"/>
      <c r="H17" s="413" t="s">
        <v>8</v>
      </c>
      <c r="I17" s="413"/>
      <c r="J17" s="413"/>
      <c r="K17" s="410"/>
    </row>
    <row r="18" spans="1:11" ht="15.75" x14ac:dyDescent="0.25">
      <c r="A18" s="410"/>
      <c r="B18" s="75" t="s">
        <v>52</v>
      </c>
      <c r="C18" s="75" t="s">
        <v>10</v>
      </c>
      <c r="D18" s="75" t="s">
        <v>11</v>
      </c>
      <c r="E18" s="75" t="s">
        <v>52</v>
      </c>
      <c r="F18" s="75" t="s">
        <v>10</v>
      </c>
      <c r="G18" s="75" t="s">
        <v>11</v>
      </c>
      <c r="H18" s="75" t="s">
        <v>52</v>
      </c>
      <c r="I18" s="75" t="s">
        <v>10</v>
      </c>
      <c r="J18" s="75" t="s">
        <v>11</v>
      </c>
      <c r="K18" s="410"/>
    </row>
    <row r="19" spans="1:11" ht="14.25" customHeight="1" thickBot="1" x14ac:dyDescent="0.3">
      <c r="A19" s="411"/>
      <c r="B19" s="4" t="s">
        <v>12</v>
      </c>
      <c r="C19" s="4" t="s">
        <v>13</v>
      </c>
      <c r="D19" s="4" t="s">
        <v>8</v>
      </c>
      <c r="E19" s="4" t="s">
        <v>12</v>
      </c>
      <c r="F19" s="4" t="s">
        <v>13</v>
      </c>
      <c r="G19" s="4" t="s">
        <v>8</v>
      </c>
      <c r="H19" s="4" t="s">
        <v>12</v>
      </c>
      <c r="I19" s="4" t="s">
        <v>13</v>
      </c>
      <c r="J19" s="4" t="s">
        <v>8</v>
      </c>
      <c r="K19" s="411"/>
    </row>
    <row r="20" spans="1:11" ht="22.5" customHeight="1" x14ac:dyDescent="0.2">
      <c r="A20" s="5" t="s">
        <v>14</v>
      </c>
      <c r="B20" s="6"/>
      <c r="C20" s="6"/>
      <c r="D20" s="6"/>
      <c r="E20" s="6"/>
      <c r="F20" s="6"/>
      <c r="G20" s="6"/>
      <c r="H20" s="6"/>
      <c r="I20" s="6"/>
      <c r="J20" s="6"/>
      <c r="K20" s="7" t="s">
        <v>69</v>
      </c>
    </row>
    <row r="21" spans="1:11" ht="22.5" customHeight="1" x14ac:dyDescent="0.2">
      <c r="A21" s="5" t="s">
        <v>280</v>
      </c>
      <c r="B21" s="6">
        <v>241</v>
      </c>
      <c r="C21" s="6">
        <v>313</v>
      </c>
      <c r="D21" s="6">
        <f>SUM(B21:C21)</f>
        <v>554</v>
      </c>
      <c r="E21" s="6">
        <v>0</v>
      </c>
      <c r="F21" s="6">
        <v>0</v>
      </c>
      <c r="G21" s="6">
        <v>0</v>
      </c>
      <c r="H21" s="6">
        <f>SUM(B21,E21,E21)</f>
        <v>241</v>
      </c>
      <c r="I21" s="6">
        <f>SUM(C21,F21,F21)</f>
        <v>313</v>
      </c>
      <c r="J21" s="6">
        <f>SUM(H21:I21)</f>
        <v>554</v>
      </c>
      <c r="K21" s="7" t="s">
        <v>281</v>
      </c>
    </row>
    <row r="22" spans="1:11" ht="22.5" customHeight="1" thickBot="1" x14ac:dyDescent="0.25">
      <c r="A22" s="14" t="s">
        <v>108</v>
      </c>
      <c r="B22" s="15">
        <f t="shared" ref="B22:J22" si="0">SUM(B21)</f>
        <v>241</v>
      </c>
      <c r="C22" s="15">
        <f t="shared" si="0"/>
        <v>313</v>
      </c>
      <c r="D22" s="15">
        <f t="shared" si="0"/>
        <v>554</v>
      </c>
      <c r="E22" s="15">
        <f t="shared" si="0"/>
        <v>0</v>
      </c>
      <c r="F22" s="15">
        <f t="shared" si="0"/>
        <v>0</v>
      </c>
      <c r="G22" s="15">
        <f t="shared" si="0"/>
        <v>0</v>
      </c>
      <c r="H22" s="15">
        <f t="shared" si="0"/>
        <v>241</v>
      </c>
      <c r="I22" s="15">
        <f t="shared" si="0"/>
        <v>313</v>
      </c>
      <c r="J22" s="15">
        <f t="shared" si="0"/>
        <v>554</v>
      </c>
      <c r="K22" s="16" t="s">
        <v>1099</v>
      </c>
    </row>
    <row r="23" spans="1:11" ht="12.75" customHeight="1" thickTop="1" x14ac:dyDescent="0.2">
      <c r="A23" s="25"/>
      <c r="B23" s="73"/>
      <c r="C23" s="73"/>
      <c r="D23" s="73"/>
      <c r="E23" s="73"/>
      <c r="F23" s="73"/>
      <c r="G23" s="73"/>
      <c r="H23" s="73"/>
      <c r="I23" s="73"/>
      <c r="J23" s="73"/>
      <c r="K23" s="26"/>
    </row>
    <row r="24" spans="1:11" ht="22.5" customHeight="1" x14ac:dyDescent="0.2">
      <c r="A24" s="423" t="s">
        <v>1718</v>
      </c>
      <c r="B24" s="423"/>
      <c r="C24" s="423"/>
      <c r="D24" s="423"/>
      <c r="E24" s="423"/>
      <c r="F24" s="423"/>
      <c r="G24" s="423"/>
      <c r="H24" s="423"/>
      <c r="I24" s="423"/>
      <c r="J24" s="423"/>
      <c r="K24" s="423"/>
    </row>
    <row r="25" spans="1:11" ht="36.75" customHeight="1" x14ac:dyDescent="0.25">
      <c r="A25" s="416" t="s">
        <v>1717</v>
      </c>
      <c r="B25" s="416"/>
      <c r="C25" s="416"/>
      <c r="D25" s="416"/>
      <c r="E25" s="416"/>
      <c r="F25" s="416"/>
      <c r="G25" s="416"/>
      <c r="H25" s="416"/>
      <c r="I25" s="416"/>
      <c r="J25" s="416"/>
      <c r="K25" s="416"/>
    </row>
    <row r="26" spans="1:11" ht="23.25" customHeight="1" thickBot="1" x14ac:dyDescent="0.25">
      <c r="A26" s="31" t="s">
        <v>1716</v>
      </c>
      <c r="K26" s="306" t="s">
        <v>1715</v>
      </c>
    </row>
    <row r="27" spans="1:11" ht="16.5" thickTop="1" x14ac:dyDescent="0.25">
      <c r="A27" s="409" t="s">
        <v>118</v>
      </c>
      <c r="B27" s="412" t="s">
        <v>2</v>
      </c>
      <c r="C27" s="412"/>
      <c r="D27" s="412"/>
      <c r="E27" s="412" t="s">
        <v>3</v>
      </c>
      <c r="F27" s="412"/>
      <c r="G27" s="412"/>
      <c r="H27" s="412" t="s">
        <v>4</v>
      </c>
      <c r="I27" s="412"/>
      <c r="J27" s="412"/>
      <c r="K27" s="409" t="s">
        <v>278</v>
      </c>
    </row>
    <row r="28" spans="1:11" ht="15.75" x14ac:dyDescent="0.25">
      <c r="A28" s="410"/>
      <c r="B28" s="413" t="s">
        <v>177</v>
      </c>
      <c r="C28" s="413"/>
      <c r="D28" s="413"/>
      <c r="E28" s="413" t="s">
        <v>7</v>
      </c>
      <c r="F28" s="413"/>
      <c r="G28" s="413"/>
      <c r="H28" s="413" t="s">
        <v>8</v>
      </c>
      <c r="I28" s="413"/>
      <c r="J28" s="413"/>
      <c r="K28" s="410"/>
    </row>
    <row r="29" spans="1:11" ht="15.75" x14ac:dyDescent="0.25">
      <c r="A29" s="410"/>
      <c r="B29" s="75" t="s">
        <v>52</v>
      </c>
      <c r="C29" s="75" t="s">
        <v>10</v>
      </c>
      <c r="D29" s="75" t="s">
        <v>11</v>
      </c>
      <c r="E29" s="75" t="s">
        <v>52</v>
      </c>
      <c r="F29" s="75" t="s">
        <v>10</v>
      </c>
      <c r="G29" s="75" t="s">
        <v>11</v>
      </c>
      <c r="H29" s="75" t="s">
        <v>52</v>
      </c>
      <c r="I29" s="75" t="s">
        <v>10</v>
      </c>
      <c r="J29" s="75" t="s">
        <v>11</v>
      </c>
      <c r="K29" s="410"/>
    </row>
    <row r="30" spans="1:11" ht="16.5" thickBot="1" x14ac:dyDescent="0.3">
      <c r="A30" s="411"/>
      <c r="B30" s="4" t="s">
        <v>12</v>
      </c>
      <c r="C30" s="4" t="s">
        <v>13</v>
      </c>
      <c r="D30" s="4" t="s">
        <v>8</v>
      </c>
      <c r="E30" s="4" t="s">
        <v>12</v>
      </c>
      <c r="F30" s="4" t="s">
        <v>13</v>
      </c>
      <c r="G30" s="4" t="s">
        <v>8</v>
      </c>
      <c r="H30" s="4" t="s">
        <v>12</v>
      </c>
      <c r="I30" s="4" t="s">
        <v>13</v>
      </c>
      <c r="J30" s="4" t="s">
        <v>8</v>
      </c>
      <c r="K30" s="411"/>
    </row>
    <row r="31" spans="1:11" ht="19.5" customHeight="1" x14ac:dyDescent="0.2">
      <c r="A31" s="5" t="s">
        <v>14</v>
      </c>
      <c r="B31" s="6"/>
      <c r="C31" s="6"/>
      <c r="D31" s="6"/>
      <c r="E31" s="6"/>
      <c r="F31" s="6"/>
      <c r="G31" s="6"/>
      <c r="H31" s="6"/>
      <c r="I31" s="6"/>
      <c r="J31" s="6"/>
      <c r="K31" s="7" t="s">
        <v>69</v>
      </c>
    </row>
    <row r="32" spans="1:11" ht="19.5" customHeight="1" x14ac:dyDescent="0.2">
      <c r="A32" s="5" t="s">
        <v>904</v>
      </c>
      <c r="B32" s="6">
        <v>23</v>
      </c>
      <c r="C32" s="6">
        <v>6</v>
      </c>
      <c r="D32" s="6">
        <f>SUM(B32:C32)</f>
        <v>29</v>
      </c>
      <c r="E32" s="6">
        <v>0</v>
      </c>
      <c r="F32" s="6">
        <v>0</v>
      </c>
      <c r="G32" s="6">
        <v>0</v>
      </c>
      <c r="H32" s="6">
        <f t="shared" ref="H32:J35" si="1">SUM(E32,B32)</f>
        <v>23</v>
      </c>
      <c r="I32" s="6">
        <f t="shared" si="1"/>
        <v>6</v>
      </c>
      <c r="J32" s="6">
        <f t="shared" si="1"/>
        <v>29</v>
      </c>
      <c r="K32" s="7" t="s">
        <v>281</v>
      </c>
    </row>
    <row r="33" spans="1:11" ht="19.5" customHeight="1" x14ac:dyDescent="0.2">
      <c r="A33" s="5" t="s">
        <v>244</v>
      </c>
      <c r="B33" s="6">
        <v>1</v>
      </c>
      <c r="C33" s="6">
        <v>0</v>
      </c>
      <c r="D33" s="6">
        <f>SUM(B33:C33)</f>
        <v>1</v>
      </c>
      <c r="E33" s="6">
        <v>0</v>
      </c>
      <c r="F33" s="6">
        <v>0</v>
      </c>
      <c r="G33" s="6">
        <v>0</v>
      </c>
      <c r="H33" s="6">
        <f t="shared" si="1"/>
        <v>1</v>
      </c>
      <c r="I33" s="6">
        <f t="shared" si="1"/>
        <v>0</v>
      </c>
      <c r="J33" s="6">
        <f t="shared" si="1"/>
        <v>1</v>
      </c>
      <c r="K33" s="7" t="s">
        <v>266</v>
      </c>
    </row>
    <row r="34" spans="1:11" ht="19.5" customHeight="1" x14ac:dyDescent="0.2">
      <c r="A34" s="5" t="s">
        <v>953</v>
      </c>
      <c r="B34" s="6">
        <v>1</v>
      </c>
      <c r="C34" s="6">
        <v>0</v>
      </c>
      <c r="D34" s="6">
        <f>SUM(B34:C34)</f>
        <v>1</v>
      </c>
      <c r="E34" s="6">
        <v>0</v>
      </c>
      <c r="F34" s="6">
        <v>0</v>
      </c>
      <c r="G34" s="6">
        <v>0</v>
      </c>
      <c r="H34" s="6">
        <f t="shared" si="1"/>
        <v>1</v>
      </c>
      <c r="I34" s="6">
        <f t="shared" si="1"/>
        <v>0</v>
      </c>
      <c r="J34" s="6">
        <f t="shared" si="1"/>
        <v>1</v>
      </c>
      <c r="K34" s="7" t="s">
        <v>387</v>
      </c>
    </row>
    <row r="35" spans="1:11" ht="19.5" customHeight="1" x14ac:dyDescent="0.2">
      <c r="A35" s="5" t="s">
        <v>54</v>
      </c>
      <c r="B35" s="6">
        <v>8</v>
      </c>
      <c r="C35" s="6">
        <v>1</v>
      </c>
      <c r="D35" s="6">
        <f>SUM(B35:C35)</f>
        <v>9</v>
      </c>
      <c r="E35" s="6">
        <v>0</v>
      </c>
      <c r="F35" s="6">
        <v>0</v>
      </c>
      <c r="G35" s="6">
        <v>0</v>
      </c>
      <c r="H35" s="6">
        <f t="shared" si="1"/>
        <v>8</v>
      </c>
      <c r="I35" s="6">
        <f t="shared" si="1"/>
        <v>1</v>
      </c>
      <c r="J35" s="6">
        <f t="shared" si="1"/>
        <v>9</v>
      </c>
      <c r="K35" s="7" t="s">
        <v>1714</v>
      </c>
    </row>
    <row r="36" spans="1:11" ht="19.5" customHeight="1" thickBot="1" x14ac:dyDescent="0.25">
      <c r="A36" s="14" t="s">
        <v>38</v>
      </c>
      <c r="B36" s="15">
        <f t="shared" ref="B36:J36" si="2">SUM(B32:B35)</f>
        <v>33</v>
      </c>
      <c r="C36" s="15">
        <f t="shared" si="2"/>
        <v>7</v>
      </c>
      <c r="D36" s="15">
        <f t="shared" si="2"/>
        <v>40</v>
      </c>
      <c r="E36" s="15">
        <f t="shared" si="2"/>
        <v>0</v>
      </c>
      <c r="F36" s="15">
        <f t="shared" si="2"/>
        <v>0</v>
      </c>
      <c r="G36" s="15">
        <f t="shared" si="2"/>
        <v>0</v>
      </c>
      <c r="H36" s="15">
        <f t="shared" si="2"/>
        <v>33</v>
      </c>
      <c r="I36" s="15">
        <f t="shared" si="2"/>
        <v>7</v>
      </c>
      <c r="J36" s="15">
        <f t="shared" si="2"/>
        <v>40</v>
      </c>
      <c r="K36" s="16" t="s">
        <v>305</v>
      </c>
    </row>
    <row r="37" spans="1:11" ht="19.5" customHeight="1" thickTop="1" x14ac:dyDescent="0.2">
      <c r="A37" s="25"/>
      <c r="B37" s="73"/>
      <c r="C37" s="73"/>
      <c r="D37" s="73"/>
      <c r="E37" s="73"/>
      <c r="F37" s="73"/>
      <c r="G37" s="73"/>
      <c r="H37" s="73"/>
      <c r="I37" s="73"/>
      <c r="J37" s="73"/>
      <c r="K37" s="26"/>
    </row>
  </sheetData>
  <mergeCells count="30">
    <mergeCell ref="A24:K24"/>
    <mergeCell ref="A25:K25"/>
    <mergeCell ref="A27:A30"/>
    <mergeCell ref="B27:D27"/>
    <mergeCell ref="E27:G27"/>
    <mergeCell ref="H27:J27"/>
    <mergeCell ref="K27:K30"/>
    <mergeCell ref="B28:D28"/>
    <mergeCell ref="E28:G28"/>
    <mergeCell ref="H28:J28"/>
    <mergeCell ref="A13:K13"/>
    <mergeCell ref="A14:K14"/>
    <mergeCell ref="A16:A19"/>
    <mergeCell ref="B16:D16"/>
    <mergeCell ref="E16:G16"/>
    <mergeCell ref="H16:J16"/>
    <mergeCell ref="K16:K19"/>
    <mergeCell ref="B17:D17"/>
    <mergeCell ref="E17:G17"/>
    <mergeCell ref="H17:J17"/>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69" orientation="landscape" r:id="rId1"/>
  <rowBreaks count="1" manualBreakCount="1">
    <brk id="37" max="1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6:N16"/>
  <sheetViews>
    <sheetView rightToLeft="1" view="pageBreakPreview" zoomScale="80" zoomScaleSheetLayoutView="80" workbookViewId="0">
      <selection activeCell="N13" sqref="N13"/>
    </sheetView>
  </sheetViews>
  <sheetFormatPr defaultRowHeight="14.25" x14ac:dyDescent="0.2"/>
  <cols>
    <col min="1" max="1" width="12.375" style="76" customWidth="1"/>
    <col min="2" max="12" width="8" style="76" customWidth="1"/>
    <col min="13" max="13" width="6.75" style="76" customWidth="1"/>
    <col min="14" max="14" width="24.375" style="76" customWidth="1"/>
    <col min="15" max="16384" width="9" style="76"/>
  </cols>
  <sheetData>
    <row r="6" spans="1:14" ht="28.5" customHeight="1" x14ac:dyDescent="0.2">
      <c r="A6" s="406" t="s">
        <v>1730</v>
      </c>
      <c r="B6" s="406"/>
      <c r="C6" s="406"/>
      <c r="D6" s="406"/>
      <c r="E6" s="406"/>
      <c r="F6" s="406"/>
      <c r="G6" s="406"/>
      <c r="H6" s="406"/>
      <c r="I6" s="406"/>
      <c r="J6" s="406"/>
      <c r="K6" s="406"/>
      <c r="L6" s="406"/>
      <c r="M6" s="406"/>
      <c r="N6" s="406"/>
    </row>
    <row r="7" spans="1:14" ht="45.75" customHeight="1" x14ac:dyDescent="0.25">
      <c r="A7" s="416" t="s">
        <v>1729</v>
      </c>
      <c r="B7" s="416"/>
      <c r="C7" s="416"/>
      <c r="D7" s="416"/>
      <c r="E7" s="416"/>
      <c r="F7" s="416"/>
      <c r="G7" s="416"/>
      <c r="H7" s="416"/>
      <c r="I7" s="416"/>
      <c r="J7" s="416"/>
      <c r="K7" s="416"/>
      <c r="L7" s="416"/>
      <c r="M7" s="416"/>
      <c r="N7" s="416"/>
    </row>
    <row r="8" spans="1:14" ht="26.25" customHeight="1" thickBot="1" x14ac:dyDescent="0.25">
      <c r="A8" s="31" t="s">
        <v>1728</v>
      </c>
      <c r="N8" s="33" t="s">
        <v>1727</v>
      </c>
    </row>
    <row r="9" spans="1:14" ht="21.75" customHeight="1" thickTop="1" x14ac:dyDescent="0.25">
      <c r="A9" s="409" t="s">
        <v>118</v>
      </c>
      <c r="B9" s="412" t="s">
        <v>56</v>
      </c>
      <c r="C9" s="412"/>
      <c r="D9" s="412"/>
      <c r="E9" s="412" t="s">
        <v>57</v>
      </c>
      <c r="F9" s="412"/>
      <c r="G9" s="412"/>
      <c r="H9" s="412" t="s">
        <v>58</v>
      </c>
      <c r="I9" s="412"/>
      <c r="J9" s="412"/>
      <c r="K9" s="412" t="s">
        <v>4</v>
      </c>
      <c r="L9" s="412"/>
      <c r="M9" s="412"/>
      <c r="N9" s="409" t="s">
        <v>278</v>
      </c>
    </row>
    <row r="10" spans="1:14" ht="21.75" customHeight="1" x14ac:dyDescent="0.25">
      <c r="A10" s="410"/>
      <c r="B10" s="413" t="s">
        <v>59</v>
      </c>
      <c r="C10" s="413"/>
      <c r="D10" s="413"/>
      <c r="E10" s="413" t="s">
        <v>60</v>
      </c>
      <c r="F10" s="413"/>
      <c r="G10" s="413"/>
      <c r="H10" s="413" t="s">
        <v>61</v>
      </c>
      <c r="I10" s="413"/>
      <c r="J10" s="413"/>
      <c r="K10" s="413" t="s">
        <v>8</v>
      </c>
      <c r="L10" s="413"/>
      <c r="M10" s="413"/>
      <c r="N10" s="410"/>
    </row>
    <row r="11" spans="1:14" ht="21.75" customHeight="1" x14ac:dyDescent="0.25">
      <c r="A11" s="410"/>
      <c r="B11" s="75" t="s">
        <v>52</v>
      </c>
      <c r="C11" s="75" t="s">
        <v>10</v>
      </c>
      <c r="D11" s="75" t="s">
        <v>11</v>
      </c>
      <c r="E11" s="75" t="s">
        <v>52</v>
      </c>
      <c r="F11" s="75" t="s">
        <v>10</v>
      </c>
      <c r="G11" s="75" t="s">
        <v>11</v>
      </c>
      <c r="H11" s="75" t="s">
        <v>52</v>
      </c>
      <c r="I11" s="75" t="s">
        <v>10</v>
      </c>
      <c r="J11" s="75" t="s">
        <v>11</v>
      </c>
      <c r="K11" s="75" t="s">
        <v>52</v>
      </c>
      <c r="L11" s="75" t="s">
        <v>10</v>
      </c>
      <c r="M11" s="75" t="s">
        <v>11</v>
      </c>
      <c r="N11" s="410"/>
    </row>
    <row r="12" spans="1:14" ht="21.75" customHeight="1" thickBot="1" x14ac:dyDescent="0.3">
      <c r="A12" s="411"/>
      <c r="B12" s="4" t="s">
        <v>12</v>
      </c>
      <c r="C12" s="4" t="s">
        <v>13</v>
      </c>
      <c r="D12" s="4" t="s">
        <v>8</v>
      </c>
      <c r="E12" s="4" t="s">
        <v>12</v>
      </c>
      <c r="F12" s="4" t="s">
        <v>13</v>
      </c>
      <c r="G12" s="4" t="s">
        <v>8</v>
      </c>
      <c r="H12" s="4" t="s">
        <v>12</v>
      </c>
      <c r="I12" s="4" t="s">
        <v>13</v>
      </c>
      <c r="J12" s="4" t="s">
        <v>8</v>
      </c>
      <c r="K12" s="4" t="s">
        <v>12</v>
      </c>
      <c r="L12" s="4" t="s">
        <v>13</v>
      </c>
      <c r="M12" s="4" t="s">
        <v>8</v>
      </c>
      <c r="N12" s="411"/>
    </row>
    <row r="13" spans="1:14" ht="33" customHeight="1" x14ac:dyDescent="0.2">
      <c r="A13" s="5" t="s">
        <v>14</v>
      </c>
      <c r="B13" s="6"/>
      <c r="C13" s="6"/>
      <c r="D13" s="6"/>
      <c r="E13" s="6"/>
      <c r="F13" s="6"/>
      <c r="G13" s="6"/>
      <c r="H13" s="6"/>
      <c r="I13" s="6"/>
      <c r="J13" s="6"/>
      <c r="K13" s="7"/>
      <c r="L13" s="5"/>
      <c r="M13" s="6"/>
      <c r="N13" s="7" t="s">
        <v>69</v>
      </c>
    </row>
    <row r="14" spans="1:14" ht="32.25" customHeight="1" thickBot="1" x14ac:dyDescent="0.25">
      <c r="A14" s="11" t="s">
        <v>280</v>
      </c>
      <c r="B14" s="12">
        <v>9</v>
      </c>
      <c r="C14" s="12">
        <v>5</v>
      </c>
      <c r="D14" s="12">
        <f>SUM(B14:C14)</f>
        <v>14</v>
      </c>
      <c r="E14" s="12">
        <v>1</v>
      </c>
      <c r="F14" s="12">
        <v>0</v>
      </c>
      <c r="G14" s="12">
        <f>SUM(E14:F14)</f>
        <v>1</v>
      </c>
      <c r="H14" s="12">
        <v>0</v>
      </c>
      <c r="I14" s="12">
        <v>0</v>
      </c>
      <c r="J14" s="12">
        <v>0</v>
      </c>
      <c r="K14" s="12">
        <f>SUM(B14,E14)</f>
        <v>10</v>
      </c>
      <c r="L14" s="12">
        <f>SUM(C14,F14)</f>
        <v>5</v>
      </c>
      <c r="M14" s="12">
        <f>SUM(D14,G14)</f>
        <v>15</v>
      </c>
      <c r="N14" s="13" t="s">
        <v>281</v>
      </c>
    </row>
    <row r="15" spans="1:14" ht="34.5" customHeight="1" thickBot="1" x14ac:dyDescent="0.25">
      <c r="A15" s="8" t="s">
        <v>108</v>
      </c>
      <c r="B15" s="9">
        <f t="shared" ref="B15:M15" si="0">SUM(B14)</f>
        <v>9</v>
      </c>
      <c r="C15" s="9">
        <f t="shared" si="0"/>
        <v>5</v>
      </c>
      <c r="D15" s="9">
        <f t="shared" si="0"/>
        <v>14</v>
      </c>
      <c r="E15" s="9">
        <f t="shared" si="0"/>
        <v>1</v>
      </c>
      <c r="F15" s="9">
        <f t="shared" si="0"/>
        <v>0</v>
      </c>
      <c r="G15" s="9">
        <f t="shared" si="0"/>
        <v>1</v>
      </c>
      <c r="H15" s="9">
        <f t="shared" si="0"/>
        <v>0</v>
      </c>
      <c r="I15" s="9">
        <f t="shared" si="0"/>
        <v>0</v>
      </c>
      <c r="J15" s="9">
        <f t="shared" si="0"/>
        <v>0</v>
      </c>
      <c r="K15" s="9">
        <f t="shared" si="0"/>
        <v>10</v>
      </c>
      <c r="L15" s="9">
        <f t="shared" si="0"/>
        <v>5</v>
      </c>
      <c r="M15" s="9">
        <f t="shared" si="0"/>
        <v>15</v>
      </c>
      <c r="N15" s="10" t="s">
        <v>48</v>
      </c>
    </row>
    <row r="16" spans="1:14" ht="15" thickTop="1" x14ac:dyDescent="0.2"/>
  </sheetData>
  <mergeCells count="12">
    <mergeCell ref="B10:D10"/>
    <mergeCell ref="E10:G10"/>
    <mergeCell ref="H10:J10"/>
    <mergeCell ref="K10:M10"/>
    <mergeCell ref="A6:N6"/>
    <mergeCell ref="A7:N7"/>
    <mergeCell ref="A9:A12"/>
    <mergeCell ref="B9:D9"/>
    <mergeCell ref="E9:G9"/>
    <mergeCell ref="H9:J9"/>
    <mergeCell ref="K9:M9"/>
    <mergeCell ref="N9:N12"/>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4"/>
  <sheetViews>
    <sheetView rightToLeft="1" view="pageBreakPreview" zoomScale="90" zoomScaleSheetLayoutView="90" workbookViewId="0">
      <selection activeCell="N13" sqref="N13"/>
    </sheetView>
  </sheetViews>
  <sheetFormatPr defaultRowHeight="14.25" x14ac:dyDescent="0.2"/>
  <cols>
    <col min="1" max="1" width="18.5" style="76" customWidth="1"/>
    <col min="2" max="10" width="9.875" style="76" customWidth="1"/>
    <col min="11" max="11" width="22.375" style="76" customWidth="1"/>
    <col min="12" max="16384" width="9" style="76"/>
  </cols>
  <sheetData>
    <row r="1" spans="1:11" ht="41.25" customHeight="1" x14ac:dyDescent="0.2">
      <c r="A1" s="406" t="s">
        <v>1738</v>
      </c>
      <c r="B1" s="406"/>
      <c r="C1" s="406"/>
      <c r="D1" s="406"/>
      <c r="E1" s="406"/>
      <c r="F1" s="406"/>
      <c r="G1" s="406"/>
      <c r="H1" s="406"/>
      <c r="I1" s="406"/>
      <c r="J1" s="406"/>
      <c r="K1" s="406"/>
    </row>
    <row r="2" spans="1:11" ht="36.75" customHeight="1" x14ac:dyDescent="0.25">
      <c r="A2" s="416" t="s">
        <v>1737</v>
      </c>
      <c r="B2" s="416"/>
      <c r="C2" s="416"/>
      <c r="D2" s="416"/>
      <c r="E2" s="416"/>
      <c r="F2" s="416"/>
      <c r="G2" s="416"/>
      <c r="H2" s="416"/>
      <c r="I2" s="416"/>
      <c r="J2" s="416"/>
      <c r="K2" s="416"/>
    </row>
    <row r="3" spans="1:11" ht="16.5" thickBot="1" x14ac:dyDescent="0.3">
      <c r="A3" s="29" t="s">
        <v>1736</v>
      </c>
      <c r="K3" s="39" t="s">
        <v>1735</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177</v>
      </c>
      <c r="C5" s="413"/>
      <c r="D5" s="413"/>
      <c r="E5" s="413" t="s">
        <v>7</v>
      </c>
      <c r="F5" s="413"/>
      <c r="G5" s="413"/>
      <c r="H5" s="413" t="s">
        <v>8</v>
      </c>
      <c r="I5" s="413"/>
      <c r="J5" s="413"/>
      <c r="K5" s="410"/>
    </row>
    <row r="6" spans="1:11" ht="15.75" x14ac:dyDescent="0.25">
      <c r="A6" s="410"/>
      <c r="B6" s="75" t="s">
        <v>9</v>
      </c>
      <c r="C6" s="75" t="s">
        <v>10</v>
      </c>
      <c r="D6" s="75" t="s">
        <v>11</v>
      </c>
      <c r="E6" s="75" t="s">
        <v>9</v>
      </c>
      <c r="F6" s="75" t="s">
        <v>10</v>
      </c>
      <c r="G6" s="75" t="s">
        <v>11</v>
      </c>
      <c r="H6" s="75" t="s">
        <v>9</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5.5" customHeight="1" x14ac:dyDescent="0.2">
      <c r="A8" s="5" t="s">
        <v>14</v>
      </c>
      <c r="B8" s="6"/>
      <c r="C8" s="6"/>
      <c r="D8" s="6"/>
      <c r="E8" s="6"/>
      <c r="F8" s="6"/>
      <c r="G8" s="6"/>
      <c r="H8" s="6"/>
      <c r="I8" s="6"/>
      <c r="J8" s="6"/>
      <c r="K8" s="24" t="s">
        <v>69</v>
      </c>
    </row>
    <row r="9" spans="1:11" ht="25.5" customHeight="1" thickBot="1" x14ac:dyDescent="0.25">
      <c r="A9" s="11" t="s">
        <v>280</v>
      </c>
      <c r="B9" s="12">
        <v>176</v>
      </c>
      <c r="C9" s="12">
        <v>236</v>
      </c>
      <c r="D9" s="12">
        <f>SUM(B9:C9)</f>
        <v>412</v>
      </c>
      <c r="E9" s="12">
        <v>0</v>
      </c>
      <c r="F9" s="12">
        <v>0</v>
      </c>
      <c r="G9" s="12">
        <f>SUM(E9:F9)</f>
        <v>0</v>
      </c>
      <c r="H9" s="12">
        <f>SUM(E9,B9)</f>
        <v>176</v>
      </c>
      <c r="I9" s="12">
        <f>SUM(F9,C9)</f>
        <v>236</v>
      </c>
      <c r="J9" s="12">
        <f>SUM(H9:I9)</f>
        <v>412</v>
      </c>
      <c r="K9" s="100" t="s">
        <v>281</v>
      </c>
    </row>
    <row r="10" spans="1:11" ht="25.5" customHeight="1" thickBot="1" x14ac:dyDescent="0.25">
      <c r="A10" s="8" t="s">
        <v>108</v>
      </c>
      <c r="B10" s="9">
        <f t="shared" ref="B10:J10" si="0">SUM(B9)</f>
        <v>176</v>
      </c>
      <c r="C10" s="9">
        <f t="shared" si="0"/>
        <v>236</v>
      </c>
      <c r="D10" s="9">
        <f t="shared" si="0"/>
        <v>412</v>
      </c>
      <c r="E10" s="9">
        <f t="shared" si="0"/>
        <v>0</v>
      </c>
      <c r="F10" s="9">
        <f t="shared" si="0"/>
        <v>0</v>
      </c>
      <c r="G10" s="9">
        <f t="shared" si="0"/>
        <v>0</v>
      </c>
      <c r="H10" s="9">
        <f t="shared" si="0"/>
        <v>176</v>
      </c>
      <c r="I10" s="9">
        <f t="shared" si="0"/>
        <v>236</v>
      </c>
      <c r="J10" s="9">
        <f t="shared" si="0"/>
        <v>412</v>
      </c>
      <c r="K10" s="101" t="s">
        <v>48</v>
      </c>
    </row>
    <row r="11" spans="1:11" ht="27.75" customHeight="1" thickTop="1" x14ac:dyDescent="0.2"/>
    <row r="12" spans="1:11" ht="27.75" customHeight="1" x14ac:dyDescent="0.2"/>
    <row r="14" spans="1:11" ht="33" customHeight="1" x14ac:dyDescent="0.2">
      <c r="A14" s="423" t="s">
        <v>1734</v>
      </c>
      <c r="B14" s="423"/>
      <c r="C14" s="423"/>
      <c r="D14" s="423"/>
      <c r="E14" s="423"/>
      <c r="F14" s="423"/>
      <c r="G14" s="423"/>
      <c r="H14" s="423"/>
      <c r="I14" s="423"/>
      <c r="J14" s="423"/>
      <c r="K14" s="423"/>
    </row>
    <row r="15" spans="1:11" ht="35.25" customHeight="1" x14ac:dyDescent="0.25">
      <c r="A15" s="416" t="s">
        <v>1733</v>
      </c>
      <c r="B15" s="416"/>
      <c r="C15" s="416"/>
      <c r="D15" s="416"/>
      <c r="E15" s="416"/>
      <c r="F15" s="416"/>
      <c r="G15" s="416"/>
      <c r="H15" s="416"/>
      <c r="I15" s="416"/>
      <c r="J15" s="416"/>
      <c r="K15" s="416"/>
    </row>
    <row r="16" spans="1:11" ht="18" customHeight="1" thickBot="1" x14ac:dyDescent="0.3">
      <c r="A16" s="29" t="s">
        <v>1732</v>
      </c>
      <c r="K16" s="39" t="s">
        <v>1731</v>
      </c>
    </row>
    <row r="17" spans="1:11" ht="18.75" customHeight="1" thickTop="1" x14ac:dyDescent="0.25">
      <c r="A17" s="409" t="s">
        <v>118</v>
      </c>
      <c r="B17" s="412" t="s">
        <v>2</v>
      </c>
      <c r="C17" s="412"/>
      <c r="D17" s="412"/>
      <c r="E17" s="412" t="s">
        <v>3</v>
      </c>
      <c r="F17" s="412"/>
      <c r="G17" s="412"/>
      <c r="H17" s="412" t="s">
        <v>4</v>
      </c>
      <c r="I17" s="412"/>
      <c r="J17" s="412"/>
      <c r="K17" s="409" t="s">
        <v>278</v>
      </c>
    </row>
    <row r="18" spans="1:11" ht="15.75" x14ac:dyDescent="0.25">
      <c r="A18" s="410"/>
      <c r="B18" s="413" t="s">
        <v>177</v>
      </c>
      <c r="C18" s="413"/>
      <c r="D18" s="413"/>
      <c r="E18" s="413" t="s">
        <v>7</v>
      </c>
      <c r="F18" s="413"/>
      <c r="G18" s="413"/>
      <c r="H18" s="413" t="s">
        <v>8</v>
      </c>
      <c r="I18" s="413"/>
      <c r="J18" s="413"/>
      <c r="K18" s="410"/>
    </row>
    <row r="19" spans="1:11" ht="15.75" x14ac:dyDescent="0.25">
      <c r="A19" s="410"/>
      <c r="B19" s="75" t="s">
        <v>9</v>
      </c>
      <c r="C19" s="75" t="s">
        <v>10</v>
      </c>
      <c r="D19" s="75" t="s">
        <v>11</v>
      </c>
      <c r="E19" s="75" t="s">
        <v>9</v>
      </c>
      <c r="F19" s="75" t="s">
        <v>10</v>
      </c>
      <c r="G19" s="75" t="s">
        <v>11</v>
      </c>
      <c r="H19" s="75" t="s">
        <v>9</v>
      </c>
      <c r="I19" s="75" t="s">
        <v>10</v>
      </c>
      <c r="J19" s="75" t="s">
        <v>11</v>
      </c>
      <c r="K19" s="410"/>
    </row>
    <row r="20" spans="1:11" ht="27" customHeight="1" thickBot="1" x14ac:dyDescent="0.3">
      <c r="A20" s="411"/>
      <c r="B20" s="4" t="s">
        <v>12</v>
      </c>
      <c r="C20" s="4" t="s">
        <v>13</v>
      </c>
      <c r="D20" s="4" t="s">
        <v>8</v>
      </c>
      <c r="E20" s="4" t="s">
        <v>12</v>
      </c>
      <c r="F20" s="4" t="s">
        <v>13</v>
      </c>
      <c r="G20" s="4" t="s">
        <v>8</v>
      </c>
      <c r="H20" s="4" t="s">
        <v>12</v>
      </c>
      <c r="I20" s="4" t="s">
        <v>13</v>
      </c>
      <c r="J20" s="4" t="s">
        <v>8</v>
      </c>
      <c r="K20" s="411"/>
    </row>
    <row r="21" spans="1:11" ht="24.75" customHeight="1" x14ac:dyDescent="0.2">
      <c r="A21" s="5" t="s">
        <v>14</v>
      </c>
      <c r="B21" s="6"/>
      <c r="C21" s="6"/>
      <c r="D21" s="6"/>
      <c r="E21" s="6"/>
      <c r="F21" s="6"/>
      <c r="G21" s="6"/>
      <c r="H21" s="6"/>
      <c r="I21" s="6"/>
      <c r="J21" s="6"/>
      <c r="K21" s="24" t="s">
        <v>69</v>
      </c>
    </row>
    <row r="22" spans="1:11" ht="24.75" customHeight="1" thickBot="1" x14ac:dyDescent="0.25">
      <c r="A22" s="11" t="s">
        <v>280</v>
      </c>
      <c r="B22" s="12">
        <v>170</v>
      </c>
      <c r="C22" s="12">
        <v>231</v>
      </c>
      <c r="D22" s="12">
        <f>SUM(B22:C22)</f>
        <v>401</v>
      </c>
      <c r="E22" s="12">
        <v>0</v>
      </c>
      <c r="F22" s="12">
        <v>0</v>
      </c>
      <c r="G22" s="12">
        <f>SUM(E22:F22)</f>
        <v>0</v>
      </c>
      <c r="H22" s="12">
        <f>SUM(E22,B22)</f>
        <v>170</v>
      </c>
      <c r="I22" s="12">
        <f>SUM(F22,C22)</f>
        <v>231</v>
      </c>
      <c r="J22" s="12">
        <f>SUM(H22:I22)</f>
        <v>401</v>
      </c>
      <c r="K22" s="100" t="s">
        <v>281</v>
      </c>
    </row>
    <row r="23" spans="1:11" ht="24.75" customHeight="1" thickBot="1" x14ac:dyDescent="0.25">
      <c r="A23" s="8" t="s">
        <v>108</v>
      </c>
      <c r="B23" s="9">
        <f t="shared" ref="B23:J23" si="1">SUM(B22)</f>
        <v>170</v>
      </c>
      <c r="C23" s="9">
        <f t="shared" si="1"/>
        <v>231</v>
      </c>
      <c r="D23" s="9">
        <f t="shared" si="1"/>
        <v>401</v>
      </c>
      <c r="E23" s="9">
        <f t="shared" si="1"/>
        <v>0</v>
      </c>
      <c r="F23" s="9">
        <f t="shared" si="1"/>
        <v>0</v>
      </c>
      <c r="G23" s="9">
        <f t="shared" si="1"/>
        <v>0</v>
      </c>
      <c r="H23" s="9">
        <f t="shared" si="1"/>
        <v>170</v>
      </c>
      <c r="I23" s="9">
        <f t="shared" si="1"/>
        <v>231</v>
      </c>
      <c r="J23" s="9">
        <f t="shared" si="1"/>
        <v>401</v>
      </c>
      <c r="K23" s="101" t="s">
        <v>48</v>
      </c>
    </row>
    <row r="24" spans="1:11" ht="15" thickTop="1" x14ac:dyDescent="0.2"/>
  </sheetData>
  <mergeCells count="20">
    <mergeCell ref="A14:K14"/>
    <mergeCell ref="A15:K15"/>
    <mergeCell ref="A17:A20"/>
    <mergeCell ref="B17:D17"/>
    <mergeCell ref="E17:G17"/>
    <mergeCell ref="H17:J17"/>
    <mergeCell ref="K17:K20"/>
    <mergeCell ref="B18:D18"/>
    <mergeCell ref="E18:G18"/>
    <mergeCell ref="H18:J18"/>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60"/>
  <sheetViews>
    <sheetView rightToLeft="1" view="pageBreakPreview" topLeftCell="A90" zoomScale="80" zoomScaleNormal="100" zoomScaleSheetLayoutView="80" workbookViewId="0">
      <selection activeCell="A102" activeCellId="1" sqref="A74:A90 A102:A105"/>
    </sheetView>
  </sheetViews>
  <sheetFormatPr defaultRowHeight="14.25" x14ac:dyDescent="0.2"/>
  <cols>
    <col min="1" max="1" width="26.375" style="76" customWidth="1"/>
    <col min="2" max="10" width="8.75" style="76" customWidth="1"/>
    <col min="11" max="11" width="31" style="76" customWidth="1"/>
    <col min="12" max="85" width="0" style="76" hidden="1" customWidth="1"/>
    <col min="86" max="16384" width="9" style="76"/>
  </cols>
  <sheetData>
    <row r="1" spans="1:11" ht="24.75" customHeight="1" x14ac:dyDescent="0.2">
      <c r="A1" s="423" t="s">
        <v>1245</v>
      </c>
      <c r="B1" s="423"/>
      <c r="C1" s="423"/>
      <c r="D1" s="423"/>
      <c r="E1" s="423"/>
      <c r="F1" s="423"/>
      <c r="G1" s="423"/>
      <c r="H1" s="423"/>
      <c r="I1" s="423"/>
      <c r="J1" s="423"/>
      <c r="K1" s="423"/>
    </row>
    <row r="2" spans="1:11" ht="38.25" customHeight="1" x14ac:dyDescent="0.25">
      <c r="A2" s="416" t="s">
        <v>1246</v>
      </c>
      <c r="B2" s="416"/>
      <c r="C2" s="416"/>
      <c r="D2" s="416"/>
      <c r="E2" s="416"/>
      <c r="F2" s="416"/>
      <c r="G2" s="416"/>
      <c r="H2" s="416"/>
      <c r="I2" s="416"/>
      <c r="J2" s="416"/>
      <c r="K2" s="416"/>
    </row>
    <row r="3" spans="1:11" ht="24.75" customHeight="1" thickBot="1" x14ac:dyDescent="0.3">
      <c r="A3" s="29" t="s">
        <v>1835</v>
      </c>
      <c r="K3" s="39" t="s">
        <v>1247</v>
      </c>
    </row>
    <row r="4" spans="1:11" ht="24.75" customHeight="1" thickTop="1" x14ac:dyDescent="0.25">
      <c r="A4" s="409" t="s">
        <v>118</v>
      </c>
      <c r="B4" s="412" t="s">
        <v>2</v>
      </c>
      <c r="C4" s="412"/>
      <c r="D4" s="412"/>
      <c r="E4" s="412" t="s">
        <v>3</v>
      </c>
      <c r="F4" s="412"/>
      <c r="G4" s="412"/>
      <c r="H4" s="412" t="s">
        <v>4</v>
      </c>
      <c r="I4" s="412"/>
      <c r="J4" s="412"/>
      <c r="K4" s="409" t="s">
        <v>278</v>
      </c>
    </row>
    <row r="5" spans="1:11" ht="24.75" customHeight="1" x14ac:dyDescent="0.25">
      <c r="A5" s="410"/>
      <c r="B5" s="413" t="s">
        <v>6</v>
      </c>
      <c r="C5" s="413"/>
      <c r="D5" s="413"/>
      <c r="E5" s="413" t="s">
        <v>7</v>
      </c>
      <c r="F5" s="413"/>
      <c r="G5" s="413"/>
      <c r="H5" s="413" t="s">
        <v>8</v>
      </c>
      <c r="I5" s="413"/>
      <c r="J5" s="413"/>
      <c r="K5" s="410"/>
    </row>
    <row r="6" spans="1:11" ht="24.75" customHeight="1" x14ac:dyDescent="0.25">
      <c r="A6" s="410"/>
      <c r="B6" s="75" t="s">
        <v>52</v>
      </c>
      <c r="C6" s="75" t="s">
        <v>10</v>
      </c>
      <c r="D6" s="75" t="s">
        <v>11</v>
      </c>
      <c r="E6" s="75" t="s">
        <v>52</v>
      </c>
      <c r="F6" s="75" t="s">
        <v>10</v>
      </c>
      <c r="G6" s="75" t="s">
        <v>11</v>
      </c>
      <c r="H6" s="75" t="s">
        <v>52</v>
      </c>
      <c r="I6" s="75" t="s">
        <v>10</v>
      </c>
      <c r="J6" s="75" t="s">
        <v>11</v>
      </c>
      <c r="K6" s="410"/>
    </row>
    <row r="7" spans="1:11" ht="24.75" customHeight="1" thickBot="1" x14ac:dyDescent="0.3">
      <c r="A7" s="411"/>
      <c r="B7" s="4" t="s">
        <v>12</v>
      </c>
      <c r="C7" s="4" t="s">
        <v>13</v>
      </c>
      <c r="D7" s="4" t="s">
        <v>8</v>
      </c>
      <c r="E7" s="4" t="s">
        <v>12</v>
      </c>
      <c r="F7" s="4" t="s">
        <v>13</v>
      </c>
      <c r="G7" s="4" t="s">
        <v>8</v>
      </c>
      <c r="H7" s="4" t="s">
        <v>12</v>
      </c>
      <c r="I7" s="4" t="s">
        <v>13</v>
      </c>
      <c r="J7" s="4" t="s">
        <v>8</v>
      </c>
      <c r="K7" s="411"/>
    </row>
    <row r="8" spans="1:11" ht="24" customHeight="1" x14ac:dyDescent="0.25">
      <c r="A8" s="5" t="s">
        <v>14</v>
      </c>
      <c r="B8" s="97"/>
      <c r="C8" s="97"/>
      <c r="D8" s="97"/>
      <c r="E8" s="97"/>
      <c r="F8" s="97"/>
      <c r="G8" s="97"/>
      <c r="H8" s="97"/>
      <c r="I8" s="97"/>
      <c r="J8" s="97"/>
      <c r="K8" s="7" t="s">
        <v>69</v>
      </c>
    </row>
    <row r="9" spans="1:11" ht="24" customHeight="1" x14ac:dyDescent="0.2">
      <c r="A9" s="5" t="s">
        <v>280</v>
      </c>
      <c r="B9" s="6">
        <v>48</v>
      </c>
      <c r="C9" s="6">
        <v>61</v>
      </c>
      <c r="D9" s="6">
        <v>109</v>
      </c>
      <c r="E9" s="6">
        <v>0</v>
      </c>
      <c r="F9" s="6">
        <v>0</v>
      </c>
      <c r="G9" s="6">
        <v>0</v>
      </c>
      <c r="H9" s="6">
        <f t="shared" ref="H9:I22" si="0">SUM(B9,E9)</f>
        <v>48</v>
      </c>
      <c r="I9" s="6">
        <f t="shared" si="0"/>
        <v>61</v>
      </c>
      <c r="J9" s="6">
        <f t="shared" ref="J9:J22" si="1">SUM(H9:I9)</f>
        <v>109</v>
      </c>
      <c r="K9" s="7" t="s">
        <v>281</v>
      </c>
    </row>
    <row r="10" spans="1:11" ht="24" customHeight="1" x14ac:dyDescent="0.2">
      <c r="A10" s="5" t="s">
        <v>124</v>
      </c>
      <c r="B10" s="6">
        <v>54</v>
      </c>
      <c r="C10" s="6">
        <v>74</v>
      </c>
      <c r="D10" s="6">
        <v>128</v>
      </c>
      <c r="E10" s="6">
        <v>0</v>
      </c>
      <c r="F10" s="6">
        <v>0</v>
      </c>
      <c r="G10" s="6">
        <v>0</v>
      </c>
      <c r="H10" s="6">
        <f t="shared" si="0"/>
        <v>54</v>
      </c>
      <c r="I10" s="6">
        <f t="shared" si="0"/>
        <v>74</v>
      </c>
      <c r="J10" s="6">
        <f t="shared" si="1"/>
        <v>128</v>
      </c>
      <c r="K10" s="7" t="s">
        <v>282</v>
      </c>
    </row>
    <row r="11" spans="1:11" ht="24" customHeight="1" x14ac:dyDescent="0.2">
      <c r="A11" s="5" t="s">
        <v>283</v>
      </c>
      <c r="B11" s="6">
        <v>50</v>
      </c>
      <c r="C11" s="6">
        <v>115</v>
      </c>
      <c r="D11" s="6">
        <v>165</v>
      </c>
      <c r="E11" s="6">
        <v>0</v>
      </c>
      <c r="F11" s="6">
        <v>0</v>
      </c>
      <c r="G11" s="6">
        <v>0</v>
      </c>
      <c r="H11" s="6">
        <f t="shared" si="0"/>
        <v>50</v>
      </c>
      <c r="I11" s="6">
        <f t="shared" si="0"/>
        <v>115</v>
      </c>
      <c r="J11" s="6">
        <f t="shared" si="1"/>
        <v>165</v>
      </c>
      <c r="K11" s="7" t="s">
        <v>347</v>
      </c>
    </row>
    <row r="12" spans="1:11" ht="24" customHeight="1" x14ac:dyDescent="0.2">
      <c r="A12" s="5" t="s">
        <v>348</v>
      </c>
      <c r="B12" s="6">
        <v>28</v>
      </c>
      <c r="C12" s="6">
        <v>111</v>
      </c>
      <c r="D12" s="6">
        <v>139</v>
      </c>
      <c r="E12" s="6">
        <v>0</v>
      </c>
      <c r="F12" s="6">
        <v>0</v>
      </c>
      <c r="G12" s="6">
        <v>0</v>
      </c>
      <c r="H12" s="6">
        <f t="shared" si="0"/>
        <v>28</v>
      </c>
      <c r="I12" s="6">
        <f t="shared" si="0"/>
        <v>111</v>
      </c>
      <c r="J12" s="6">
        <f t="shared" si="1"/>
        <v>139</v>
      </c>
      <c r="K12" s="7" t="s">
        <v>349</v>
      </c>
    </row>
    <row r="13" spans="1:11" ht="24" customHeight="1" x14ac:dyDescent="0.2">
      <c r="A13" s="5" t="s">
        <v>285</v>
      </c>
      <c r="B13" s="6">
        <v>371</v>
      </c>
      <c r="C13" s="6">
        <v>160</v>
      </c>
      <c r="D13" s="6">
        <v>531</v>
      </c>
      <c r="E13" s="6">
        <v>0</v>
      </c>
      <c r="F13" s="6">
        <v>0</v>
      </c>
      <c r="G13" s="6">
        <v>0</v>
      </c>
      <c r="H13" s="6">
        <f t="shared" si="0"/>
        <v>371</v>
      </c>
      <c r="I13" s="6">
        <f t="shared" si="0"/>
        <v>160</v>
      </c>
      <c r="J13" s="6">
        <f t="shared" si="1"/>
        <v>531</v>
      </c>
      <c r="K13" s="7" t="s">
        <v>286</v>
      </c>
    </row>
    <row r="14" spans="1:11" ht="24" customHeight="1" x14ac:dyDescent="0.2">
      <c r="A14" s="5" t="s">
        <v>1248</v>
      </c>
      <c r="B14" s="6">
        <v>52</v>
      </c>
      <c r="C14" s="6">
        <v>5</v>
      </c>
      <c r="D14" s="6">
        <v>57</v>
      </c>
      <c r="E14" s="6">
        <v>0</v>
      </c>
      <c r="F14" s="6">
        <v>0</v>
      </c>
      <c r="G14" s="6">
        <v>0</v>
      </c>
      <c r="H14" s="6">
        <f t="shared" si="0"/>
        <v>52</v>
      </c>
      <c r="I14" s="6">
        <f t="shared" si="0"/>
        <v>5</v>
      </c>
      <c r="J14" s="6">
        <f t="shared" si="1"/>
        <v>57</v>
      </c>
      <c r="K14" s="7" t="s">
        <v>1249</v>
      </c>
    </row>
    <row r="15" spans="1:11" ht="24" customHeight="1" x14ac:dyDescent="0.2">
      <c r="A15" s="5" t="s">
        <v>407</v>
      </c>
      <c r="B15" s="6">
        <v>203</v>
      </c>
      <c r="C15" s="6">
        <v>92</v>
      </c>
      <c r="D15" s="6">
        <v>295</v>
      </c>
      <c r="E15" s="6">
        <v>0</v>
      </c>
      <c r="F15" s="6">
        <v>0</v>
      </c>
      <c r="G15" s="6">
        <v>0</v>
      </c>
      <c r="H15" s="6">
        <f t="shared" si="0"/>
        <v>203</v>
      </c>
      <c r="I15" s="6">
        <f t="shared" si="0"/>
        <v>92</v>
      </c>
      <c r="J15" s="6">
        <f t="shared" si="1"/>
        <v>295</v>
      </c>
      <c r="K15" s="7" t="s">
        <v>351</v>
      </c>
    </row>
    <row r="16" spans="1:11" ht="24" customHeight="1" x14ac:dyDescent="0.2">
      <c r="A16" s="5" t="s">
        <v>352</v>
      </c>
      <c r="B16" s="6">
        <v>42</v>
      </c>
      <c r="C16" s="6">
        <v>29</v>
      </c>
      <c r="D16" s="6">
        <v>71</v>
      </c>
      <c r="E16" s="6">
        <v>0</v>
      </c>
      <c r="F16" s="6">
        <v>0</v>
      </c>
      <c r="G16" s="6">
        <v>0</v>
      </c>
      <c r="H16" s="6">
        <f t="shared" si="0"/>
        <v>42</v>
      </c>
      <c r="I16" s="6">
        <f t="shared" si="0"/>
        <v>29</v>
      </c>
      <c r="J16" s="6">
        <f t="shared" si="1"/>
        <v>71</v>
      </c>
      <c r="K16" s="7" t="s">
        <v>353</v>
      </c>
    </row>
    <row r="17" spans="1:11" ht="24" customHeight="1" x14ac:dyDescent="0.2">
      <c r="A17" s="5" t="s">
        <v>287</v>
      </c>
      <c r="B17" s="6">
        <v>147</v>
      </c>
      <c r="C17" s="6">
        <v>198</v>
      </c>
      <c r="D17" s="6">
        <v>345</v>
      </c>
      <c r="E17" s="6">
        <v>0</v>
      </c>
      <c r="F17" s="6">
        <v>1</v>
      </c>
      <c r="G17" s="6">
        <v>1</v>
      </c>
      <c r="H17" s="6">
        <f t="shared" si="0"/>
        <v>147</v>
      </c>
      <c r="I17" s="6">
        <f t="shared" si="0"/>
        <v>199</v>
      </c>
      <c r="J17" s="6">
        <f t="shared" si="1"/>
        <v>346</v>
      </c>
      <c r="K17" s="7" t="s">
        <v>1132</v>
      </c>
    </row>
    <row r="18" spans="1:11" ht="24" customHeight="1" x14ac:dyDescent="0.2">
      <c r="A18" s="5" t="s">
        <v>873</v>
      </c>
      <c r="B18" s="6">
        <v>90</v>
      </c>
      <c r="C18" s="6">
        <v>77</v>
      </c>
      <c r="D18" s="6">
        <v>167</v>
      </c>
      <c r="E18" s="6">
        <v>0</v>
      </c>
      <c r="F18" s="6">
        <v>0</v>
      </c>
      <c r="G18" s="6">
        <v>0</v>
      </c>
      <c r="H18" s="6">
        <f t="shared" si="0"/>
        <v>90</v>
      </c>
      <c r="I18" s="6">
        <f t="shared" si="0"/>
        <v>77</v>
      </c>
      <c r="J18" s="6">
        <f t="shared" si="1"/>
        <v>167</v>
      </c>
      <c r="K18" s="7" t="s">
        <v>1135</v>
      </c>
    </row>
    <row r="19" spans="1:11" ht="24" customHeight="1" x14ac:dyDescent="0.2">
      <c r="A19" s="5" t="s">
        <v>414</v>
      </c>
      <c r="B19" s="6">
        <v>500</v>
      </c>
      <c r="C19" s="6">
        <v>126</v>
      </c>
      <c r="D19" s="6">
        <v>626</v>
      </c>
      <c r="E19" s="6">
        <v>0</v>
      </c>
      <c r="F19" s="6">
        <v>0</v>
      </c>
      <c r="G19" s="6">
        <v>0</v>
      </c>
      <c r="H19" s="6">
        <f t="shared" si="0"/>
        <v>500</v>
      </c>
      <c r="I19" s="6">
        <f t="shared" si="0"/>
        <v>126</v>
      </c>
      <c r="J19" s="6">
        <f t="shared" si="1"/>
        <v>626</v>
      </c>
      <c r="K19" s="7" t="s">
        <v>290</v>
      </c>
    </row>
    <row r="20" spans="1:11" ht="24" customHeight="1" x14ac:dyDescent="0.2">
      <c r="A20" s="5" t="s">
        <v>390</v>
      </c>
      <c r="B20" s="6">
        <v>606</v>
      </c>
      <c r="C20" s="6">
        <v>241</v>
      </c>
      <c r="D20" s="6">
        <v>847</v>
      </c>
      <c r="E20" s="6">
        <v>0</v>
      </c>
      <c r="F20" s="6">
        <v>0</v>
      </c>
      <c r="G20" s="6">
        <v>0</v>
      </c>
      <c r="H20" s="6">
        <f t="shared" si="0"/>
        <v>606</v>
      </c>
      <c r="I20" s="6">
        <f t="shared" si="0"/>
        <v>241</v>
      </c>
      <c r="J20" s="6">
        <f t="shared" si="1"/>
        <v>847</v>
      </c>
      <c r="K20" s="7" t="s">
        <v>1136</v>
      </c>
    </row>
    <row r="21" spans="1:11" ht="24" customHeight="1" x14ac:dyDescent="0.2">
      <c r="A21" s="5" t="s">
        <v>361</v>
      </c>
      <c r="B21" s="6">
        <v>382</v>
      </c>
      <c r="C21" s="6">
        <v>211</v>
      </c>
      <c r="D21" s="6">
        <v>593</v>
      </c>
      <c r="E21" s="6">
        <v>0</v>
      </c>
      <c r="F21" s="6">
        <v>0</v>
      </c>
      <c r="G21" s="6">
        <v>0</v>
      </c>
      <c r="H21" s="6">
        <f t="shared" si="0"/>
        <v>382</v>
      </c>
      <c r="I21" s="6">
        <f t="shared" si="0"/>
        <v>211</v>
      </c>
      <c r="J21" s="6">
        <f t="shared" si="1"/>
        <v>593</v>
      </c>
      <c r="K21" s="7" t="s">
        <v>1137</v>
      </c>
    </row>
    <row r="22" spans="1:11" ht="24" customHeight="1" thickBot="1" x14ac:dyDescent="0.25">
      <c r="A22" s="14" t="s">
        <v>1250</v>
      </c>
      <c r="B22" s="15">
        <v>87</v>
      </c>
      <c r="C22" s="15">
        <v>80</v>
      </c>
      <c r="D22" s="15">
        <v>167</v>
      </c>
      <c r="E22" s="15">
        <v>0</v>
      </c>
      <c r="F22" s="15">
        <v>0</v>
      </c>
      <c r="G22" s="15">
        <v>0</v>
      </c>
      <c r="H22" s="15">
        <f t="shared" si="0"/>
        <v>87</v>
      </c>
      <c r="I22" s="15">
        <f t="shared" si="0"/>
        <v>80</v>
      </c>
      <c r="J22" s="15">
        <f t="shared" si="1"/>
        <v>167</v>
      </c>
      <c r="K22" s="16" t="s">
        <v>1251</v>
      </c>
    </row>
    <row r="23" spans="1:11" ht="15" thickTop="1" x14ac:dyDescent="0.2"/>
    <row r="34" spans="1:11" ht="22.5" customHeight="1" thickBot="1" x14ac:dyDescent="0.3">
      <c r="A34" s="29" t="s">
        <v>1836</v>
      </c>
      <c r="K34" s="39" t="s">
        <v>1252</v>
      </c>
    </row>
    <row r="35" spans="1:11" ht="22.5" customHeight="1" thickTop="1" x14ac:dyDescent="0.25">
      <c r="A35" s="409" t="s">
        <v>118</v>
      </c>
      <c r="B35" s="412" t="s">
        <v>2</v>
      </c>
      <c r="C35" s="412"/>
      <c r="D35" s="412"/>
      <c r="E35" s="412" t="s">
        <v>3</v>
      </c>
      <c r="F35" s="412"/>
      <c r="G35" s="412"/>
      <c r="H35" s="412" t="s">
        <v>4</v>
      </c>
      <c r="I35" s="412"/>
      <c r="J35" s="412"/>
      <c r="K35" s="409" t="s">
        <v>278</v>
      </c>
    </row>
    <row r="36" spans="1:11" ht="22.5" customHeight="1" x14ac:dyDescent="0.25">
      <c r="A36" s="410"/>
      <c r="B36" s="413" t="s">
        <v>6</v>
      </c>
      <c r="C36" s="413"/>
      <c r="D36" s="413"/>
      <c r="E36" s="413" t="s">
        <v>7</v>
      </c>
      <c r="F36" s="413"/>
      <c r="G36" s="413"/>
      <c r="H36" s="413" t="s">
        <v>8</v>
      </c>
      <c r="I36" s="413"/>
      <c r="J36" s="413"/>
      <c r="K36" s="410"/>
    </row>
    <row r="37" spans="1:11" ht="22.5" customHeight="1" x14ac:dyDescent="0.25">
      <c r="A37" s="410"/>
      <c r="B37" s="75" t="s">
        <v>52</v>
      </c>
      <c r="C37" s="75" t="s">
        <v>10</v>
      </c>
      <c r="D37" s="75" t="s">
        <v>11</v>
      </c>
      <c r="E37" s="75" t="s">
        <v>52</v>
      </c>
      <c r="F37" s="75" t="s">
        <v>10</v>
      </c>
      <c r="G37" s="75" t="s">
        <v>11</v>
      </c>
      <c r="H37" s="75" t="s">
        <v>52</v>
      </c>
      <c r="I37" s="75" t="s">
        <v>10</v>
      </c>
      <c r="J37" s="75" t="s">
        <v>11</v>
      </c>
      <c r="K37" s="410"/>
    </row>
    <row r="38" spans="1:11" ht="22.5" customHeight="1" thickBot="1" x14ac:dyDescent="0.3">
      <c r="A38" s="411"/>
      <c r="B38" s="4" t="s">
        <v>12</v>
      </c>
      <c r="C38" s="4" t="s">
        <v>13</v>
      </c>
      <c r="D38" s="4" t="s">
        <v>8</v>
      </c>
      <c r="E38" s="4" t="s">
        <v>12</v>
      </c>
      <c r="F38" s="4" t="s">
        <v>13</v>
      </c>
      <c r="G38" s="4" t="s">
        <v>8</v>
      </c>
      <c r="H38" s="4" t="s">
        <v>12</v>
      </c>
      <c r="I38" s="4" t="s">
        <v>13</v>
      </c>
      <c r="J38" s="4" t="s">
        <v>8</v>
      </c>
      <c r="K38" s="411"/>
    </row>
    <row r="39" spans="1:11" ht="22.5" customHeight="1" x14ac:dyDescent="0.2">
      <c r="A39" s="5" t="s">
        <v>771</v>
      </c>
      <c r="B39" s="6">
        <v>0</v>
      </c>
      <c r="C39" s="6">
        <v>860</v>
      </c>
      <c r="D39" s="6">
        <v>860</v>
      </c>
      <c r="E39" s="6">
        <v>0</v>
      </c>
      <c r="F39" s="6">
        <v>0</v>
      </c>
      <c r="G39" s="6">
        <v>0</v>
      </c>
      <c r="H39" s="6">
        <f t="shared" ref="H39:I45" si="2">SUM(B39,E39)</f>
        <v>0</v>
      </c>
      <c r="I39" s="6">
        <f t="shared" si="2"/>
        <v>860</v>
      </c>
      <c r="J39" s="6">
        <f t="shared" ref="J39:J45" si="3">SUM(H39:I39)</f>
        <v>860</v>
      </c>
      <c r="K39" s="7" t="s">
        <v>910</v>
      </c>
    </row>
    <row r="40" spans="1:11" ht="22.5" customHeight="1" x14ac:dyDescent="0.2">
      <c r="A40" s="5" t="s">
        <v>1253</v>
      </c>
      <c r="B40" s="6">
        <v>276</v>
      </c>
      <c r="C40" s="6">
        <v>73</v>
      </c>
      <c r="D40" s="6">
        <v>349</v>
      </c>
      <c r="E40" s="6">
        <v>0</v>
      </c>
      <c r="F40" s="6">
        <v>0</v>
      </c>
      <c r="G40" s="6">
        <v>0</v>
      </c>
      <c r="H40" s="6">
        <f t="shared" si="2"/>
        <v>276</v>
      </c>
      <c r="I40" s="6">
        <f t="shared" si="2"/>
        <v>73</v>
      </c>
      <c r="J40" s="6">
        <f t="shared" si="3"/>
        <v>349</v>
      </c>
      <c r="K40" s="7" t="s">
        <v>296</v>
      </c>
    </row>
    <row r="41" spans="1:11" ht="22.5" customHeight="1" x14ac:dyDescent="0.2">
      <c r="A41" s="5" t="s">
        <v>297</v>
      </c>
      <c r="B41" s="6">
        <v>167</v>
      </c>
      <c r="C41" s="6">
        <v>13</v>
      </c>
      <c r="D41" s="6">
        <v>180</v>
      </c>
      <c r="E41" s="6">
        <v>0</v>
      </c>
      <c r="F41" s="6">
        <v>0</v>
      </c>
      <c r="G41" s="6">
        <v>0</v>
      </c>
      <c r="H41" s="6">
        <f t="shared" si="2"/>
        <v>167</v>
      </c>
      <c r="I41" s="6">
        <f t="shared" si="2"/>
        <v>13</v>
      </c>
      <c r="J41" s="6">
        <f t="shared" si="3"/>
        <v>180</v>
      </c>
      <c r="K41" s="7" t="s">
        <v>419</v>
      </c>
    </row>
    <row r="42" spans="1:11" ht="22.5" customHeight="1" x14ac:dyDescent="0.2">
      <c r="A42" s="5" t="s">
        <v>299</v>
      </c>
      <c r="B42" s="6">
        <v>771</v>
      </c>
      <c r="C42" s="6">
        <v>319</v>
      </c>
      <c r="D42" s="6">
        <v>1090</v>
      </c>
      <c r="E42" s="6">
        <v>0</v>
      </c>
      <c r="F42" s="6">
        <v>0</v>
      </c>
      <c r="G42" s="6">
        <v>0</v>
      </c>
      <c r="H42" s="6">
        <f t="shared" si="2"/>
        <v>771</v>
      </c>
      <c r="I42" s="6">
        <f t="shared" si="2"/>
        <v>319</v>
      </c>
      <c r="J42" s="6">
        <f t="shared" si="3"/>
        <v>1090</v>
      </c>
      <c r="K42" s="7" t="s">
        <v>300</v>
      </c>
    </row>
    <row r="43" spans="1:11" ht="22.5" customHeight="1" x14ac:dyDescent="0.2">
      <c r="A43" s="5" t="s">
        <v>1138</v>
      </c>
      <c r="B43" s="6">
        <v>437</v>
      </c>
      <c r="C43" s="6">
        <v>116</v>
      </c>
      <c r="D43" s="6">
        <v>553</v>
      </c>
      <c r="E43" s="6">
        <v>0</v>
      </c>
      <c r="F43" s="6">
        <v>0</v>
      </c>
      <c r="G43" s="6">
        <v>0</v>
      </c>
      <c r="H43" s="6">
        <f t="shared" si="2"/>
        <v>437</v>
      </c>
      <c r="I43" s="6">
        <f t="shared" si="2"/>
        <v>116</v>
      </c>
      <c r="J43" s="6">
        <f t="shared" si="3"/>
        <v>553</v>
      </c>
      <c r="K43" s="7" t="s">
        <v>302</v>
      </c>
    </row>
    <row r="44" spans="1:11" ht="22.5" customHeight="1" x14ac:dyDescent="0.2">
      <c r="A44" s="5" t="s">
        <v>303</v>
      </c>
      <c r="B44" s="6">
        <v>126</v>
      </c>
      <c r="C44" s="6">
        <v>100</v>
      </c>
      <c r="D44" s="6">
        <v>226</v>
      </c>
      <c r="E44" s="6">
        <v>0</v>
      </c>
      <c r="F44" s="6">
        <v>0</v>
      </c>
      <c r="G44" s="6">
        <v>0</v>
      </c>
      <c r="H44" s="6">
        <f t="shared" si="2"/>
        <v>126</v>
      </c>
      <c r="I44" s="6">
        <f t="shared" si="2"/>
        <v>100</v>
      </c>
      <c r="J44" s="6">
        <f t="shared" si="3"/>
        <v>226</v>
      </c>
      <c r="K44" s="7" t="s">
        <v>1140</v>
      </c>
    </row>
    <row r="45" spans="1:11" ht="22.5" customHeight="1" x14ac:dyDescent="0.2">
      <c r="A45" s="5" t="s">
        <v>394</v>
      </c>
      <c r="B45" s="6">
        <v>86</v>
      </c>
      <c r="C45" s="6">
        <v>23</v>
      </c>
      <c r="D45" s="6">
        <v>109</v>
      </c>
      <c r="E45" s="6">
        <v>0</v>
      </c>
      <c r="F45" s="6">
        <v>0</v>
      </c>
      <c r="G45" s="6">
        <v>0</v>
      </c>
      <c r="H45" s="6">
        <f t="shared" si="2"/>
        <v>86</v>
      </c>
      <c r="I45" s="6">
        <f t="shared" si="2"/>
        <v>23</v>
      </c>
      <c r="J45" s="6">
        <f t="shared" si="3"/>
        <v>109</v>
      </c>
      <c r="K45" s="7" t="s">
        <v>779</v>
      </c>
    </row>
    <row r="46" spans="1:11" ht="22.5" customHeight="1" x14ac:dyDescent="0.2">
      <c r="A46" s="5" t="s">
        <v>38</v>
      </c>
      <c r="B46" s="6">
        <f>SUM(B39:B45,B9:B22)</f>
        <v>4523</v>
      </c>
      <c r="C46" s="6">
        <f>SUM(C39:C45,C9:C22)</f>
        <v>3084</v>
      </c>
      <c r="D46" s="6">
        <f>SUM(D39:D45,D9:D22)</f>
        <v>7607</v>
      </c>
      <c r="E46" s="6">
        <f t="shared" ref="E46:J46" si="4">SUM(E9:E22,E39:E45)</f>
        <v>0</v>
      </c>
      <c r="F46" s="6">
        <f t="shared" si="4"/>
        <v>1</v>
      </c>
      <c r="G46" s="6">
        <f t="shared" si="4"/>
        <v>1</v>
      </c>
      <c r="H46" s="6">
        <f t="shared" si="4"/>
        <v>4523</v>
      </c>
      <c r="I46" s="6">
        <f t="shared" si="4"/>
        <v>3085</v>
      </c>
      <c r="J46" s="6">
        <f t="shared" si="4"/>
        <v>7608</v>
      </c>
      <c r="K46" s="7" t="s">
        <v>39</v>
      </c>
    </row>
    <row r="47" spans="1:11" ht="22.5" customHeight="1" x14ac:dyDescent="0.2">
      <c r="A47" s="5" t="s">
        <v>62</v>
      </c>
      <c r="B47" s="6"/>
      <c r="C47" s="6"/>
      <c r="D47" s="6"/>
      <c r="E47" s="6"/>
      <c r="F47" s="6"/>
      <c r="G47" s="6"/>
      <c r="H47" s="6"/>
      <c r="I47" s="6"/>
      <c r="J47" s="6"/>
      <c r="K47" s="7" t="s">
        <v>1145</v>
      </c>
    </row>
    <row r="48" spans="1:11" ht="22.5" customHeight="1" x14ac:dyDescent="0.2">
      <c r="A48" s="5" t="s">
        <v>285</v>
      </c>
      <c r="B48" s="6">
        <v>141</v>
      </c>
      <c r="C48" s="6">
        <v>9</v>
      </c>
      <c r="D48" s="6">
        <v>150</v>
      </c>
      <c r="E48" s="6">
        <v>0</v>
      </c>
      <c r="F48" s="6">
        <v>0</v>
      </c>
      <c r="G48" s="6">
        <v>0</v>
      </c>
      <c r="H48" s="6">
        <f t="shared" ref="H48:I61" si="5">SUM(B48,E48)</f>
        <v>141</v>
      </c>
      <c r="I48" s="6">
        <f t="shared" si="5"/>
        <v>9</v>
      </c>
      <c r="J48" s="6">
        <f>SUM(H48:I48)</f>
        <v>150</v>
      </c>
      <c r="K48" s="7" t="s">
        <v>286</v>
      </c>
    </row>
    <row r="49" spans="1:11" ht="22.5" customHeight="1" x14ac:dyDescent="0.2">
      <c r="A49" s="5" t="s">
        <v>407</v>
      </c>
      <c r="B49" s="6">
        <v>23</v>
      </c>
      <c r="C49" s="6">
        <v>2</v>
      </c>
      <c r="D49" s="6">
        <v>25</v>
      </c>
      <c r="E49" s="6">
        <v>0</v>
      </c>
      <c r="F49" s="6">
        <v>0</v>
      </c>
      <c r="G49" s="6">
        <v>0</v>
      </c>
      <c r="H49" s="6">
        <f t="shared" si="5"/>
        <v>23</v>
      </c>
      <c r="I49" s="6">
        <f t="shared" si="5"/>
        <v>2</v>
      </c>
      <c r="J49" s="6">
        <f>SUM(H49:I49)</f>
        <v>25</v>
      </c>
      <c r="K49" s="7" t="s">
        <v>351</v>
      </c>
    </row>
    <row r="50" spans="1:11" ht="22.5" customHeight="1" x14ac:dyDescent="0.2">
      <c r="A50" s="5" t="s">
        <v>287</v>
      </c>
      <c r="B50" s="6">
        <v>85</v>
      </c>
      <c r="C50" s="6">
        <v>28</v>
      </c>
      <c r="D50" s="6">
        <v>113</v>
      </c>
      <c r="E50" s="6">
        <v>1</v>
      </c>
      <c r="F50" s="6">
        <v>0</v>
      </c>
      <c r="G50" s="6">
        <v>1</v>
      </c>
      <c r="H50" s="6">
        <f t="shared" si="5"/>
        <v>86</v>
      </c>
      <c r="I50" s="6">
        <f t="shared" si="5"/>
        <v>28</v>
      </c>
      <c r="J50" s="6">
        <f>SUM(H50:I50)</f>
        <v>114</v>
      </c>
      <c r="K50" s="7" t="s">
        <v>1132</v>
      </c>
    </row>
    <row r="51" spans="1:11" ht="22.5" customHeight="1" x14ac:dyDescent="0.2">
      <c r="A51" s="5" t="s">
        <v>873</v>
      </c>
      <c r="B51" s="6">
        <v>37</v>
      </c>
      <c r="C51" s="6">
        <v>5</v>
      </c>
      <c r="D51" s="6">
        <v>42</v>
      </c>
      <c r="E51" s="6">
        <v>0</v>
      </c>
      <c r="F51" s="6">
        <v>0</v>
      </c>
      <c r="G51" s="6">
        <v>0</v>
      </c>
      <c r="H51" s="6">
        <f t="shared" si="5"/>
        <v>37</v>
      </c>
      <c r="I51" s="6">
        <f t="shared" si="5"/>
        <v>5</v>
      </c>
      <c r="J51" s="6">
        <f t="shared" ref="J51:J61" si="6">SUM(H51:I51)</f>
        <v>42</v>
      </c>
      <c r="K51" s="7" t="s">
        <v>1135</v>
      </c>
    </row>
    <row r="52" spans="1:11" ht="22.5" customHeight="1" x14ac:dyDescent="0.2">
      <c r="A52" s="5" t="s">
        <v>414</v>
      </c>
      <c r="B52" s="6">
        <v>191</v>
      </c>
      <c r="C52" s="6">
        <v>49</v>
      </c>
      <c r="D52" s="6">
        <v>240</v>
      </c>
      <c r="E52" s="6">
        <v>0</v>
      </c>
      <c r="F52" s="6">
        <v>0</v>
      </c>
      <c r="G52" s="6">
        <v>0</v>
      </c>
      <c r="H52" s="6">
        <f t="shared" si="5"/>
        <v>191</v>
      </c>
      <c r="I52" s="6">
        <f t="shared" si="5"/>
        <v>49</v>
      </c>
      <c r="J52" s="6">
        <f t="shared" si="6"/>
        <v>240</v>
      </c>
      <c r="K52" s="7" t="s">
        <v>290</v>
      </c>
    </row>
    <row r="53" spans="1:11" ht="22.5" customHeight="1" x14ac:dyDescent="0.2">
      <c r="A53" s="5" t="s">
        <v>390</v>
      </c>
      <c r="B53" s="6">
        <v>239</v>
      </c>
      <c r="C53" s="6">
        <v>48</v>
      </c>
      <c r="D53" s="6">
        <v>287</v>
      </c>
      <c r="E53" s="6">
        <v>0</v>
      </c>
      <c r="F53" s="6">
        <v>0</v>
      </c>
      <c r="G53" s="6">
        <v>0</v>
      </c>
      <c r="H53" s="6">
        <f t="shared" si="5"/>
        <v>239</v>
      </c>
      <c r="I53" s="6">
        <f t="shared" si="5"/>
        <v>48</v>
      </c>
      <c r="J53" s="6">
        <f t="shared" si="6"/>
        <v>287</v>
      </c>
      <c r="K53" s="7" t="s">
        <v>1136</v>
      </c>
    </row>
    <row r="54" spans="1:11" ht="22.5" customHeight="1" x14ac:dyDescent="0.2">
      <c r="A54" s="5" t="s">
        <v>361</v>
      </c>
      <c r="B54" s="6">
        <v>241</v>
      </c>
      <c r="C54" s="6">
        <v>189</v>
      </c>
      <c r="D54" s="6">
        <v>430</v>
      </c>
      <c r="E54" s="6">
        <v>0</v>
      </c>
      <c r="F54" s="6">
        <v>0</v>
      </c>
      <c r="G54" s="6">
        <v>0</v>
      </c>
      <c r="H54" s="6">
        <f t="shared" si="5"/>
        <v>241</v>
      </c>
      <c r="I54" s="6">
        <f t="shared" si="5"/>
        <v>189</v>
      </c>
      <c r="J54" s="6">
        <f t="shared" si="6"/>
        <v>430</v>
      </c>
      <c r="K54" s="7" t="s">
        <v>1137</v>
      </c>
    </row>
    <row r="55" spans="1:11" ht="22.5" customHeight="1" x14ac:dyDescent="0.2">
      <c r="A55" s="5" t="s">
        <v>1250</v>
      </c>
      <c r="B55" s="6">
        <v>18</v>
      </c>
      <c r="C55" s="6">
        <v>18</v>
      </c>
      <c r="D55" s="6">
        <v>36</v>
      </c>
      <c r="E55" s="6">
        <v>0</v>
      </c>
      <c r="F55" s="6">
        <v>0</v>
      </c>
      <c r="G55" s="6">
        <v>0</v>
      </c>
      <c r="H55" s="6">
        <f t="shared" si="5"/>
        <v>18</v>
      </c>
      <c r="I55" s="6">
        <f t="shared" si="5"/>
        <v>18</v>
      </c>
      <c r="J55" s="6">
        <f t="shared" si="6"/>
        <v>36</v>
      </c>
      <c r="K55" s="7" t="s">
        <v>1251</v>
      </c>
    </row>
    <row r="56" spans="1:11" ht="22.5" customHeight="1" x14ac:dyDescent="0.2">
      <c r="A56" s="79" t="s">
        <v>771</v>
      </c>
      <c r="B56" s="6">
        <v>0</v>
      </c>
      <c r="C56" s="6">
        <v>35</v>
      </c>
      <c r="D56" s="6">
        <v>35</v>
      </c>
      <c r="E56" s="6">
        <v>0</v>
      </c>
      <c r="F56" s="6">
        <v>0</v>
      </c>
      <c r="G56" s="6">
        <v>0</v>
      </c>
      <c r="H56" s="6">
        <f t="shared" si="5"/>
        <v>0</v>
      </c>
      <c r="I56" s="6">
        <f t="shared" si="5"/>
        <v>35</v>
      </c>
      <c r="J56" s="6">
        <f t="shared" si="6"/>
        <v>35</v>
      </c>
      <c r="K56" s="81" t="s">
        <v>910</v>
      </c>
    </row>
    <row r="57" spans="1:11" ht="22.5" customHeight="1" x14ac:dyDescent="0.2">
      <c r="A57" s="5" t="s">
        <v>1254</v>
      </c>
      <c r="B57" s="6">
        <v>135</v>
      </c>
      <c r="C57" s="6">
        <v>49</v>
      </c>
      <c r="D57" s="6">
        <v>184</v>
      </c>
      <c r="E57" s="6">
        <v>0</v>
      </c>
      <c r="F57" s="6">
        <v>0</v>
      </c>
      <c r="G57" s="6">
        <v>0</v>
      </c>
      <c r="H57" s="6">
        <f t="shared" si="5"/>
        <v>135</v>
      </c>
      <c r="I57" s="6">
        <f t="shared" si="5"/>
        <v>49</v>
      </c>
      <c r="J57" s="6">
        <f t="shared" si="6"/>
        <v>184</v>
      </c>
      <c r="K57" s="7" t="s">
        <v>296</v>
      </c>
    </row>
    <row r="58" spans="1:11" ht="22.5" customHeight="1" x14ac:dyDescent="0.2">
      <c r="A58" s="5" t="s">
        <v>297</v>
      </c>
      <c r="B58" s="6">
        <v>60</v>
      </c>
      <c r="C58" s="6">
        <v>3</v>
      </c>
      <c r="D58" s="6">
        <v>63</v>
      </c>
      <c r="E58" s="6">
        <v>0</v>
      </c>
      <c r="F58" s="6">
        <v>0</v>
      </c>
      <c r="G58" s="6">
        <v>0</v>
      </c>
      <c r="H58" s="6">
        <f t="shared" si="5"/>
        <v>60</v>
      </c>
      <c r="I58" s="6">
        <f t="shared" si="5"/>
        <v>3</v>
      </c>
      <c r="J58" s="6">
        <f t="shared" si="6"/>
        <v>63</v>
      </c>
      <c r="K58" s="7" t="s">
        <v>419</v>
      </c>
    </row>
    <row r="59" spans="1:11" ht="22.5" customHeight="1" x14ac:dyDescent="0.2">
      <c r="A59" s="5" t="s">
        <v>299</v>
      </c>
      <c r="B59" s="6">
        <v>240</v>
      </c>
      <c r="C59" s="6">
        <v>17</v>
      </c>
      <c r="D59" s="6">
        <v>257</v>
      </c>
      <c r="E59" s="6">
        <v>0</v>
      </c>
      <c r="F59" s="6">
        <v>0</v>
      </c>
      <c r="G59" s="6">
        <v>0</v>
      </c>
      <c r="H59" s="6">
        <f t="shared" si="5"/>
        <v>240</v>
      </c>
      <c r="I59" s="6">
        <f t="shared" si="5"/>
        <v>17</v>
      </c>
      <c r="J59" s="6">
        <f t="shared" si="6"/>
        <v>257</v>
      </c>
      <c r="K59" s="7" t="s">
        <v>300</v>
      </c>
    </row>
    <row r="60" spans="1:11" ht="22.5" customHeight="1" x14ac:dyDescent="0.2">
      <c r="A60" s="5" t="s">
        <v>1138</v>
      </c>
      <c r="B60" s="6">
        <v>363</v>
      </c>
      <c r="C60" s="6">
        <v>26</v>
      </c>
      <c r="D60" s="6">
        <v>389</v>
      </c>
      <c r="E60" s="6">
        <v>0</v>
      </c>
      <c r="F60" s="6">
        <v>0</v>
      </c>
      <c r="G60" s="6">
        <v>0</v>
      </c>
      <c r="H60" s="6">
        <f t="shared" si="5"/>
        <v>363</v>
      </c>
      <c r="I60" s="6">
        <f t="shared" si="5"/>
        <v>26</v>
      </c>
      <c r="J60" s="6">
        <f t="shared" si="6"/>
        <v>389</v>
      </c>
      <c r="K60" s="7" t="s">
        <v>302</v>
      </c>
    </row>
    <row r="61" spans="1:11" ht="22.5" customHeight="1" x14ac:dyDescent="0.2">
      <c r="A61" s="5" t="s">
        <v>394</v>
      </c>
      <c r="B61" s="6">
        <v>32</v>
      </c>
      <c r="C61" s="6">
        <v>10</v>
      </c>
      <c r="D61" s="6">
        <v>42</v>
      </c>
      <c r="E61" s="6">
        <v>0</v>
      </c>
      <c r="F61" s="6">
        <v>0</v>
      </c>
      <c r="G61" s="6">
        <v>0</v>
      </c>
      <c r="H61" s="6">
        <f t="shared" si="5"/>
        <v>32</v>
      </c>
      <c r="I61" s="6">
        <f t="shared" si="5"/>
        <v>10</v>
      </c>
      <c r="J61" s="6">
        <f t="shared" si="6"/>
        <v>42</v>
      </c>
      <c r="K61" s="7" t="s">
        <v>779</v>
      </c>
    </row>
    <row r="62" spans="1:11" ht="22.5" customHeight="1" thickBot="1" x14ac:dyDescent="0.25">
      <c r="A62" s="5" t="s">
        <v>45</v>
      </c>
      <c r="B62" s="6">
        <f>SUM(B48:B61)</f>
        <v>1805</v>
      </c>
      <c r="C62" s="6">
        <f t="shared" ref="C62:J62" si="7">SUM(C48:C61)</f>
        <v>488</v>
      </c>
      <c r="D62" s="6">
        <f t="shared" si="7"/>
        <v>2293</v>
      </c>
      <c r="E62" s="6">
        <f t="shared" si="7"/>
        <v>1</v>
      </c>
      <c r="F62" s="6">
        <f t="shared" si="7"/>
        <v>0</v>
      </c>
      <c r="G62" s="6">
        <f t="shared" si="7"/>
        <v>1</v>
      </c>
      <c r="H62" s="6">
        <f t="shared" si="7"/>
        <v>1806</v>
      </c>
      <c r="I62" s="6">
        <f t="shared" si="7"/>
        <v>488</v>
      </c>
      <c r="J62" s="6">
        <f t="shared" si="7"/>
        <v>2294</v>
      </c>
      <c r="K62" s="7" t="s">
        <v>336</v>
      </c>
    </row>
    <row r="63" spans="1:11" ht="22.5" customHeight="1" thickBot="1" x14ac:dyDescent="0.25">
      <c r="A63" s="8" t="s">
        <v>108</v>
      </c>
      <c r="B63" s="9">
        <f t="shared" ref="B63:J63" si="8">SUM(B62,B46)</f>
        <v>6328</v>
      </c>
      <c r="C63" s="9">
        <f t="shared" si="8"/>
        <v>3572</v>
      </c>
      <c r="D63" s="9">
        <f t="shared" si="8"/>
        <v>9900</v>
      </c>
      <c r="E63" s="9">
        <f t="shared" si="8"/>
        <v>1</v>
      </c>
      <c r="F63" s="9">
        <f t="shared" si="8"/>
        <v>1</v>
      </c>
      <c r="G63" s="9">
        <f t="shared" si="8"/>
        <v>2</v>
      </c>
      <c r="H63" s="9">
        <f t="shared" si="8"/>
        <v>6329</v>
      </c>
      <c r="I63" s="9">
        <f t="shared" si="8"/>
        <v>3573</v>
      </c>
      <c r="J63" s="9">
        <f t="shared" si="8"/>
        <v>9902</v>
      </c>
      <c r="K63" s="10" t="s">
        <v>48</v>
      </c>
    </row>
    <row r="64" spans="1:11" ht="15" thickTop="1" x14ac:dyDescent="0.2"/>
    <row r="66" spans="1:11" ht="21.75" customHeight="1" x14ac:dyDescent="0.2">
      <c r="A66" s="423" t="s">
        <v>1255</v>
      </c>
      <c r="B66" s="423"/>
      <c r="C66" s="423"/>
      <c r="D66" s="423"/>
      <c r="E66" s="423"/>
      <c r="F66" s="423"/>
      <c r="G66" s="423"/>
      <c r="H66" s="423"/>
      <c r="I66" s="423"/>
      <c r="J66" s="423"/>
      <c r="K66" s="423"/>
    </row>
    <row r="67" spans="1:11" ht="43.5" customHeight="1" x14ac:dyDescent="0.25">
      <c r="A67" s="416" t="s">
        <v>1256</v>
      </c>
      <c r="B67" s="416"/>
      <c r="C67" s="416"/>
      <c r="D67" s="416"/>
      <c r="E67" s="416"/>
      <c r="F67" s="416"/>
      <c r="G67" s="416"/>
      <c r="H67" s="416"/>
      <c r="I67" s="416"/>
      <c r="J67" s="416"/>
      <c r="K67" s="416"/>
    </row>
    <row r="68" spans="1:11" ht="18.75" customHeight="1" thickBot="1" x14ac:dyDescent="0.3">
      <c r="A68" s="29" t="s">
        <v>1257</v>
      </c>
      <c r="K68" s="39" t="s">
        <v>1258</v>
      </c>
    </row>
    <row r="69" spans="1:11" ht="21.75" customHeight="1" thickTop="1" x14ac:dyDescent="0.25">
      <c r="A69" s="409" t="s">
        <v>118</v>
      </c>
      <c r="B69" s="412" t="s">
        <v>2</v>
      </c>
      <c r="C69" s="412"/>
      <c r="D69" s="412"/>
      <c r="E69" s="412" t="s">
        <v>3</v>
      </c>
      <c r="F69" s="412"/>
      <c r="G69" s="412"/>
      <c r="H69" s="412" t="s">
        <v>4</v>
      </c>
      <c r="I69" s="412"/>
      <c r="J69" s="412"/>
      <c r="K69" s="409" t="s">
        <v>278</v>
      </c>
    </row>
    <row r="70" spans="1:11" ht="21.75" customHeight="1" x14ac:dyDescent="0.25">
      <c r="A70" s="410"/>
      <c r="B70" s="413" t="s">
        <v>6</v>
      </c>
      <c r="C70" s="413"/>
      <c r="D70" s="413"/>
      <c r="E70" s="413" t="s">
        <v>7</v>
      </c>
      <c r="F70" s="413"/>
      <c r="G70" s="413"/>
      <c r="H70" s="413" t="s">
        <v>8</v>
      </c>
      <c r="I70" s="413"/>
      <c r="J70" s="413"/>
      <c r="K70" s="410"/>
    </row>
    <row r="71" spans="1:11" ht="21.75" customHeight="1" x14ac:dyDescent="0.25">
      <c r="A71" s="410"/>
      <c r="B71" s="75" t="s">
        <v>52</v>
      </c>
      <c r="C71" s="75" t="s">
        <v>10</v>
      </c>
      <c r="D71" s="75" t="s">
        <v>11</v>
      </c>
      <c r="E71" s="75" t="s">
        <v>52</v>
      </c>
      <c r="F71" s="75" t="s">
        <v>10</v>
      </c>
      <c r="G71" s="75" t="s">
        <v>11</v>
      </c>
      <c r="H71" s="75" t="s">
        <v>52</v>
      </c>
      <c r="I71" s="75" t="s">
        <v>10</v>
      </c>
      <c r="J71" s="75" t="s">
        <v>11</v>
      </c>
      <c r="K71" s="410"/>
    </row>
    <row r="72" spans="1:11" ht="21.75" customHeight="1" thickBot="1" x14ac:dyDescent="0.3">
      <c r="A72" s="411"/>
      <c r="B72" s="4" t="s">
        <v>12</v>
      </c>
      <c r="C72" s="4" t="s">
        <v>13</v>
      </c>
      <c r="D72" s="4" t="s">
        <v>8</v>
      </c>
      <c r="E72" s="4" t="s">
        <v>12</v>
      </c>
      <c r="F72" s="4" t="s">
        <v>13</v>
      </c>
      <c r="G72" s="4" t="s">
        <v>8</v>
      </c>
      <c r="H72" s="4" t="s">
        <v>12</v>
      </c>
      <c r="I72" s="4" t="s">
        <v>13</v>
      </c>
      <c r="J72" s="4" t="s">
        <v>8</v>
      </c>
      <c r="K72" s="411"/>
    </row>
    <row r="73" spans="1:11" ht="20.25" customHeight="1" x14ac:dyDescent="0.25">
      <c r="A73" s="5" t="s">
        <v>14</v>
      </c>
      <c r="B73" s="97"/>
      <c r="C73" s="97"/>
      <c r="D73" s="97"/>
      <c r="E73" s="97"/>
      <c r="F73" s="97"/>
      <c r="G73" s="97"/>
      <c r="H73" s="97"/>
      <c r="I73" s="97"/>
      <c r="J73" s="97"/>
      <c r="K73" s="7" t="s">
        <v>69</v>
      </c>
    </row>
    <row r="74" spans="1:11" ht="23.25" customHeight="1" x14ac:dyDescent="0.2">
      <c r="A74" s="5" t="s">
        <v>280</v>
      </c>
      <c r="B74" s="6">
        <v>233</v>
      </c>
      <c r="C74" s="6">
        <v>245</v>
      </c>
      <c r="D74" s="6">
        <v>478</v>
      </c>
      <c r="E74" s="6">
        <v>0</v>
      </c>
      <c r="F74" s="6">
        <v>0</v>
      </c>
      <c r="G74" s="6">
        <v>0</v>
      </c>
      <c r="H74" s="6">
        <f t="shared" ref="H74:I90" si="9">SUM(B74,E74)</f>
        <v>233</v>
      </c>
      <c r="I74" s="6">
        <f t="shared" si="9"/>
        <v>245</v>
      </c>
      <c r="J74" s="6">
        <f t="shared" ref="J74:J90" si="10">SUM(H74:I74)</f>
        <v>478</v>
      </c>
      <c r="K74" s="7" t="s">
        <v>281</v>
      </c>
    </row>
    <row r="75" spans="1:11" ht="23.25" customHeight="1" x14ac:dyDescent="0.2">
      <c r="A75" s="5" t="s">
        <v>124</v>
      </c>
      <c r="B75" s="6">
        <v>158</v>
      </c>
      <c r="C75" s="6">
        <v>220</v>
      </c>
      <c r="D75" s="6">
        <v>378</v>
      </c>
      <c r="E75" s="6">
        <v>0</v>
      </c>
      <c r="F75" s="6">
        <v>0</v>
      </c>
      <c r="G75" s="6">
        <v>0</v>
      </c>
      <c r="H75" s="6">
        <f t="shared" si="9"/>
        <v>158</v>
      </c>
      <c r="I75" s="6">
        <f t="shared" si="9"/>
        <v>220</v>
      </c>
      <c r="J75" s="6">
        <f t="shared" si="10"/>
        <v>378</v>
      </c>
      <c r="K75" s="7" t="s">
        <v>282</v>
      </c>
    </row>
    <row r="76" spans="1:11" ht="23.25" customHeight="1" x14ac:dyDescent="0.2">
      <c r="A76" s="5" t="s">
        <v>283</v>
      </c>
      <c r="B76" s="6">
        <v>138</v>
      </c>
      <c r="C76" s="6">
        <v>294</v>
      </c>
      <c r="D76" s="6">
        <v>432</v>
      </c>
      <c r="E76" s="6">
        <v>0</v>
      </c>
      <c r="F76" s="6">
        <v>0</v>
      </c>
      <c r="G76" s="6">
        <v>0</v>
      </c>
      <c r="H76" s="6">
        <f t="shared" si="9"/>
        <v>138</v>
      </c>
      <c r="I76" s="6">
        <f t="shared" si="9"/>
        <v>294</v>
      </c>
      <c r="J76" s="6">
        <f t="shared" si="10"/>
        <v>432</v>
      </c>
      <c r="K76" s="7" t="s">
        <v>347</v>
      </c>
    </row>
    <row r="77" spans="1:11" ht="23.25" customHeight="1" x14ac:dyDescent="0.2">
      <c r="A77" s="5" t="s">
        <v>348</v>
      </c>
      <c r="B77" s="6">
        <v>89</v>
      </c>
      <c r="C77" s="6">
        <v>314</v>
      </c>
      <c r="D77" s="6">
        <v>403</v>
      </c>
      <c r="E77" s="6">
        <v>0</v>
      </c>
      <c r="F77" s="6">
        <v>0</v>
      </c>
      <c r="G77" s="6">
        <v>0</v>
      </c>
      <c r="H77" s="6">
        <f t="shared" si="9"/>
        <v>89</v>
      </c>
      <c r="I77" s="6">
        <f t="shared" si="9"/>
        <v>314</v>
      </c>
      <c r="J77" s="6">
        <f t="shared" si="10"/>
        <v>403</v>
      </c>
      <c r="K77" s="7" t="s">
        <v>349</v>
      </c>
    </row>
    <row r="78" spans="1:11" ht="23.25" customHeight="1" x14ac:dyDescent="0.2">
      <c r="A78" s="5" t="s">
        <v>285</v>
      </c>
      <c r="B78" s="6">
        <v>933</v>
      </c>
      <c r="C78" s="6">
        <v>532</v>
      </c>
      <c r="D78" s="6">
        <v>1465</v>
      </c>
      <c r="E78" s="6">
        <v>0</v>
      </c>
      <c r="F78" s="6">
        <v>0</v>
      </c>
      <c r="G78" s="6">
        <v>0</v>
      </c>
      <c r="H78" s="6">
        <f t="shared" si="9"/>
        <v>933</v>
      </c>
      <c r="I78" s="6">
        <f t="shared" si="9"/>
        <v>532</v>
      </c>
      <c r="J78" s="6">
        <f t="shared" si="10"/>
        <v>1465</v>
      </c>
      <c r="K78" s="7" t="s">
        <v>286</v>
      </c>
    </row>
    <row r="79" spans="1:11" ht="23.25" customHeight="1" x14ac:dyDescent="0.2">
      <c r="A79" s="5" t="s">
        <v>1248</v>
      </c>
      <c r="B79" s="6">
        <v>144</v>
      </c>
      <c r="C79" s="6">
        <v>88</v>
      </c>
      <c r="D79" s="6">
        <v>232</v>
      </c>
      <c r="E79" s="6">
        <v>0</v>
      </c>
      <c r="F79" s="6">
        <v>0</v>
      </c>
      <c r="G79" s="6">
        <v>0</v>
      </c>
      <c r="H79" s="6">
        <f t="shared" si="9"/>
        <v>144</v>
      </c>
      <c r="I79" s="6">
        <f t="shared" si="9"/>
        <v>88</v>
      </c>
      <c r="J79" s="6">
        <f t="shared" si="10"/>
        <v>232</v>
      </c>
      <c r="K79" s="7" t="s">
        <v>1249</v>
      </c>
    </row>
    <row r="80" spans="1:11" ht="23.25" customHeight="1" x14ac:dyDescent="0.2">
      <c r="A80" s="5" t="s">
        <v>407</v>
      </c>
      <c r="B80" s="6">
        <v>575</v>
      </c>
      <c r="C80" s="6">
        <v>227</v>
      </c>
      <c r="D80" s="6">
        <v>802</v>
      </c>
      <c r="E80" s="6">
        <v>0</v>
      </c>
      <c r="F80" s="6">
        <v>1</v>
      </c>
      <c r="G80" s="6">
        <v>1</v>
      </c>
      <c r="H80" s="6">
        <f t="shared" si="9"/>
        <v>575</v>
      </c>
      <c r="I80" s="6">
        <f t="shared" si="9"/>
        <v>228</v>
      </c>
      <c r="J80" s="6">
        <f t="shared" si="10"/>
        <v>803</v>
      </c>
      <c r="K80" s="7" t="s">
        <v>351</v>
      </c>
    </row>
    <row r="81" spans="1:11" ht="23.25" customHeight="1" x14ac:dyDescent="0.2">
      <c r="A81" s="5" t="s">
        <v>352</v>
      </c>
      <c r="B81" s="6">
        <v>117</v>
      </c>
      <c r="C81" s="6">
        <v>75</v>
      </c>
      <c r="D81" s="6">
        <v>192</v>
      </c>
      <c r="E81" s="6">
        <v>0</v>
      </c>
      <c r="F81" s="6">
        <v>0</v>
      </c>
      <c r="G81" s="6">
        <v>0</v>
      </c>
      <c r="H81" s="6">
        <f t="shared" si="9"/>
        <v>117</v>
      </c>
      <c r="I81" s="6">
        <f t="shared" si="9"/>
        <v>75</v>
      </c>
      <c r="J81" s="6">
        <f t="shared" si="10"/>
        <v>192</v>
      </c>
      <c r="K81" s="7" t="s">
        <v>353</v>
      </c>
    </row>
    <row r="82" spans="1:11" ht="18.75" customHeight="1" x14ac:dyDescent="0.2">
      <c r="A82" s="5" t="s">
        <v>287</v>
      </c>
      <c r="B82" s="6">
        <v>506</v>
      </c>
      <c r="C82" s="6">
        <v>600</v>
      </c>
      <c r="D82" s="6">
        <v>1106</v>
      </c>
      <c r="E82" s="6">
        <v>0</v>
      </c>
      <c r="F82" s="6">
        <v>1</v>
      </c>
      <c r="G82" s="6">
        <v>1</v>
      </c>
      <c r="H82" s="6">
        <f t="shared" si="9"/>
        <v>506</v>
      </c>
      <c r="I82" s="6">
        <f t="shared" si="9"/>
        <v>601</v>
      </c>
      <c r="J82" s="6">
        <f t="shared" si="10"/>
        <v>1107</v>
      </c>
      <c r="K82" s="7" t="s">
        <v>1132</v>
      </c>
    </row>
    <row r="83" spans="1:11" ht="23.25" customHeight="1" x14ac:dyDescent="0.2">
      <c r="A83" s="5" t="s">
        <v>1259</v>
      </c>
      <c r="B83" s="6">
        <v>312</v>
      </c>
      <c r="C83" s="6">
        <v>196</v>
      </c>
      <c r="D83" s="6">
        <v>508</v>
      </c>
      <c r="E83" s="6">
        <v>0</v>
      </c>
      <c r="F83" s="6">
        <v>0</v>
      </c>
      <c r="G83" s="6">
        <v>0</v>
      </c>
      <c r="H83" s="6">
        <f t="shared" si="9"/>
        <v>312</v>
      </c>
      <c r="I83" s="6">
        <f t="shared" si="9"/>
        <v>196</v>
      </c>
      <c r="J83" s="6">
        <f t="shared" si="10"/>
        <v>508</v>
      </c>
      <c r="K83" s="7" t="s">
        <v>1135</v>
      </c>
    </row>
    <row r="84" spans="1:11" ht="23.25" customHeight="1" x14ac:dyDescent="0.2">
      <c r="A84" s="5" t="s">
        <v>414</v>
      </c>
      <c r="B84" s="6">
        <v>1869</v>
      </c>
      <c r="C84" s="6">
        <v>656</v>
      </c>
      <c r="D84" s="6">
        <v>2525</v>
      </c>
      <c r="E84" s="6">
        <v>0</v>
      </c>
      <c r="F84" s="6">
        <v>0</v>
      </c>
      <c r="G84" s="6">
        <v>0</v>
      </c>
      <c r="H84" s="6">
        <f t="shared" si="9"/>
        <v>1869</v>
      </c>
      <c r="I84" s="6">
        <f t="shared" si="9"/>
        <v>656</v>
      </c>
      <c r="J84" s="6">
        <f t="shared" si="10"/>
        <v>2525</v>
      </c>
      <c r="K84" s="7" t="s">
        <v>290</v>
      </c>
    </row>
    <row r="85" spans="1:11" ht="23.25" customHeight="1" x14ac:dyDescent="0.2">
      <c r="A85" s="5" t="s">
        <v>390</v>
      </c>
      <c r="B85" s="6">
        <v>1786</v>
      </c>
      <c r="C85" s="6">
        <v>1211</v>
      </c>
      <c r="D85" s="6">
        <v>2997</v>
      </c>
      <c r="E85" s="6">
        <v>0</v>
      </c>
      <c r="F85" s="6">
        <v>0</v>
      </c>
      <c r="G85" s="6">
        <v>0</v>
      </c>
      <c r="H85" s="6">
        <f t="shared" si="9"/>
        <v>1786</v>
      </c>
      <c r="I85" s="6">
        <f t="shared" si="9"/>
        <v>1211</v>
      </c>
      <c r="J85" s="6">
        <f t="shared" si="10"/>
        <v>2997</v>
      </c>
      <c r="K85" s="7" t="s">
        <v>1136</v>
      </c>
    </row>
    <row r="86" spans="1:11" ht="23.25" customHeight="1" x14ac:dyDescent="0.2">
      <c r="A86" s="5" t="s">
        <v>361</v>
      </c>
      <c r="B86" s="6">
        <v>882</v>
      </c>
      <c r="C86" s="6">
        <v>541</v>
      </c>
      <c r="D86" s="6">
        <v>1423</v>
      </c>
      <c r="E86" s="6">
        <v>0</v>
      </c>
      <c r="F86" s="6">
        <v>0</v>
      </c>
      <c r="G86" s="6">
        <v>0</v>
      </c>
      <c r="H86" s="6">
        <f t="shared" si="9"/>
        <v>882</v>
      </c>
      <c r="I86" s="6">
        <f t="shared" si="9"/>
        <v>541</v>
      </c>
      <c r="J86" s="6">
        <f t="shared" si="10"/>
        <v>1423</v>
      </c>
      <c r="K86" s="7" t="s">
        <v>1137</v>
      </c>
    </row>
    <row r="87" spans="1:11" ht="23.25" customHeight="1" x14ac:dyDescent="0.2">
      <c r="A87" s="5" t="s">
        <v>1250</v>
      </c>
      <c r="B87" s="6">
        <v>274</v>
      </c>
      <c r="C87" s="6">
        <v>427</v>
      </c>
      <c r="D87" s="6">
        <v>701</v>
      </c>
      <c r="E87" s="6">
        <v>0</v>
      </c>
      <c r="F87" s="6">
        <v>0</v>
      </c>
      <c r="G87" s="6">
        <v>0</v>
      </c>
      <c r="H87" s="6">
        <f t="shared" si="9"/>
        <v>274</v>
      </c>
      <c r="I87" s="6">
        <f t="shared" si="9"/>
        <v>427</v>
      </c>
      <c r="J87" s="6">
        <f t="shared" si="10"/>
        <v>701</v>
      </c>
      <c r="K87" s="7" t="s">
        <v>1251</v>
      </c>
    </row>
    <row r="88" spans="1:11" ht="23.25" customHeight="1" x14ac:dyDescent="0.2">
      <c r="A88" s="5" t="s">
        <v>771</v>
      </c>
      <c r="B88" s="6">
        <v>0</v>
      </c>
      <c r="C88" s="6">
        <v>2078</v>
      </c>
      <c r="D88" s="6">
        <v>2078</v>
      </c>
      <c r="E88" s="6">
        <v>0</v>
      </c>
      <c r="F88" s="6">
        <v>0</v>
      </c>
      <c r="G88" s="6">
        <v>0</v>
      </c>
      <c r="H88" s="6">
        <f t="shared" si="9"/>
        <v>0</v>
      </c>
      <c r="I88" s="6">
        <f t="shared" si="9"/>
        <v>2078</v>
      </c>
      <c r="J88" s="6">
        <f t="shared" si="10"/>
        <v>2078</v>
      </c>
      <c r="K88" s="7" t="s">
        <v>910</v>
      </c>
    </row>
    <row r="89" spans="1:11" ht="23.25" customHeight="1" x14ac:dyDescent="0.2">
      <c r="A89" s="5" t="s">
        <v>1260</v>
      </c>
      <c r="B89" s="6">
        <v>555</v>
      </c>
      <c r="C89" s="6">
        <v>133</v>
      </c>
      <c r="D89" s="6">
        <v>688</v>
      </c>
      <c r="E89" s="6">
        <v>0</v>
      </c>
      <c r="F89" s="6">
        <v>0</v>
      </c>
      <c r="G89" s="6">
        <v>0</v>
      </c>
      <c r="H89" s="6">
        <f t="shared" si="9"/>
        <v>555</v>
      </c>
      <c r="I89" s="6">
        <f t="shared" si="9"/>
        <v>133</v>
      </c>
      <c r="J89" s="6">
        <f t="shared" si="10"/>
        <v>688</v>
      </c>
      <c r="K89" s="7" t="s">
        <v>296</v>
      </c>
    </row>
    <row r="90" spans="1:11" ht="19.5" customHeight="1" thickBot="1" x14ac:dyDescent="0.25">
      <c r="A90" s="14" t="s">
        <v>297</v>
      </c>
      <c r="B90" s="15">
        <v>538</v>
      </c>
      <c r="C90" s="15">
        <v>60</v>
      </c>
      <c r="D90" s="15">
        <v>598</v>
      </c>
      <c r="E90" s="15">
        <v>0</v>
      </c>
      <c r="F90" s="15">
        <v>0</v>
      </c>
      <c r="G90" s="15">
        <v>0</v>
      </c>
      <c r="H90" s="15">
        <f t="shared" si="9"/>
        <v>538</v>
      </c>
      <c r="I90" s="15">
        <f t="shared" si="9"/>
        <v>60</v>
      </c>
      <c r="J90" s="15">
        <f t="shared" si="10"/>
        <v>598</v>
      </c>
      <c r="K90" s="16" t="s">
        <v>419</v>
      </c>
    </row>
    <row r="91" spans="1:11" ht="19.5" customHeight="1" thickTop="1" x14ac:dyDescent="0.25">
      <c r="A91" s="25"/>
      <c r="B91" s="75"/>
      <c r="C91" s="75"/>
      <c r="D91" s="75"/>
      <c r="E91" s="75"/>
      <c r="F91" s="75"/>
      <c r="G91" s="75"/>
      <c r="H91" s="75"/>
      <c r="I91" s="75"/>
      <c r="J91" s="75"/>
      <c r="K91" s="26"/>
    </row>
    <row r="92" spans="1:11" ht="19.5" customHeight="1" x14ac:dyDescent="0.25">
      <c r="A92" s="25"/>
      <c r="B92" s="75"/>
      <c r="C92" s="75"/>
      <c r="D92" s="75"/>
      <c r="E92" s="75"/>
      <c r="F92" s="75"/>
      <c r="G92" s="75"/>
      <c r="H92" s="75"/>
      <c r="I92" s="75"/>
      <c r="J92" s="75"/>
      <c r="K92" s="26"/>
    </row>
    <row r="93" spans="1:11" ht="19.5" customHeight="1" x14ac:dyDescent="0.25">
      <c r="A93" s="25"/>
      <c r="B93" s="75"/>
      <c r="C93" s="75"/>
      <c r="D93" s="75"/>
      <c r="E93" s="75"/>
      <c r="F93" s="75"/>
      <c r="G93" s="75"/>
      <c r="H93" s="75"/>
      <c r="I93" s="75"/>
      <c r="J93" s="75"/>
      <c r="K93" s="26"/>
    </row>
    <row r="94" spans="1:11" ht="19.5" customHeight="1" x14ac:dyDescent="0.25">
      <c r="A94" s="25"/>
      <c r="B94" s="75"/>
      <c r="C94" s="75"/>
      <c r="D94" s="75"/>
      <c r="E94" s="75"/>
      <c r="F94" s="75"/>
      <c r="G94" s="75"/>
      <c r="H94" s="75"/>
      <c r="I94" s="75"/>
      <c r="J94" s="75"/>
      <c r="K94" s="26"/>
    </row>
    <row r="95" spans="1:11" ht="19.5" customHeight="1" x14ac:dyDescent="0.25">
      <c r="A95" s="25"/>
      <c r="B95" s="75"/>
      <c r="C95" s="75"/>
      <c r="D95" s="75"/>
      <c r="E95" s="75"/>
      <c r="F95" s="75"/>
      <c r="G95" s="75"/>
      <c r="H95" s="75"/>
      <c r="I95" s="75"/>
      <c r="J95" s="75"/>
      <c r="K95" s="26"/>
    </row>
    <row r="96" spans="1:11" ht="19.5" customHeight="1" x14ac:dyDescent="0.25">
      <c r="A96" s="25"/>
      <c r="B96" s="75"/>
      <c r="C96" s="75"/>
      <c r="D96" s="75"/>
      <c r="E96" s="75"/>
      <c r="F96" s="75"/>
      <c r="G96" s="75"/>
      <c r="H96" s="75"/>
      <c r="I96" s="75"/>
      <c r="J96" s="75"/>
      <c r="K96" s="26"/>
    </row>
    <row r="97" spans="1:11" ht="29.25" customHeight="1" thickBot="1" x14ac:dyDescent="0.3">
      <c r="A97" s="29" t="s">
        <v>1261</v>
      </c>
      <c r="B97" s="29"/>
      <c r="C97" s="29"/>
      <c r="D97" s="29"/>
      <c r="E97" s="29"/>
      <c r="F97" s="29"/>
      <c r="G97" s="29"/>
      <c r="H97" s="29"/>
      <c r="I97" s="29"/>
      <c r="J97" s="29"/>
      <c r="K97" s="39" t="s">
        <v>1262</v>
      </c>
    </row>
    <row r="98" spans="1:11" ht="22.5" customHeight="1" thickTop="1" x14ac:dyDescent="0.25">
      <c r="A98" s="409" t="s">
        <v>118</v>
      </c>
      <c r="B98" s="412" t="s">
        <v>2</v>
      </c>
      <c r="C98" s="412"/>
      <c r="D98" s="412"/>
      <c r="E98" s="412" t="s">
        <v>3</v>
      </c>
      <c r="F98" s="412"/>
      <c r="G98" s="412"/>
      <c r="H98" s="412" t="s">
        <v>4</v>
      </c>
      <c r="I98" s="412"/>
      <c r="J98" s="412"/>
      <c r="K98" s="409" t="s">
        <v>278</v>
      </c>
    </row>
    <row r="99" spans="1:11" ht="22.5" customHeight="1" x14ac:dyDescent="0.25">
      <c r="A99" s="410"/>
      <c r="B99" s="413" t="s">
        <v>6</v>
      </c>
      <c r="C99" s="413"/>
      <c r="D99" s="413"/>
      <c r="E99" s="413" t="s">
        <v>7</v>
      </c>
      <c r="F99" s="413"/>
      <c r="G99" s="413"/>
      <c r="H99" s="413" t="s">
        <v>8</v>
      </c>
      <c r="I99" s="413"/>
      <c r="J99" s="413"/>
      <c r="K99" s="410"/>
    </row>
    <row r="100" spans="1:11" ht="22.5" customHeight="1" x14ac:dyDescent="0.25">
      <c r="A100" s="410"/>
      <c r="B100" s="75" t="s">
        <v>52</v>
      </c>
      <c r="C100" s="75" t="s">
        <v>10</v>
      </c>
      <c r="D100" s="75" t="s">
        <v>11</v>
      </c>
      <c r="E100" s="75" t="s">
        <v>52</v>
      </c>
      <c r="F100" s="75" t="s">
        <v>10</v>
      </c>
      <c r="G100" s="75" t="s">
        <v>11</v>
      </c>
      <c r="H100" s="75" t="s">
        <v>52</v>
      </c>
      <c r="I100" s="75" t="s">
        <v>10</v>
      </c>
      <c r="J100" s="75" t="s">
        <v>11</v>
      </c>
      <c r="K100" s="410"/>
    </row>
    <row r="101" spans="1:11" ht="22.5" customHeight="1" thickBot="1" x14ac:dyDescent="0.3">
      <c r="A101" s="411"/>
      <c r="B101" s="4" t="s">
        <v>12</v>
      </c>
      <c r="C101" s="4" t="s">
        <v>13</v>
      </c>
      <c r="D101" s="4" t="s">
        <v>8</v>
      </c>
      <c r="E101" s="4" t="s">
        <v>12</v>
      </c>
      <c r="F101" s="4" t="s">
        <v>13</v>
      </c>
      <c r="G101" s="4" t="s">
        <v>8</v>
      </c>
      <c r="H101" s="4" t="s">
        <v>12</v>
      </c>
      <c r="I101" s="4" t="s">
        <v>13</v>
      </c>
      <c r="J101" s="4" t="s">
        <v>8</v>
      </c>
      <c r="K101" s="411"/>
    </row>
    <row r="102" spans="1:11" ht="23.25" customHeight="1" x14ac:dyDescent="0.2">
      <c r="A102" s="5" t="s">
        <v>299</v>
      </c>
      <c r="B102" s="6">
        <v>1572</v>
      </c>
      <c r="C102" s="6">
        <v>667</v>
      </c>
      <c r="D102" s="6">
        <v>2239</v>
      </c>
      <c r="E102" s="6">
        <v>0</v>
      </c>
      <c r="F102" s="6">
        <v>0</v>
      </c>
      <c r="G102" s="6">
        <v>0</v>
      </c>
      <c r="H102" s="6">
        <f t="shared" ref="H102:I105" si="11">SUM(B102,E102)</f>
        <v>1572</v>
      </c>
      <c r="I102" s="6">
        <f t="shared" si="11"/>
        <v>667</v>
      </c>
      <c r="J102" s="6">
        <f>SUM(H102:I102)</f>
        <v>2239</v>
      </c>
      <c r="K102" s="7" t="s">
        <v>300</v>
      </c>
    </row>
    <row r="103" spans="1:11" ht="23.25" customHeight="1" x14ac:dyDescent="0.2">
      <c r="A103" s="5" t="s">
        <v>1138</v>
      </c>
      <c r="B103" s="6">
        <v>1079</v>
      </c>
      <c r="C103" s="6">
        <v>358</v>
      </c>
      <c r="D103" s="6">
        <v>1437</v>
      </c>
      <c r="E103" s="6">
        <v>2</v>
      </c>
      <c r="F103" s="6">
        <v>0</v>
      </c>
      <c r="G103" s="6">
        <v>2</v>
      </c>
      <c r="H103" s="6">
        <f t="shared" si="11"/>
        <v>1081</v>
      </c>
      <c r="I103" s="6">
        <f t="shared" si="11"/>
        <v>358</v>
      </c>
      <c r="J103" s="6">
        <f>SUM(H103:I103)</f>
        <v>1439</v>
      </c>
      <c r="K103" s="7" t="s">
        <v>302</v>
      </c>
    </row>
    <row r="104" spans="1:11" ht="23.25" customHeight="1" x14ac:dyDescent="0.2">
      <c r="A104" s="5" t="s">
        <v>303</v>
      </c>
      <c r="B104" s="6">
        <v>296</v>
      </c>
      <c r="C104" s="6">
        <v>173</v>
      </c>
      <c r="D104" s="6">
        <v>469</v>
      </c>
      <c r="E104" s="6">
        <v>0</v>
      </c>
      <c r="F104" s="6">
        <v>0</v>
      </c>
      <c r="G104" s="6">
        <v>0</v>
      </c>
      <c r="H104" s="6">
        <f t="shared" si="11"/>
        <v>296</v>
      </c>
      <c r="I104" s="6">
        <f t="shared" si="11"/>
        <v>173</v>
      </c>
      <c r="J104" s="6">
        <f>SUM(H104:I104)</f>
        <v>469</v>
      </c>
      <c r="K104" s="7" t="s">
        <v>1140</v>
      </c>
    </row>
    <row r="105" spans="1:11" ht="23.25" customHeight="1" x14ac:dyDescent="0.2">
      <c r="A105" s="5" t="s">
        <v>394</v>
      </c>
      <c r="B105" s="6">
        <v>421</v>
      </c>
      <c r="C105" s="6">
        <v>217</v>
      </c>
      <c r="D105" s="6">
        <v>638</v>
      </c>
      <c r="E105" s="6">
        <v>0</v>
      </c>
      <c r="F105" s="6">
        <v>0</v>
      </c>
      <c r="G105" s="6">
        <v>0</v>
      </c>
      <c r="H105" s="6">
        <f t="shared" si="11"/>
        <v>421</v>
      </c>
      <c r="I105" s="6">
        <f t="shared" si="11"/>
        <v>217</v>
      </c>
      <c r="J105" s="6">
        <f>SUM(H105:I105)</f>
        <v>638</v>
      </c>
      <c r="K105" s="7" t="s">
        <v>779</v>
      </c>
    </row>
    <row r="106" spans="1:11" ht="23.25" customHeight="1" x14ac:dyDescent="0.2">
      <c r="A106" s="5" t="s">
        <v>38</v>
      </c>
      <c r="B106" s="6">
        <f>SUM(B102:B105,B74:B90)</f>
        <v>12477</v>
      </c>
      <c r="C106" s="6">
        <f>SUM(C102:C105,C74:C90)</f>
        <v>9312</v>
      </c>
      <c r="D106" s="6">
        <f>SUM(D102:D105,D74:D90)</f>
        <v>21789</v>
      </c>
      <c r="E106" s="6">
        <f t="shared" ref="E106:J106" si="12">SUM(E74:E90,E102:E105)</f>
        <v>2</v>
      </c>
      <c r="F106" s="6">
        <f t="shared" si="12"/>
        <v>2</v>
      </c>
      <c r="G106" s="6">
        <f t="shared" si="12"/>
        <v>4</v>
      </c>
      <c r="H106" s="6">
        <f t="shared" si="12"/>
        <v>12479</v>
      </c>
      <c r="I106" s="6">
        <f t="shared" si="12"/>
        <v>9314</v>
      </c>
      <c r="J106" s="6">
        <f t="shared" si="12"/>
        <v>21793</v>
      </c>
      <c r="K106" s="7" t="s">
        <v>39</v>
      </c>
    </row>
    <row r="107" spans="1:11" ht="23.25" customHeight="1" x14ac:dyDescent="0.2">
      <c r="A107" s="5" t="s">
        <v>62</v>
      </c>
      <c r="B107" s="6"/>
      <c r="C107" s="6"/>
      <c r="D107" s="6"/>
      <c r="E107" s="6"/>
      <c r="F107" s="6"/>
      <c r="G107" s="6"/>
      <c r="H107" s="6"/>
      <c r="I107" s="6"/>
      <c r="J107" s="6"/>
      <c r="K107" s="7" t="s">
        <v>41</v>
      </c>
    </row>
    <row r="108" spans="1:11" ht="23.25" customHeight="1" x14ac:dyDescent="0.2">
      <c r="A108" s="5" t="s">
        <v>285</v>
      </c>
      <c r="B108" s="6">
        <v>141</v>
      </c>
      <c r="C108" s="6">
        <v>9</v>
      </c>
      <c r="D108" s="6">
        <v>150</v>
      </c>
      <c r="E108" s="6">
        <v>0</v>
      </c>
      <c r="F108" s="6">
        <v>0</v>
      </c>
      <c r="G108" s="6">
        <v>0</v>
      </c>
      <c r="H108" s="6">
        <f>SUM(B108,E108)</f>
        <v>141</v>
      </c>
      <c r="I108" s="6">
        <f>SUM(C108,F108)</f>
        <v>9</v>
      </c>
      <c r="J108" s="6">
        <f>SUM(H108:I108)</f>
        <v>150</v>
      </c>
      <c r="K108" s="7" t="s">
        <v>286</v>
      </c>
    </row>
    <row r="109" spans="1:11" ht="23.25" customHeight="1" x14ac:dyDescent="0.2">
      <c r="A109" s="5" t="s">
        <v>407</v>
      </c>
      <c r="B109" s="6">
        <v>23</v>
      </c>
      <c r="C109" s="6">
        <v>2</v>
      </c>
      <c r="D109" s="6">
        <v>25</v>
      </c>
      <c r="E109" s="6">
        <v>0</v>
      </c>
      <c r="F109" s="6">
        <v>0</v>
      </c>
      <c r="G109" s="6">
        <v>0</v>
      </c>
      <c r="H109" s="6">
        <f t="shared" ref="H109:J122" si="13">SUM(B109,E109)</f>
        <v>23</v>
      </c>
      <c r="I109" s="6">
        <f t="shared" si="13"/>
        <v>2</v>
      </c>
      <c r="J109" s="6">
        <f>SUM(H109:I109)</f>
        <v>25</v>
      </c>
      <c r="K109" s="7" t="s">
        <v>351</v>
      </c>
    </row>
    <row r="110" spans="1:11" ht="23.25" customHeight="1" x14ac:dyDescent="0.2">
      <c r="A110" s="5" t="s">
        <v>287</v>
      </c>
      <c r="B110" s="6">
        <v>85</v>
      </c>
      <c r="C110" s="6">
        <v>28</v>
      </c>
      <c r="D110" s="6">
        <v>113</v>
      </c>
      <c r="E110" s="6">
        <v>1</v>
      </c>
      <c r="F110" s="6">
        <v>0</v>
      </c>
      <c r="G110" s="6">
        <v>1</v>
      </c>
      <c r="H110" s="6">
        <f t="shared" si="13"/>
        <v>86</v>
      </c>
      <c r="I110" s="6">
        <f t="shared" si="13"/>
        <v>28</v>
      </c>
      <c r="J110" s="6">
        <f>SUM(H110:I110)</f>
        <v>114</v>
      </c>
      <c r="K110" s="7" t="s">
        <v>1132</v>
      </c>
    </row>
    <row r="111" spans="1:11" ht="23.25" customHeight="1" x14ac:dyDescent="0.2">
      <c r="A111" s="5" t="s">
        <v>873</v>
      </c>
      <c r="B111" s="6">
        <v>126</v>
      </c>
      <c r="C111" s="6">
        <v>15</v>
      </c>
      <c r="D111" s="6">
        <v>141</v>
      </c>
      <c r="E111" s="6">
        <v>0</v>
      </c>
      <c r="F111" s="6">
        <v>0</v>
      </c>
      <c r="G111" s="6">
        <v>0</v>
      </c>
      <c r="H111" s="6">
        <f>SUM(B111,E111)</f>
        <v>126</v>
      </c>
      <c r="I111" s="6">
        <f t="shared" si="13"/>
        <v>15</v>
      </c>
      <c r="J111" s="6">
        <f t="shared" si="13"/>
        <v>141</v>
      </c>
      <c r="K111" s="7" t="s">
        <v>1135</v>
      </c>
    </row>
    <row r="112" spans="1:11" ht="23.25" customHeight="1" x14ac:dyDescent="0.2">
      <c r="A112" s="5" t="s">
        <v>414</v>
      </c>
      <c r="B112" s="6">
        <v>919</v>
      </c>
      <c r="C112" s="6">
        <v>248</v>
      </c>
      <c r="D112" s="6">
        <v>1167</v>
      </c>
      <c r="E112" s="6">
        <v>0</v>
      </c>
      <c r="F112" s="6">
        <v>0</v>
      </c>
      <c r="G112" s="6">
        <v>0</v>
      </c>
      <c r="H112" s="6">
        <f t="shared" ref="H112:H122" si="14">SUM(B112,E112)</f>
        <v>919</v>
      </c>
      <c r="I112" s="6">
        <f t="shared" si="13"/>
        <v>248</v>
      </c>
      <c r="J112" s="6">
        <f t="shared" si="13"/>
        <v>1167</v>
      </c>
      <c r="K112" s="7" t="s">
        <v>290</v>
      </c>
    </row>
    <row r="113" spans="1:11" ht="23.25" customHeight="1" x14ac:dyDescent="0.2">
      <c r="A113" s="5" t="s">
        <v>390</v>
      </c>
      <c r="B113" s="6">
        <v>789</v>
      </c>
      <c r="C113" s="6">
        <v>249</v>
      </c>
      <c r="D113" s="6">
        <v>1038</v>
      </c>
      <c r="E113" s="6">
        <v>0</v>
      </c>
      <c r="F113" s="6">
        <v>0</v>
      </c>
      <c r="G113" s="6">
        <v>0</v>
      </c>
      <c r="H113" s="6">
        <f t="shared" si="14"/>
        <v>789</v>
      </c>
      <c r="I113" s="6">
        <f t="shared" si="13"/>
        <v>249</v>
      </c>
      <c r="J113" s="6">
        <f t="shared" si="13"/>
        <v>1038</v>
      </c>
      <c r="K113" s="7" t="s">
        <v>1136</v>
      </c>
    </row>
    <row r="114" spans="1:11" ht="23.25" customHeight="1" x14ac:dyDescent="0.2">
      <c r="A114" s="5" t="s">
        <v>361</v>
      </c>
      <c r="B114" s="6">
        <v>625</v>
      </c>
      <c r="C114" s="6">
        <v>296</v>
      </c>
      <c r="D114" s="6">
        <v>921</v>
      </c>
      <c r="E114" s="6">
        <v>0</v>
      </c>
      <c r="F114" s="6">
        <v>0</v>
      </c>
      <c r="G114" s="6">
        <v>0</v>
      </c>
      <c r="H114" s="6">
        <f t="shared" si="14"/>
        <v>625</v>
      </c>
      <c r="I114" s="6">
        <f t="shared" si="13"/>
        <v>296</v>
      </c>
      <c r="J114" s="6">
        <f t="shared" si="13"/>
        <v>921</v>
      </c>
      <c r="K114" s="7" t="s">
        <v>1137</v>
      </c>
    </row>
    <row r="115" spans="1:11" ht="23.25" customHeight="1" x14ac:dyDescent="0.2">
      <c r="A115" s="5" t="s">
        <v>1250</v>
      </c>
      <c r="B115" s="6">
        <v>18</v>
      </c>
      <c r="C115" s="6">
        <v>18</v>
      </c>
      <c r="D115" s="6">
        <v>36</v>
      </c>
      <c r="E115" s="6">
        <v>0</v>
      </c>
      <c r="F115" s="6">
        <v>0</v>
      </c>
      <c r="G115" s="6">
        <v>0</v>
      </c>
      <c r="H115" s="6">
        <f t="shared" si="14"/>
        <v>18</v>
      </c>
      <c r="I115" s="6">
        <f t="shared" si="13"/>
        <v>18</v>
      </c>
      <c r="J115" s="6">
        <f t="shared" si="13"/>
        <v>36</v>
      </c>
      <c r="K115" s="7" t="s">
        <v>1251</v>
      </c>
    </row>
    <row r="116" spans="1:11" ht="23.25" customHeight="1" x14ac:dyDescent="0.2">
      <c r="A116" s="5" t="s">
        <v>771</v>
      </c>
      <c r="B116" s="6">
        <v>0</v>
      </c>
      <c r="C116" s="6">
        <v>145</v>
      </c>
      <c r="D116" s="6">
        <v>145</v>
      </c>
      <c r="E116" s="6">
        <v>0</v>
      </c>
      <c r="F116" s="6">
        <v>0</v>
      </c>
      <c r="G116" s="6">
        <v>0</v>
      </c>
      <c r="H116" s="6">
        <f t="shared" si="14"/>
        <v>0</v>
      </c>
      <c r="I116" s="6">
        <f t="shared" si="13"/>
        <v>145</v>
      </c>
      <c r="J116" s="6">
        <f t="shared" si="13"/>
        <v>145</v>
      </c>
      <c r="K116" s="7" t="s">
        <v>910</v>
      </c>
    </row>
    <row r="117" spans="1:11" ht="23.25" customHeight="1" x14ac:dyDescent="0.2">
      <c r="A117" s="5" t="s">
        <v>297</v>
      </c>
      <c r="B117" s="6">
        <v>135</v>
      </c>
      <c r="C117" s="6">
        <v>49</v>
      </c>
      <c r="D117" s="6">
        <v>184</v>
      </c>
      <c r="E117" s="6">
        <v>0</v>
      </c>
      <c r="F117" s="6">
        <v>0</v>
      </c>
      <c r="G117" s="6">
        <v>0</v>
      </c>
      <c r="H117" s="6">
        <f t="shared" si="14"/>
        <v>135</v>
      </c>
      <c r="I117" s="6">
        <f t="shared" si="13"/>
        <v>49</v>
      </c>
      <c r="J117" s="6">
        <f t="shared" si="13"/>
        <v>184</v>
      </c>
      <c r="K117" s="7" t="s">
        <v>419</v>
      </c>
    </row>
    <row r="118" spans="1:11" ht="23.25" customHeight="1" x14ac:dyDescent="0.2">
      <c r="A118" s="5" t="s">
        <v>1254</v>
      </c>
      <c r="B118" s="6">
        <v>337</v>
      </c>
      <c r="C118" s="6">
        <v>25</v>
      </c>
      <c r="D118" s="6">
        <v>362</v>
      </c>
      <c r="E118" s="6">
        <v>0</v>
      </c>
      <c r="F118" s="6">
        <v>0</v>
      </c>
      <c r="G118" s="6">
        <v>0</v>
      </c>
      <c r="H118" s="6">
        <f t="shared" si="14"/>
        <v>337</v>
      </c>
      <c r="I118" s="6">
        <f t="shared" si="13"/>
        <v>25</v>
      </c>
      <c r="J118" s="6">
        <f t="shared" si="13"/>
        <v>362</v>
      </c>
      <c r="K118" s="7" t="s">
        <v>296</v>
      </c>
    </row>
    <row r="119" spans="1:11" ht="23.25" customHeight="1" x14ac:dyDescent="0.2">
      <c r="A119" s="5" t="s">
        <v>299</v>
      </c>
      <c r="B119" s="6">
        <v>642</v>
      </c>
      <c r="C119" s="6">
        <v>68</v>
      </c>
      <c r="D119" s="6">
        <v>710</v>
      </c>
      <c r="E119" s="6">
        <v>0</v>
      </c>
      <c r="F119" s="6">
        <v>0</v>
      </c>
      <c r="G119" s="6">
        <v>0</v>
      </c>
      <c r="H119" s="6">
        <f t="shared" si="14"/>
        <v>642</v>
      </c>
      <c r="I119" s="6">
        <f t="shared" si="13"/>
        <v>68</v>
      </c>
      <c r="J119" s="6">
        <f t="shared" si="13"/>
        <v>710</v>
      </c>
      <c r="K119" s="7" t="s">
        <v>300</v>
      </c>
    </row>
    <row r="120" spans="1:11" ht="23.25" customHeight="1" x14ac:dyDescent="0.2">
      <c r="A120" s="5" t="s">
        <v>301</v>
      </c>
      <c r="B120" s="6">
        <v>1014</v>
      </c>
      <c r="C120" s="6">
        <v>99</v>
      </c>
      <c r="D120" s="6">
        <v>1113</v>
      </c>
      <c r="E120" s="6">
        <v>0</v>
      </c>
      <c r="F120" s="6">
        <v>0</v>
      </c>
      <c r="G120" s="6">
        <v>0</v>
      </c>
      <c r="H120" s="6">
        <f t="shared" si="14"/>
        <v>1014</v>
      </c>
      <c r="I120" s="6">
        <f t="shared" si="13"/>
        <v>99</v>
      </c>
      <c r="J120" s="6">
        <f t="shared" si="13"/>
        <v>1113</v>
      </c>
      <c r="K120" s="7" t="s">
        <v>302</v>
      </c>
    </row>
    <row r="121" spans="1:11" ht="23.25" customHeight="1" x14ac:dyDescent="0.2">
      <c r="A121" s="5" t="s">
        <v>303</v>
      </c>
      <c r="B121" s="6">
        <v>27</v>
      </c>
      <c r="C121" s="6">
        <v>2</v>
      </c>
      <c r="D121" s="6">
        <v>29</v>
      </c>
      <c r="E121" s="6">
        <v>0</v>
      </c>
      <c r="F121" s="6">
        <v>0</v>
      </c>
      <c r="G121" s="6">
        <v>0</v>
      </c>
      <c r="H121" s="6">
        <f t="shared" si="14"/>
        <v>27</v>
      </c>
      <c r="I121" s="6">
        <f t="shared" si="13"/>
        <v>2</v>
      </c>
      <c r="J121" s="6">
        <f t="shared" si="13"/>
        <v>29</v>
      </c>
      <c r="K121" s="7" t="s">
        <v>1140</v>
      </c>
    </row>
    <row r="122" spans="1:11" ht="23.25" customHeight="1" x14ac:dyDescent="0.2">
      <c r="A122" s="5" t="s">
        <v>394</v>
      </c>
      <c r="B122" s="6">
        <v>161</v>
      </c>
      <c r="C122" s="6">
        <v>58</v>
      </c>
      <c r="D122" s="6">
        <v>219</v>
      </c>
      <c r="E122" s="6">
        <v>0</v>
      </c>
      <c r="F122" s="6">
        <v>0</v>
      </c>
      <c r="G122" s="6">
        <v>0</v>
      </c>
      <c r="H122" s="6">
        <f t="shared" si="14"/>
        <v>161</v>
      </c>
      <c r="I122" s="6">
        <f t="shared" si="13"/>
        <v>58</v>
      </c>
      <c r="J122" s="6">
        <f t="shared" si="13"/>
        <v>219</v>
      </c>
      <c r="K122" s="7" t="s">
        <v>779</v>
      </c>
    </row>
    <row r="123" spans="1:11" ht="23.25" customHeight="1" thickBot="1" x14ac:dyDescent="0.25">
      <c r="A123" s="5" t="s">
        <v>45</v>
      </c>
      <c r="B123" s="6">
        <f>SUM(B108:B122)</f>
        <v>5042</v>
      </c>
      <c r="C123" s="6">
        <f t="shared" ref="C123:J123" si="15">SUM(C108:C122)</f>
        <v>1311</v>
      </c>
      <c r="D123" s="6">
        <f t="shared" si="15"/>
        <v>6353</v>
      </c>
      <c r="E123" s="6">
        <f t="shared" si="15"/>
        <v>1</v>
      </c>
      <c r="F123" s="6">
        <f t="shared" si="15"/>
        <v>0</v>
      </c>
      <c r="G123" s="6">
        <f t="shared" si="15"/>
        <v>1</v>
      </c>
      <c r="H123" s="6">
        <f t="shared" si="15"/>
        <v>5043</v>
      </c>
      <c r="I123" s="6">
        <f t="shared" si="15"/>
        <v>1311</v>
      </c>
      <c r="J123" s="6">
        <f t="shared" si="15"/>
        <v>6354</v>
      </c>
      <c r="K123" s="7" t="s">
        <v>336</v>
      </c>
    </row>
    <row r="124" spans="1:11" ht="23.25" customHeight="1" thickBot="1" x14ac:dyDescent="0.25">
      <c r="A124" s="8" t="s">
        <v>108</v>
      </c>
      <c r="B124" s="9">
        <f>SUM(B123,B106)</f>
        <v>17519</v>
      </c>
      <c r="C124" s="9">
        <f t="shared" ref="C124:J124" si="16">SUM(C123,C106)</f>
        <v>10623</v>
      </c>
      <c r="D124" s="9">
        <f t="shared" si="16"/>
        <v>28142</v>
      </c>
      <c r="E124" s="9">
        <f t="shared" si="16"/>
        <v>3</v>
      </c>
      <c r="F124" s="9">
        <f t="shared" si="16"/>
        <v>2</v>
      </c>
      <c r="G124" s="9">
        <f t="shared" si="16"/>
        <v>5</v>
      </c>
      <c r="H124" s="9">
        <f t="shared" si="16"/>
        <v>17522</v>
      </c>
      <c r="I124" s="9">
        <f t="shared" si="16"/>
        <v>10625</v>
      </c>
      <c r="J124" s="9">
        <f t="shared" si="16"/>
        <v>28147</v>
      </c>
      <c r="K124" s="10" t="s">
        <v>48</v>
      </c>
    </row>
    <row r="125" spans="1:11" ht="15" thickTop="1" x14ac:dyDescent="0.2"/>
    <row r="128" spans="1:11" ht="23.25" customHeight="1" x14ac:dyDescent="0.2">
      <c r="A128" s="423" t="s">
        <v>1263</v>
      </c>
      <c r="B128" s="423"/>
      <c r="C128" s="423"/>
      <c r="D128" s="423"/>
      <c r="E128" s="423"/>
      <c r="F128" s="423"/>
      <c r="G128" s="423"/>
      <c r="H128" s="423"/>
      <c r="I128" s="423"/>
      <c r="J128" s="423"/>
      <c r="K128" s="423"/>
    </row>
    <row r="129" spans="1:11" ht="37.5" customHeight="1" x14ac:dyDescent="0.2">
      <c r="A129" s="406" t="s">
        <v>1264</v>
      </c>
      <c r="B129" s="406"/>
      <c r="C129" s="406"/>
      <c r="D129" s="406"/>
      <c r="E129" s="406"/>
      <c r="F129" s="406"/>
      <c r="G129" s="406"/>
      <c r="H129" s="406"/>
      <c r="I129" s="406"/>
      <c r="J129" s="406"/>
      <c r="K129" s="406"/>
    </row>
    <row r="130" spans="1:11" ht="23.25" customHeight="1" thickBot="1" x14ac:dyDescent="0.25">
      <c r="A130" s="31" t="s">
        <v>1265</v>
      </c>
      <c r="B130" s="31"/>
      <c r="C130" s="31"/>
      <c r="D130" s="31"/>
      <c r="E130" s="31"/>
      <c r="F130" s="31"/>
      <c r="G130" s="31"/>
      <c r="H130" s="31"/>
      <c r="I130" s="31"/>
      <c r="J130" s="31"/>
      <c r="K130" s="33" t="s">
        <v>1266</v>
      </c>
    </row>
    <row r="131" spans="1:11" ht="18.75" customHeight="1" thickTop="1" x14ac:dyDescent="0.2">
      <c r="A131" s="409" t="s">
        <v>118</v>
      </c>
      <c r="B131" s="409" t="s">
        <v>2</v>
      </c>
      <c r="C131" s="409"/>
      <c r="D131" s="409"/>
      <c r="E131" s="409" t="s">
        <v>3</v>
      </c>
      <c r="F131" s="409"/>
      <c r="G131" s="409"/>
      <c r="H131" s="409" t="s">
        <v>4</v>
      </c>
      <c r="I131" s="409"/>
      <c r="J131" s="409"/>
      <c r="K131" s="409" t="s">
        <v>278</v>
      </c>
    </row>
    <row r="132" spans="1:11" ht="18.75" customHeight="1" x14ac:dyDescent="0.2">
      <c r="A132" s="410"/>
      <c r="B132" s="410" t="s">
        <v>6</v>
      </c>
      <c r="C132" s="410"/>
      <c r="D132" s="410"/>
      <c r="E132" s="410" t="s">
        <v>7</v>
      </c>
      <c r="F132" s="410"/>
      <c r="G132" s="410"/>
      <c r="H132" s="410" t="s">
        <v>8</v>
      </c>
      <c r="I132" s="410"/>
      <c r="J132" s="410"/>
      <c r="K132" s="410"/>
    </row>
    <row r="133" spans="1:11" ht="18.75" customHeight="1" x14ac:dyDescent="0.2">
      <c r="A133" s="410"/>
      <c r="B133" s="73" t="s">
        <v>52</v>
      </c>
      <c r="C133" s="73" t="s">
        <v>10</v>
      </c>
      <c r="D133" s="73" t="s">
        <v>11</v>
      </c>
      <c r="E133" s="73" t="s">
        <v>52</v>
      </c>
      <c r="F133" s="73" t="s">
        <v>10</v>
      </c>
      <c r="G133" s="73" t="s">
        <v>11</v>
      </c>
      <c r="H133" s="73" t="s">
        <v>52</v>
      </c>
      <c r="I133" s="73" t="s">
        <v>10</v>
      </c>
      <c r="J133" s="73" t="s">
        <v>11</v>
      </c>
      <c r="K133" s="410"/>
    </row>
    <row r="134" spans="1:11" ht="18.75" customHeight="1" thickBot="1" x14ac:dyDescent="0.25">
      <c r="A134" s="411"/>
      <c r="B134" s="74" t="s">
        <v>12</v>
      </c>
      <c r="C134" s="74" t="s">
        <v>13</v>
      </c>
      <c r="D134" s="74" t="s">
        <v>8</v>
      </c>
      <c r="E134" s="74" t="s">
        <v>12</v>
      </c>
      <c r="F134" s="74" t="s">
        <v>13</v>
      </c>
      <c r="G134" s="74" t="s">
        <v>8</v>
      </c>
      <c r="H134" s="74" t="s">
        <v>12</v>
      </c>
      <c r="I134" s="74" t="s">
        <v>13</v>
      </c>
      <c r="J134" s="74" t="s">
        <v>8</v>
      </c>
      <c r="K134" s="411"/>
    </row>
    <row r="135" spans="1:11" ht="18" customHeight="1" x14ac:dyDescent="0.25">
      <c r="A135" s="5" t="s">
        <v>14</v>
      </c>
      <c r="B135" s="97"/>
      <c r="C135" s="97"/>
      <c r="D135" s="97"/>
      <c r="E135" s="97"/>
      <c r="F135" s="97"/>
      <c r="G135" s="97"/>
      <c r="H135" s="97"/>
      <c r="I135" s="97"/>
      <c r="J135" s="97"/>
      <c r="K135" s="7" t="s">
        <v>69</v>
      </c>
    </row>
    <row r="136" spans="1:11" ht="18" customHeight="1" x14ac:dyDescent="0.2">
      <c r="A136" s="5" t="s">
        <v>280</v>
      </c>
      <c r="B136" s="6">
        <v>105</v>
      </c>
      <c r="C136" s="6">
        <v>39</v>
      </c>
      <c r="D136" s="6">
        <v>144</v>
      </c>
      <c r="E136" s="6">
        <v>0</v>
      </c>
      <c r="F136" s="6">
        <v>0</v>
      </c>
      <c r="G136" s="6">
        <v>0</v>
      </c>
      <c r="H136" s="6">
        <f>SUM(E136,B136)</f>
        <v>105</v>
      </c>
      <c r="I136" s="6">
        <f t="shared" ref="I136:J139" si="17">SUM(F136,C136)</f>
        <v>39</v>
      </c>
      <c r="J136" s="6">
        <f t="shared" si="17"/>
        <v>144</v>
      </c>
      <c r="K136" s="7" t="s">
        <v>281</v>
      </c>
    </row>
    <row r="137" spans="1:11" ht="18" customHeight="1" x14ac:dyDescent="0.2">
      <c r="A137" s="5" t="s">
        <v>124</v>
      </c>
      <c r="B137" s="6">
        <v>25</v>
      </c>
      <c r="C137" s="6">
        <v>25</v>
      </c>
      <c r="D137" s="6">
        <v>50</v>
      </c>
      <c r="E137" s="6">
        <v>0</v>
      </c>
      <c r="F137" s="6">
        <v>0</v>
      </c>
      <c r="G137" s="6">
        <v>0</v>
      </c>
      <c r="H137" s="6">
        <f>SUM(E137,B137)</f>
        <v>25</v>
      </c>
      <c r="I137" s="6">
        <f t="shared" si="17"/>
        <v>25</v>
      </c>
      <c r="J137" s="6">
        <f t="shared" si="17"/>
        <v>50</v>
      </c>
      <c r="K137" s="7" t="s">
        <v>282</v>
      </c>
    </row>
    <row r="138" spans="1:11" ht="18" customHeight="1" x14ac:dyDescent="0.2">
      <c r="A138" s="5" t="s">
        <v>283</v>
      </c>
      <c r="B138" s="6">
        <v>29</v>
      </c>
      <c r="C138" s="6">
        <v>14</v>
      </c>
      <c r="D138" s="6">
        <v>43</v>
      </c>
      <c r="E138" s="6">
        <v>0</v>
      </c>
      <c r="F138" s="6">
        <v>0</v>
      </c>
      <c r="G138" s="6">
        <v>0</v>
      </c>
      <c r="H138" s="6">
        <f>SUM(E138,B138)</f>
        <v>29</v>
      </c>
      <c r="I138" s="6">
        <f t="shared" si="17"/>
        <v>14</v>
      </c>
      <c r="J138" s="6">
        <f t="shared" si="17"/>
        <v>43</v>
      </c>
      <c r="K138" s="7" t="s">
        <v>347</v>
      </c>
    </row>
    <row r="139" spans="1:11" ht="18" customHeight="1" x14ac:dyDescent="0.2">
      <c r="A139" s="5" t="s">
        <v>348</v>
      </c>
      <c r="B139" s="6">
        <v>5</v>
      </c>
      <c r="C139" s="6">
        <v>3</v>
      </c>
      <c r="D139" s="6">
        <v>8</v>
      </c>
      <c r="E139" s="6">
        <v>0</v>
      </c>
      <c r="F139" s="6">
        <v>0</v>
      </c>
      <c r="G139" s="6">
        <v>0</v>
      </c>
      <c r="H139" s="6">
        <f>SUM(E139,B139)</f>
        <v>5</v>
      </c>
      <c r="I139" s="6">
        <f t="shared" si="17"/>
        <v>3</v>
      </c>
      <c r="J139" s="6">
        <f t="shared" si="17"/>
        <v>8</v>
      </c>
      <c r="K139" s="7" t="s">
        <v>349</v>
      </c>
    </row>
    <row r="140" spans="1:11" ht="18" customHeight="1" x14ac:dyDescent="0.2">
      <c r="A140" s="5" t="s">
        <v>285</v>
      </c>
      <c r="B140" s="6">
        <v>152</v>
      </c>
      <c r="C140" s="6">
        <v>34</v>
      </c>
      <c r="D140" s="6">
        <v>186</v>
      </c>
      <c r="E140" s="6">
        <v>0</v>
      </c>
      <c r="F140" s="6">
        <v>0</v>
      </c>
      <c r="G140" s="6">
        <v>0</v>
      </c>
      <c r="H140" s="6">
        <f t="shared" ref="H140:I149" si="18">SUM(B140,E140)</f>
        <v>152</v>
      </c>
      <c r="I140" s="6">
        <f t="shared" si="18"/>
        <v>34</v>
      </c>
      <c r="J140" s="6">
        <f t="shared" ref="J140:J149" si="19">SUM(H140:I140)</f>
        <v>186</v>
      </c>
      <c r="K140" s="7" t="s">
        <v>286</v>
      </c>
    </row>
    <row r="141" spans="1:11" ht="18" customHeight="1" x14ac:dyDescent="0.2">
      <c r="A141" s="5" t="s">
        <v>1248</v>
      </c>
      <c r="B141" s="6">
        <v>32</v>
      </c>
      <c r="C141" s="6">
        <v>4</v>
      </c>
      <c r="D141" s="6">
        <v>36</v>
      </c>
      <c r="E141" s="6">
        <v>0</v>
      </c>
      <c r="F141" s="6">
        <v>0</v>
      </c>
      <c r="G141" s="6">
        <v>0</v>
      </c>
      <c r="H141" s="6">
        <f t="shared" si="18"/>
        <v>32</v>
      </c>
      <c r="I141" s="6">
        <f t="shared" si="18"/>
        <v>4</v>
      </c>
      <c r="J141" s="6">
        <f t="shared" si="19"/>
        <v>36</v>
      </c>
      <c r="K141" s="7" t="s">
        <v>1249</v>
      </c>
    </row>
    <row r="142" spans="1:11" ht="18" customHeight="1" x14ac:dyDescent="0.2">
      <c r="A142" s="5" t="s">
        <v>407</v>
      </c>
      <c r="B142" s="6">
        <v>159</v>
      </c>
      <c r="C142" s="6">
        <v>24</v>
      </c>
      <c r="D142" s="6">
        <v>183</v>
      </c>
      <c r="E142" s="6">
        <v>0</v>
      </c>
      <c r="F142" s="6">
        <v>1</v>
      </c>
      <c r="G142" s="6">
        <v>1</v>
      </c>
      <c r="H142" s="6">
        <f t="shared" si="18"/>
        <v>159</v>
      </c>
      <c r="I142" s="6">
        <f t="shared" si="18"/>
        <v>25</v>
      </c>
      <c r="J142" s="6">
        <f t="shared" si="19"/>
        <v>184</v>
      </c>
      <c r="K142" s="7" t="s">
        <v>351</v>
      </c>
    </row>
    <row r="143" spans="1:11" ht="18" customHeight="1" x14ac:dyDescent="0.2">
      <c r="A143" s="5" t="s">
        <v>352</v>
      </c>
      <c r="B143" s="6">
        <v>40</v>
      </c>
      <c r="C143" s="6">
        <v>13</v>
      </c>
      <c r="D143" s="6">
        <v>53</v>
      </c>
      <c r="E143" s="6">
        <v>0</v>
      </c>
      <c r="F143" s="6">
        <v>0</v>
      </c>
      <c r="G143" s="6">
        <v>0</v>
      </c>
      <c r="H143" s="6">
        <f t="shared" si="18"/>
        <v>40</v>
      </c>
      <c r="I143" s="6">
        <f t="shared" si="18"/>
        <v>13</v>
      </c>
      <c r="J143" s="6">
        <f t="shared" si="19"/>
        <v>53</v>
      </c>
      <c r="K143" s="7" t="s">
        <v>353</v>
      </c>
    </row>
    <row r="144" spans="1:11" ht="18" customHeight="1" x14ac:dyDescent="0.2">
      <c r="A144" s="5" t="s">
        <v>287</v>
      </c>
      <c r="B144" s="6">
        <v>106</v>
      </c>
      <c r="C144" s="6">
        <v>58</v>
      </c>
      <c r="D144" s="6">
        <v>164</v>
      </c>
      <c r="E144" s="6">
        <v>0</v>
      </c>
      <c r="F144" s="6">
        <v>0</v>
      </c>
      <c r="G144" s="6">
        <v>0</v>
      </c>
      <c r="H144" s="6">
        <f t="shared" si="18"/>
        <v>106</v>
      </c>
      <c r="I144" s="6">
        <f t="shared" si="18"/>
        <v>58</v>
      </c>
      <c r="J144" s="6">
        <f t="shared" si="19"/>
        <v>164</v>
      </c>
      <c r="K144" s="7" t="s">
        <v>1267</v>
      </c>
    </row>
    <row r="145" spans="1:11" ht="18" customHeight="1" x14ac:dyDescent="0.2">
      <c r="A145" s="5" t="s">
        <v>873</v>
      </c>
      <c r="B145" s="6">
        <v>40</v>
      </c>
      <c r="C145" s="6">
        <v>12</v>
      </c>
      <c r="D145" s="6">
        <v>52</v>
      </c>
      <c r="E145" s="6">
        <v>0</v>
      </c>
      <c r="F145" s="6">
        <v>0</v>
      </c>
      <c r="G145" s="6">
        <v>0</v>
      </c>
      <c r="H145" s="6">
        <f t="shared" si="18"/>
        <v>40</v>
      </c>
      <c r="I145" s="6">
        <f t="shared" si="18"/>
        <v>12</v>
      </c>
      <c r="J145" s="6">
        <f t="shared" si="19"/>
        <v>52</v>
      </c>
      <c r="K145" s="18" t="s">
        <v>1135</v>
      </c>
    </row>
    <row r="146" spans="1:11" ht="18" customHeight="1" x14ac:dyDescent="0.2">
      <c r="A146" s="5" t="s">
        <v>414</v>
      </c>
      <c r="B146" s="6">
        <v>102</v>
      </c>
      <c r="C146" s="6">
        <v>6</v>
      </c>
      <c r="D146" s="6">
        <v>108</v>
      </c>
      <c r="E146" s="6">
        <v>0</v>
      </c>
      <c r="F146" s="6">
        <v>0</v>
      </c>
      <c r="G146" s="6">
        <v>0</v>
      </c>
      <c r="H146" s="6">
        <f t="shared" si="18"/>
        <v>102</v>
      </c>
      <c r="I146" s="6">
        <f t="shared" si="18"/>
        <v>6</v>
      </c>
      <c r="J146" s="6">
        <f t="shared" si="19"/>
        <v>108</v>
      </c>
      <c r="K146" s="7" t="s">
        <v>290</v>
      </c>
    </row>
    <row r="147" spans="1:11" ht="18" customHeight="1" x14ac:dyDescent="0.2">
      <c r="A147" s="5" t="s">
        <v>390</v>
      </c>
      <c r="B147" s="6">
        <v>191</v>
      </c>
      <c r="C147" s="6">
        <v>52</v>
      </c>
      <c r="D147" s="6">
        <v>243</v>
      </c>
      <c r="E147" s="6">
        <v>2</v>
      </c>
      <c r="F147" s="6">
        <v>0</v>
      </c>
      <c r="G147" s="6">
        <v>2</v>
      </c>
      <c r="H147" s="6">
        <f t="shared" si="18"/>
        <v>193</v>
      </c>
      <c r="I147" s="6">
        <f t="shared" si="18"/>
        <v>52</v>
      </c>
      <c r="J147" s="6">
        <f t="shared" si="19"/>
        <v>245</v>
      </c>
      <c r="K147" s="7" t="s">
        <v>1136</v>
      </c>
    </row>
    <row r="148" spans="1:11" ht="18" customHeight="1" x14ac:dyDescent="0.2">
      <c r="A148" s="5" t="s">
        <v>361</v>
      </c>
      <c r="B148" s="6">
        <v>61</v>
      </c>
      <c r="C148" s="6">
        <v>46</v>
      </c>
      <c r="D148" s="6">
        <v>107</v>
      </c>
      <c r="E148" s="6">
        <v>0</v>
      </c>
      <c r="F148" s="6">
        <v>0</v>
      </c>
      <c r="G148" s="6">
        <v>0</v>
      </c>
      <c r="H148" s="6">
        <f t="shared" si="18"/>
        <v>61</v>
      </c>
      <c r="I148" s="6">
        <f t="shared" si="18"/>
        <v>46</v>
      </c>
      <c r="J148" s="6">
        <f t="shared" si="19"/>
        <v>107</v>
      </c>
      <c r="K148" s="7" t="s">
        <v>1137</v>
      </c>
    </row>
    <row r="149" spans="1:11" ht="18" customHeight="1" x14ac:dyDescent="0.2">
      <c r="A149" s="11" t="s">
        <v>1268</v>
      </c>
      <c r="B149" s="12">
        <v>16</v>
      </c>
      <c r="C149" s="12">
        <v>7</v>
      </c>
      <c r="D149" s="12">
        <v>23</v>
      </c>
      <c r="E149" s="6">
        <v>0</v>
      </c>
      <c r="F149" s="6">
        <v>0</v>
      </c>
      <c r="G149" s="6">
        <v>0</v>
      </c>
      <c r="H149" s="12">
        <f t="shared" si="18"/>
        <v>16</v>
      </c>
      <c r="I149" s="12">
        <f t="shared" si="18"/>
        <v>7</v>
      </c>
      <c r="J149" s="12">
        <f t="shared" si="19"/>
        <v>23</v>
      </c>
      <c r="K149" s="13" t="s">
        <v>1251</v>
      </c>
    </row>
    <row r="150" spans="1:11" ht="18" customHeight="1" x14ac:dyDescent="0.2">
      <c r="A150" s="5" t="s">
        <v>771</v>
      </c>
      <c r="B150" s="6">
        <v>80</v>
      </c>
      <c r="C150" s="6">
        <v>70</v>
      </c>
      <c r="D150" s="6">
        <v>150</v>
      </c>
      <c r="E150" s="6">
        <v>0</v>
      </c>
      <c r="F150" s="6">
        <v>0</v>
      </c>
      <c r="G150" s="6">
        <v>0</v>
      </c>
      <c r="H150" s="6">
        <f>SUM(E150,B150)</f>
        <v>80</v>
      </c>
      <c r="I150" s="6">
        <f t="shared" ref="I150:J158" si="20">SUM(F150,C150)</f>
        <v>70</v>
      </c>
      <c r="J150" s="6">
        <f t="shared" si="20"/>
        <v>150</v>
      </c>
      <c r="K150" s="7" t="s">
        <v>910</v>
      </c>
    </row>
    <row r="151" spans="1:11" ht="18" customHeight="1" x14ac:dyDescent="0.2">
      <c r="A151" s="5" t="s">
        <v>1254</v>
      </c>
      <c r="B151" s="6">
        <v>31</v>
      </c>
      <c r="C151" s="6">
        <v>1</v>
      </c>
      <c r="D151" s="6">
        <v>32</v>
      </c>
      <c r="E151" s="6">
        <v>0</v>
      </c>
      <c r="F151" s="6">
        <v>0</v>
      </c>
      <c r="G151" s="6">
        <v>0</v>
      </c>
      <c r="H151" s="6">
        <f t="shared" ref="H151:H158" si="21">SUM(E151,B151)</f>
        <v>31</v>
      </c>
      <c r="I151" s="6">
        <f t="shared" si="20"/>
        <v>1</v>
      </c>
      <c r="J151" s="6">
        <f t="shared" si="20"/>
        <v>32</v>
      </c>
      <c r="K151" s="7" t="s">
        <v>296</v>
      </c>
    </row>
    <row r="152" spans="1:11" ht="18" customHeight="1" x14ac:dyDescent="0.2">
      <c r="A152" s="5" t="s">
        <v>297</v>
      </c>
      <c r="B152" s="6">
        <v>29</v>
      </c>
      <c r="C152" s="6">
        <v>5</v>
      </c>
      <c r="D152" s="6">
        <v>34</v>
      </c>
      <c r="E152" s="6">
        <v>0</v>
      </c>
      <c r="F152" s="6">
        <v>0</v>
      </c>
      <c r="G152" s="6">
        <v>0</v>
      </c>
      <c r="H152" s="6">
        <f t="shared" si="21"/>
        <v>29</v>
      </c>
      <c r="I152" s="6">
        <f t="shared" si="20"/>
        <v>5</v>
      </c>
      <c r="J152" s="6">
        <f t="shared" si="20"/>
        <v>34</v>
      </c>
      <c r="K152" s="7" t="s">
        <v>419</v>
      </c>
    </row>
    <row r="153" spans="1:11" ht="18" customHeight="1" x14ac:dyDescent="0.2">
      <c r="A153" s="5" t="s">
        <v>299</v>
      </c>
      <c r="B153" s="6">
        <v>132</v>
      </c>
      <c r="C153" s="6">
        <v>31</v>
      </c>
      <c r="D153" s="6">
        <v>163</v>
      </c>
      <c r="E153" s="6">
        <v>0</v>
      </c>
      <c r="F153" s="6">
        <v>0</v>
      </c>
      <c r="G153" s="6">
        <v>0</v>
      </c>
      <c r="H153" s="6">
        <f t="shared" si="21"/>
        <v>132</v>
      </c>
      <c r="I153" s="6">
        <f t="shared" si="20"/>
        <v>31</v>
      </c>
      <c r="J153" s="6">
        <f t="shared" si="20"/>
        <v>163</v>
      </c>
      <c r="K153" s="7" t="s">
        <v>300</v>
      </c>
    </row>
    <row r="154" spans="1:11" ht="18" customHeight="1" x14ac:dyDescent="0.2">
      <c r="A154" s="5" t="s">
        <v>1138</v>
      </c>
      <c r="B154" s="6">
        <v>63</v>
      </c>
      <c r="C154" s="6">
        <v>9</v>
      </c>
      <c r="D154" s="6">
        <v>72</v>
      </c>
      <c r="E154" s="6">
        <v>0</v>
      </c>
      <c r="F154" s="6">
        <v>0</v>
      </c>
      <c r="G154" s="6">
        <v>0</v>
      </c>
      <c r="H154" s="6">
        <f t="shared" si="21"/>
        <v>63</v>
      </c>
      <c r="I154" s="6">
        <f t="shared" si="20"/>
        <v>9</v>
      </c>
      <c r="J154" s="6">
        <f t="shared" si="20"/>
        <v>72</v>
      </c>
      <c r="K154" s="7" t="s">
        <v>302</v>
      </c>
    </row>
    <row r="155" spans="1:11" ht="18" customHeight="1" x14ac:dyDescent="0.2">
      <c r="A155" s="5" t="s">
        <v>303</v>
      </c>
      <c r="B155" s="6">
        <v>31</v>
      </c>
      <c r="C155" s="6">
        <v>2</v>
      </c>
      <c r="D155" s="6">
        <v>33</v>
      </c>
      <c r="E155" s="6">
        <v>0</v>
      </c>
      <c r="F155" s="6">
        <v>0</v>
      </c>
      <c r="G155" s="6">
        <v>0</v>
      </c>
      <c r="H155" s="6">
        <f t="shared" si="21"/>
        <v>31</v>
      </c>
      <c r="I155" s="6">
        <f t="shared" si="20"/>
        <v>2</v>
      </c>
      <c r="J155" s="6">
        <f t="shared" si="20"/>
        <v>33</v>
      </c>
      <c r="K155" s="7" t="s">
        <v>1140</v>
      </c>
    </row>
    <row r="156" spans="1:11" ht="18" customHeight="1" x14ac:dyDescent="0.2">
      <c r="A156" s="5" t="s">
        <v>394</v>
      </c>
      <c r="B156" s="6">
        <v>58</v>
      </c>
      <c r="C156" s="6">
        <v>5</v>
      </c>
      <c r="D156" s="6">
        <v>63</v>
      </c>
      <c r="E156" s="6">
        <v>0</v>
      </c>
      <c r="F156" s="6">
        <v>0</v>
      </c>
      <c r="G156" s="6">
        <v>0</v>
      </c>
      <c r="H156" s="6">
        <f t="shared" si="21"/>
        <v>58</v>
      </c>
      <c r="I156" s="6">
        <f t="shared" si="20"/>
        <v>5</v>
      </c>
      <c r="J156" s="6">
        <f t="shared" si="20"/>
        <v>63</v>
      </c>
      <c r="K156" s="7" t="s">
        <v>779</v>
      </c>
    </row>
    <row r="157" spans="1:11" ht="18" customHeight="1" x14ac:dyDescent="0.2">
      <c r="A157" s="5" t="s">
        <v>54</v>
      </c>
      <c r="B157" s="6">
        <v>6</v>
      </c>
      <c r="C157" s="6">
        <v>3</v>
      </c>
      <c r="D157" s="6">
        <v>9</v>
      </c>
      <c r="E157" s="6">
        <v>0</v>
      </c>
      <c r="F157" s="6">
        <v>0</v>
      </c>
      <c r="G157" s="6">
        <v>0</v>
      </c>
      <c r="H157" s="6">
        <f t="shared" si="21"/>
        <v>6</v>
      </c>
      <c r="I157" s="6">
        <f t="shared" si="20"/>
        <v>3</v>
      </c>
      <c r="J157" s="6">
        <f t="shared" si="20"/>
        <v>9</v>
      </c>
      <c r="K157" s="7" t="s">
        <v>330</v>
      </c>
    </row>
    <row r="158" spans="1:11" ht="18" customHeight="1" thickBot="1" x14ac:dyDescent="0.25">
      <c r="A158" s="11" t="s">
        <v>374</v>
      </c>
      <c r="B158" s="12">
        <f>SUM(B150:B157,B136:B149)</f>
        <v>1493</v>
      </c>
      <c r="C158" s="12">
        <f>SUM(C150:C157,C136:C149)</f>
        <v>463</v>
      </c>
      <c r="D158" s="12">
        <f>SUM(B158:C158)</f>
        <v>1956</v>
      </c>
      <c r="E158" s="12">
        <f>SUM(E150:E157,E136:E149)</f>
        <v>2</v>
      </c>
      <c r="F158" s="12">
        <f>SUM(F150:F157,F136:F149)</f>
        <v>1</v>
      </c>
      <c r="G158" s="12">
        <f>SUM(E158:F158)</f>
        <v>3</v>
      </c>
      <c r="H158" s="12">
        <f t="shared" si="21"/>
        <v>1495</v>
      </c>
      <c r="I158" s="12">
        <f t="shared" si="20"/>
        <v>464</v>
      </c>
      <c r="J158" s="12">
        <f t="shared" si="20"/>
        <v>1959</v>
      </c>
      <c r="K158" s="13" t="s">
        <v>39</v>
      </c>
    </row>
    <row r="159" spans="1:11" ht="18" customHeight="1" thickBot="1" x14ac:dyDescent="0.25">
      <c r="A159" s="8" t="s">
        <v>108</v>
      </c>
      <c r="B159" s="9">
        <f>SUM(B158)</f>
        <v>1493</v>
      </c>
      <c r="C159" s="9">
        <f t="shared" ref="C159:J159" si="22">SUM(C158)</f>
        <v>463</v>
      </c>
      <c r="D159" s="9">
        <f t="shared" si="22"/>
        <v>1956</v>
      </c>
      <c r="E159" s="9">
        <f t="shared" si="22"/>
        <v>2</v>
      </c>
      <c r="F159" s="9">
        <f t="shared" si="22"/>
        <v>1</v>
      </c>
      <c r="G159" s="9">
        <f t="shared" si="22"/>
        <v>3</v>
      </c>
      <c r="H159" s="9">
        <f t="shared" si="22"/>
        <v>1495</v>
      </c>
      <c r="I159" s="9">
        <f t="shared" si="22"/>
        <v>464</v>
      </c>
      <c r="J159" s="9">
        <f t="shared" si="22"/>
        <v>1959</v>
      </c>
      <c r="K159" s="10" t="s">
        <v>48</v>
      </c>
    </row>
    <row r="160" spans="1:11" ht="15" thickTop="1" x14ac:dyDescent="0.2"/>
  </sheetData>
  <mergeCells count="46">
    <mergeCell ref="A128:K128"/>
    <mergeCell ref="A129:K129"/>
    <mergeCell ref="A131:A134"/>
    <mergeCell ref="B131:D131"/>
    <mergeCell ref="E131:G131"/>
    <mergeCell ref="H131:J131"/>
    <mergeCell ref="K131:K134"/>
    <mergeCell ref="B132:D132"/>
    <mergeCell ref="E132:G132"/>
    <mergeCell ref="H132:J132"/>
    <mergeCell ref="A98:A101"/>
    <mergeCell ref="B98:D98"/>
    <mergeCell ref="E98:G98"/>
    <mergeCell ref="H98:J98"/>
    <mergeCell ref="K98:K101"/>
    <mergeCell ref="B99:D99"/>
    <mergeCell ref="E99:G99"/>
    <mergeCell ref="H99:J99"/>
    <mergeCell ref="A66:K66"/>
    <mergeCell ref="A67:K67"/>
    <mergeCell ref="A69:A72"/>
    <mergeCell ref="B69:D69"/>
    <mergeCell ref="E69:G69"/>
    <mergeCell ref="H69:J69"/>
    <mergeCell ref="K69:K72"/>
    <mergeCell ref="B70:D70"/>
    <mergeCell ref="E70:G70"/>
    <mergeCell ref="H70:J70"/>
    <mergeCell ref="A35:A38"/>
    <mergeCell ref="B35:D35"/>
    <mergeCell ref="E35:G35"/>
    <mergeCell ref="H35:J35"/>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98425196850393704"/>
  <pageSetup paperSize="9" scale="7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61"/>
  <sheetViews>
    <sheetView rightToLeft="1" view="pageBreakPreview" topLeftCell="A64" zoomScale="80" zoomScaleSheetLayoutView="80" workbookViewId="0">
      <selection activeCell="CJ175" sqref="CJ175"/>
    </sheetView>
  </sheetViews>
  <sheetFormatPr defaultRowHeight="14.25" x14ac:dyDescent="0.2"/>
  <cols>
    <col min="1" max="1" width="26.25" style="76" customWidth="1"/>
    <col min="2" max="2" width="6.75" style="76" customWidth="1"/>
    <col min="3" max="3" width="9.125" style="76" customWidth="1"/>
    <col min="4" max="4" width="7.75" style="76" customWidth="1"/>
    <col min="5" max="5" width="6.875" style="76" customWidth="1"/>
    <col min="6" max="6" width="9.625" style="76" customWidth="1"/>
    <col min="7" max="7" width="7.75" style="76" customWidth="1"/>
    <col min="8" max="8" width="7.125" style="76" customWidth="1"/>
    <col min="9" max="9" width="10" style="76" customWidth="1"/>
    <col min="10" max="10" width="7.25" style="76" customWidth="1"/>
    <col min="11" max="11" width="6.75" style="76" customWidth="1"/>
    <col min="12" max="12" width="10" style="76" customWidth="1"/>
    <col min="13" max="13" width="7.625" style="76" customWidth="1"/>
    <col min="14" max="14" width="31.125" style="76" customWidth="1"/>
    <col min="15" max="16384" width="9" style="76"/>
  </cols>
  <sheetData>
    <row r="1" spans="1:14" ht="24.75" customHeight="1" x14ac:dyDescent="0.2">
      <c r="A1" s="423" t="s">
        <v>1269</v>
      </c>
      <c r="B1" s="423"/>
      <c r="C1" s="423"/>
      <c r="D1" s="423"/>
      <c r="E1" s="423"/>
      <c r="F1" s="423"/>
      <c r="G1" s="423"/>
      <c r="H1" s="423"/>
      <c r="I1" s="423"/>
      <c r="J1" s="423"/>
      <c r="K1" s="423"/>
      <c r="L1" s="423"/>
      <c r="M1" s="423"/>
      <c r="N1" s="423"/>
    </row>
    <row r="2" spans="1:14" ht="36" customHeight="1" x14ac:dyDescent="0.25">
      <c r="A2" s="416" t="s">
        <v>1270</v>
      </c>
      <c r="B2" s="416"/>
      <c r="C2" s="416"/>
      <c r="D2" s="416"/>
      <c r="E2" s="416"/>
      <c r="F2" s="416"/>
      <c r="G2" s="416"/>
      <c r="H2" s="416"/>
      <c r="I2" s="416"/>
      <c r="J2" s="416"/>
      <c r="K2" s="416"/>
      <c r="L2" s="416"/>
      <c r="M2" s="416"/>
      <c r="N2" s="416"/>
    </row>
    <row r="3" spans="1:14" ht="23.25" customHeight="1" thickBot="1" x14ac:dyDescent="0.3">
      <c r="A3" s="29" t="s">
        <v>1271</v>
      </c>
      <c r="B3" s="29"/>
      <c r="C3" s="29"/>
      <c r="D3" s="29"/>
      <c r="E3" s="29"/>
      <c r="F3" s="29"/>
      <c r="G3" s="29"/>
      <c r="H3" s="29"/>
      <c r="I3" s="29"/>
      <c r="J3" s="29"/>
      <c r="N3" s="30" t="s">
        <v>1272</v>
      </c>
    </row>
    <row r="4" spans="1:14" ht="22.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22.5" customHeight="1" x14ac:dyDescent="0.25">
      <c r="A5" s="410"/>
      <c r="B5" s="413" t="s">
        <v>59</v>
      </c>
      <c r="C5" s="413"/>
      <c r="D5" s="413"/>
      <c r="E5" s="413" t="s">
        <v>60</v>
      </c>
      <c r="F5" s="413"/>
      <c r="G5" s="413"/>
      <c r="H5" s="413" t="s">
        <v>61</v>
      </c>
      <c r="I5" s="413"/>
      <c r="J5" s="413"/>
      <c r="K5" s="413" t="s">
        <v>8</v>
      </c>
      <c r="L5" s="413"/>
      <c r="M5" s="413"/>
      <c r="N5" s="410"/>
    </row>
    <row r="6" spans="1:14" ht="22.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2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3.25" customHeight="1" x14ac:dyDescent="0.2">
      <c r="A8" s="5" t="s">
        <v>14</v>
      </c>
      <c r="B8" s="6"/>
      <c r="C8" s="6"/>
      <c r="D8" s="6"/>
      <c r="E8" s="6"/>
      <c r="F8" s="6"/>
      <c r="G8" s="6"/>
      <c r="H8" s="6"/>
      <c r="I8" s="6"/>
      <c r="J8" s="6"/>
      <c r="K8" s="7"/>
      <c r="L8" s="5"/>
      <c r="M8" s="6"/>
      <c r="N8" s="7" t="s">
        <v>69</v>
      </c>
    </row>
    <row r="9" spans="1:14" ht="23.25" customHeight="1" x14ac:dyDescent="0.2">
      <c r="A9" s="5" t="s">
        <v>280</v>
      </c>
      <c r="B9" s="6">
        <v>7</v>
      </c>
      <c r="C9" s="6">
        <v>12</v>
      </c>
      <c r="D9" s="6">
        <v>19</v>
      </c>
      <c r="E9" s="6">
        <v>0</v>
      </c>
      <c r="F9" s="6">
        <v>6</v>
      </c>
      <c r="G9" s="6">
        <v>6</v>
      </c>
      <c r="H9" s="6">
        <v>3</v>
      </c>
      <c r="I9" s="6">
        <v>0</v>
      </c>
      <c r="J9" s="6">
        <v>3</v>
      </c>
      <c r="K9" s="6">
        <f>SUM(B9,E9,H9)</f>
        <v>10</v>
      </c>
      <c r="L9" s="6">
        <f t="shared" ref="L9:M23" si="0">SUM(C9,F9,I9)</f>
        <v>18</v>
      </c>
      <c r="M9" s="6">
        <f t="shared" si="0"/>
        <v>28</v>
      </c>
      <c r="N9" s="7" t="s">
        <v>281</v>
      </c>
    </row>
    <row r="10" spans="1:14" ht="23.25" customHeight="1" x14ac:dyDescent="0.2">
      <c r="A10" s="5" t="s">
        <v>124</v>
      </c>
      <c r="B10" s="6">
        <v>5</v>
      </c>
      <c r="C10" s="6">
        <v>8</v>
      </c>
      <c r="D10" s="6">
        <v>13</v>
      </c>
      <c r="E10" s="6">
        <v>2</v>
      </c>
      <c r="F10" s="6">
        <v>1</v>
      </c>
      <c r="G10" s="6">
        <v>3</v>
      </c>
      <c r="H10" s="6">
        <v>2</v>
      </c>
      <c r="I10" s="6">
        <v>1</v>
      </c>
      <c r="J10" s="6">
        <v>3</v>
      </c>
      <c r="K10" s="6">
        <f t="shared" ref="K10:K23" si="1">SUM(B10,E10,H10)</f>
        <v>9</v>
      </c>
      <c r="L10" s="6">
        <f t="shared" si="0"/>
        <v>10</v>
      </c>
      <c r="M10" s="6">
        <f t="shared" si="0"/>
        <v>19</v>
      </c>
      <c r="N10" s="7" t="s">
        <v>282</v>
      </c>
    </row>
    <row r="11" spans="1:14" ht="23.25" customHeight="1" x14ac:dyDescent="0.2">
      <c r="A11" s="5" t="s">
        <v>283</v>
      </c>
      <c r="B11" s="6">
        <v>7</v>
      </c>
      <c r="C11" s="6">
        <v>6</v>
      </c>
      <c r="D11" s="6">
        <v>13</v>
      </c>
      <c r="E11" s="6">
        <v>2</v>
      </c>
      <c r="F11" s="6">
        <v>0</v>
      </c>
      <c r="G11" s="6">
        <v>2</v>
      </c>
      <c r="H11" s="6">
        <v>0</v>
      </c>
      <c r="I11" s="6">
        <v>0</v>
      </c>
      <c r="J11" s="6">
        <v>0</v>
      </c>
      <c r="K11" s="6">
        <f t="shared" si="1"/>
        <v>9</v>
      </c>
      <c r="L11" s="6">
        <f t="shared" si="0"/>
        <v>6</v>
      </c>
      <c r="M11" s="6">
        <f t="shared" si="0"/>
        <v>15</v>
      </c>
      <c r="N11" s="7" t="s">
        <v>347</v>
      </c>
    </row>
    <row r="12" spans="1:14" ht="23.25" customHeight="1" x14ac:dyDescent="0.2">
      <c r="A12" s="5" t="s">
        <v>348</v>
      </c>
      <c r="B12" s="6">
        <v>0</v>
      </c>
      <c r="C12" s="6">
        <v>2</v>
      </c>
      <c r="D12" s="6">
        <v>2</v>
      </c>
      <c r="E12" s="6">
        <v>0</v>
      </c>
      <c r="F12" s="6">
        <v>2</v>
      </c>
      <c r="G12" s="6">
        <v>2</v>
      </c>
      <c r="H12" s="6">
        <v>0</v>
      </c>
      <c r="I12" s="6">
        <v>0</v>
      </c>
      <c r="J12" s="6">
        <v>0</v>
      </c>
      <c r="K12" s="6">
        <f t="shared" si="1"/>
        <v>0</v>
      </c>
      <c r="L12" s="6">
        <f t="shared" si="0"/>
        <v>4</v>
      </c>
      <c r="M12" s="6">
        <f t="shared" si="0"/>
        <v>4</v>
      </c>
      <c r="N12" s="7" t="s">
        <v>349</v>
      </c>
    </row>
    <row r="13" spans="1:14" ht="23.25" customHeight="1" x14ac:dyDescent="0.2">
      <c r="A13" s="5" t="s">
        <v>285</v>
      </c>
      <c r="B13" s="6">
        <v>155</v>
      </c>
      <c r="C13" s="6">
        <v>53</v>
      </c>
      <c r="D13" s="6">
        <v>208</v>
      </c>
      <c r="E13" s="6">
        <v>65</v>
      </c>
      <c r="F13" s="6">
        <v>31</v>
      </c>
      <c r="G13" s="6">
        <v>96</v>
      </c>
      <c r="H13" s="6">
        <v>20</v>
      </c>
      <c r="I13" s="6">
        <v>1</v>
      </c>
      <c r="J13" s="6">
        <v>21</v>
      </c>
      <c r="K13" s="6">
        <f t="shared" si="1"/>
        <v>240</v>
      </c>
      <c r="L13" s="6">
        <f t="shared" si="0"/>
        <v>85</v>
      </c>
      <c r="M13" s="6">
        <f t="shared" si="0"/>
        <v>325</v>
      </c>
      <c r="N13" s="7" t="s">
        <v>286</v>
      </c>
    </row>
    <row r="14" spans="1:14" ht="23.25" customHeight="1" x14ac:dyDescent="0.2">
      <c r="A14" s="5" t="s">
        <v>1248</v>
      </c>
      <c r="B14" s="6">
        <v>29</v>
      </c>
      <c r="C14" s="6">
        <v>16</v>
      </c>
      <c r="D14" s="6">
        <v>45</v>
      </c>
      <c r="E14" s="6">
        <v>12</v>
      </c>
      <c r="F14" s="6">
        <v>6</v>
      </c>
      <c r="G14" s="6">
        <v>18</v>
      </c>
      <c r="H14" s="6">
        <v>8</v>
      </c>
      <c r="I14" s="6">
        <v>1</v>
      </c>
      <c r="J14" s="6">
        <v>9</v>
      </c>
      <c r="K14" s="6">
        <f t="shared" si="1"/>
        <v>49</v>
      </c>
      <c r="L14" s="6">
        <f t="shared" si="0"/>
        <v>23</v>
      </c>
      <c r="M14" s="6">
        <f t="shared" si="0"/>
        <v>72</v>
      </c>
      <c r="N14" s="7" t="s">
        <v>1249</v>
      </c>
    </row>
    <row r="15" spans="1:14" ht="23.25" customHeight="1" x14ac:dyDescent="0.2">
      <c r="A15" s="5" t="s">
        <v>407</v>
      </c>
      <c r="B15" s="6">
        <v>52</v>
      </c>
      <c r="C15" s="6">
        <v>8</v>
      </c>
      <c r="D15" s="6">
        <v>60</v>
      </c>
      <c r="E15" s="6">
        <v>29</v>
      </c>
      <c r="F15" s="6">
        <v>8</v>
      </c>
      <c r="G15" s="6">
        <v>37</v>
      </c>
      <c r="H15" s="6">
        <v>12</v>
      </c>
      <c r="I15" s="6">
        <v>0</v>
      </c>
      <c r="J15" s="6">
        <v>12</v>
      </c>
      <c r="K15" s="6">
        <f t="shared" si="1"/>
        <v>93</v>
      </c>
      <c r="L15" s="6">
        <f t="shared" si="0"/>
        <v>16</v>
      </c>
      <c r="M15" s="6">
        <f t="shared" si="0"/>
        <v>109</v>
      </c>
      <c r="N15" s="7" t="s">
        <v>351</v>
      </c>
    </row>
    <row r="16" spans="1:14" ht="23.25" customHeight="1" x14ac:dyDescent="0.2">
      <c r="A16" s="5" t="s">
        <v>352</v>
      </c>
      <c r="B16" s="6">
        <v>25</v>
      </c>
      <c r="C16" s="6">
        <v>10</v>
      </c>
      <c r="D16" s="6">
        <v>35</v>
      </c>
      <c r="E16" s="6">
        <v>11</v>
      </c>
      <c r="F16" s="6">
        <v>1</v>
      </c>
      <c r="G16" s="6">
        <v>12</v>
      </c>
      <c r="H16" s="6">
        <v>0</v>
      </c>
      <c r="I16" s="6">
        <v>0</v>
      </c>
      <c r="J16" s="6">
        <v>0</v>
      </c>
      <c r="K16" s="6">
        <f t="shared" si="1"/>
        <v>36</v>
      </c>
      <c r="L16" s="6">
        <f t="shared" si="0"/>
        <v>11</v>
      </c>
      <c r="M16" s="6">
        <f t="shared" si="0"/>
        <v>47</v>
      </c>
      <c r="N16" s="7" t="s">
        <v>353</v>
      </c>
    </row>
    <row r="17" spans="1:14" ht="23.25" customHeight="1" x14ac:dyDescent="0.2">
      <c r="A17" s="5" t="s">
        <v>287</v>
      </c>
      <c r="B17" s="6">
        <v>142</v>
      </c>
      <c r="C17" s="6">
        <v>135</v>
      </c>
      <c r="D17" s="6">
        <v>277</v>
      </c>
      <c r="E17" s="6">
        <v>29</v>
      </c>
      <c r="F17" s="6">
        <v>13</v>
      </c>
      <c r="G17" s="6">
        <v>42</v>
      </c>
      <c r="H17" s="6">
        <v>1</v>
      </c>
      <c r="I17" s="6">
        <v>1</v>
      </c>
      <c r="J17" s="6">
        <v>2</v>
      </c>
      <c r="K17" s="6">
        <f t="shared" si="1"/>
        <v>172</v>
      </c>
      <c r="L17" s="6">
        <f t="shared" si="0"/>
        <v>149</v>
      </c>
      <c r="M17" s="6">
        <f t="shared" si="0"/>
        <v>321</v>
      </c>
      <c r="N17" s="7" t="s">
        <v>1267</v>
      </c>
    </row>
    <row r="18" spans="1:14" ht="36" customHeight="1" x14ac:dyDescent="0.2">
      <c r="A18" s="5" t="s">
        <v>873</v>
      </c>
      <c r="B18" s="6">
        <v>35</v>
      </c>
      <c r="C18" s="6">
        <v>22</v>
      </c>
      <c r="D18" s="6">
        <v>57</v>
      </c>
      <c r="E18" s="6">
        <v>12</v>
      </c>
      <c r="F18" s="6">
        <v>9</v>
      </c>
      <c r="G18" s="6">
        <v>21</v>
      </c>
      <c r="H18" s="6">
        <v>5</v>
      </c>
      <c r="I18" s="6">
        <v>6</v>
      </c>
      <c r="J18" s="6">
        <v>11</v>
      </c>
      <c r="K18" s="6">
        <f t="shared" si="1"/>
        <v>52</v>
      </c>
      <c r="L18" s="6">
        <f t="shared" si="0"/>
        <v>37</v>
      </c>
      <c r="M18" s="6">
        <f t="shared" si="0"/>
        <v>89</v>
      </c>
      <c r="N18" s="18" t="s">
        <v>999</v>
      </c>
    </row>
    <row r="19" spans="1:14" ht="23.25" customHeight="1" x14ac:dyDescent="0.2">
      <c r="A19" s="5" t="s">
        <v>414</v>
      </c>
      <c r="B19" s="6">
        <v>269</v>
      </c>
      <c r="C19" s="6">
        <v>40</v>
      </c>
      <c r="D19" s="6">
        <v>309</v>
      </c>
      <c r="E19" s="6">
        <v>48</v>
      </c>
      <c r="F19" s="6">
        <v>22</v>
      </c>
      <c r="G19" s="6">
        <v>70</v>
      </c>
      <c r="H19" s="6">
        <v>37</v>
      </c>
      <c r="I19" s="6">
        <v>6</v>
      </c>
      <c r="J19" s="6">
        <v>43</v>
      </c>
      <c r="K19" s="6">
        <f t="shared" si="1"/>
        <v>354</v>
      </c>
      <c r="L19" s="6">
        <f t="shared" si="0"/>
        <v>68</v>
      </c>
      <c r="M19" s="6">
        <f t="shared" si="0"/>
        <v>422</v>
      </c>
      <c r="N19" s="7" t="s">
        <v>290</v>
      </c>
    </row>
    <row r="20" spans="1:14" ht="23.25" customHeight="1" x14ac:dyDescent="0.2">
      <c r="A20" s="5" t="s">
        <v>390</v>
      </c>
      <c r="B20" s="6">
        <v>357</v>
      </c>
      <c r="C20" s="6">
        <v>286</v>
      </c>
      <c r="D20" s="6">
        <v>643</v>
      </c>
      <c r="E20" s="6">
        <v>0</v>
      </c>
      <c r="F20" s="6">
        <v>0</v>
      </c>
      <c r="G20" s="6">
        <v>0</v>
      </c>
      <c r="H20" s="6">
        <v>0</v>
      </c>
      <c r="I20" s="6">
        <v>0</v>
      </c>
      <c r="J20" s="6">
        <v>0</v>
      </c>
      <c r="K20" s="6">
        <f t="shared" si="1"/>
        <v>357</v>
      </c>
      <c r="L20" s="6">
        <f t="shared" si="0"/>
        <v>286</v>
      </c>
      <c r="M20" s="6">
        <f t="shared" si="0"/>
        <v>643</v>
      </c>
      <c r="N20" s="7" t="s">
        <v>1136</v>
      </c>
    </row>
    <row r="21" spans="1:14" ht="23.25" customHeight="1" x14ac:dyDescent="0.2">
      <c r="A21" s="5" t="s">
        <v>361</v>
      </c>
      <c r="B21" s="6">
        <v>254</v>
      </c>
      <c r="C21" s="6">
        <v>136</v>
      </c>
      <c r="D21" s="6">
        <v>390</v>
      </c>
      <c r="E21" s="6">
        <v>14</v>
      </c>
      <c r="F21" s="6">
        <v>14</v>
      </c>
      <c r="G21" s="6">
        <v>28</v>
      </c>
      <c r="H21" s="6">
        <v>0</v>
      </c>
      <c r="I21" s="6">
        <v>0</v>
      </c>
      <c r="J21" s="6">
        <v>0</v>
      </c>
      <c r="K21" s="6">
        <f t="shared" si="1"/>
        <v>268</v>
      </c>
      <c r="L21" s="6">
        <f t="shared" si="0"/>
        <v>150</v>
      </c>
      <c r="M21" s="6">
        <f t="shared" si="0"/>
        <v>418</v>
      </c>
      <c r="N21" s="7" t="s">
        <v>1137</v>
      </c>
    </row>
    <row r="22" spans="1:14" ht="23.25" customHeight="1" x14ac:dyDescent="0.2">
      <c r="A22" s="5" t="s">
        <v>1250</v>
      </c>
      <c r="B22" s="6">
        <v>48</v>
      </c>
      <c r="C22" s="6">
        <v>35</v>
      </c>
      <c r="D22" s="6">
        <v>83</v>
      </c>
      <c r="E22" s="6">
        <v>4</v>
      </c>
      <c r="F22" s="6">
        <v>5</v>
      </c>
      <c r="G22" s="6">
        <v>9</v>
      </c>
      <c r="H22" s="6">
        <v>1</v>
      </c>
      <c r="I22" s="6">
        <v>1</v>
      </c>
      <c r="J22" s="6">
        <v>2</v>
      </c>
      <c r="K22" s="6">
        <f t="shared" si="1"/>
        <v>53</v>
      </c>
      <c r="L22" s="6">
        <f t="shared" si="0"/>
        <v>41</v>
      </c>
      <c r="M22" s="6">
        <f t="shared" si="0"/>
        <v>94</v>
      </c>
      <c r="N22" s="7" t="s">
        <v>1273</v>
      </c>
    </row>
    <row r="23" spans="1:14" ht="23.25" customHeight="1" thickBot="1" x14ac:dyDescent="0.25">
      <c r="A23" s="14" t="s">
        <v>771</v>
      </c>
      <c r="B23" s="15">
        <v>0</v>
      </c>
      <c r="C23" s="15">
        <v>137</v>
      </c>
      <c r="D23" s="15">
        <v>137</v>
      </c>
      <c r="E23" s="15">
        <v>0</v>
      </c>
      <c r="F23" s="15">
        <v>105</v>
      </c>
      <c r="G23" s="15">
        <v>105</v>
      </c>
      <c r="H23" s="15">
        <v>0</v>
      </c>
      <c r="I23" s="15">
        <v>59</v>
      </c>
      <c r="J23" s="15">
        <v>59</v>
      </c>
      <c r="K23" s="15">
        <f t="shared" si="1"/>
        <v>0</v>
      </c>
      <c r="L23" s="15">
        <f t="shared" si="0"/>
        <v>301</v>
      </c>
      <c r="M23" s="15">
        <f t="shared" si="0"/>
        <v>301</v>
      </c>
      <c r="N23" s="16" t="s">
        <v>910</v>
      </c>
    </row>
    <row r="24" spans="1:14" ht="15" thickTop="1" x14ac:dyDescent="0.2"/>
    <row r="29" spans="1:14" ht="21.75" customHeight="1" x14ac:dyDescent="0.2"/>
    <row r="30" spans="1:14" ht="21.75" customHeight="1" x14ac:dyDescent="0.25">
      <c r="A30" s="29"/>
      <c r="B30" s="29"/>
      <c r="C30" s="29"/>
      <c r="D30" s="29"/>
      <c r="E30" s="29"/>
      <c r="F30" s="29"/>
      <c r="G30" s="29"/>
      <c r="H30" s="29"/>
      <c r="I30" s="29"/>
      <c r="J30" s="29"/>
      <c r="N30" s="39"/>
    </row>
    <row r="31" spans="1:14" ht="21.75" customHeight="1" x14ac:dyDescent="0.25">
      <c r="A31" s="29"/>
      <c r="B31" s="29"/>
      <c r="C31" s="29"/>
      <c r="D31" s="29"/>
      <c r="E31" s="29"/>
      <c r="F31" s="29"/>
      <c r="G31" s="29"/>
      <c r="H31" s="29"/>
      <c r="I31" s="29"/>
      <c r="J31" s="29"/>
      <c r="N31" s="39"/>
    </row>
    <row r="32" spans="1:14" ht="21.75" customHeight="1" x14ac:dyDescent="0.25">
      <c r="A32" s="29"/>
      <c r="B32" s="29"/>
      <c r="C32" s="29"/>
      <c r="D32" s="29"/>
      <c r="E32" s="29"/>
      <c r="F32" s="29"/>
      <c r="G32" s="29"/>
      <c r="H32" s="29"/>
      <c r="I32" s="29"/>
      <c r="J32" s="29"/>
      <c r="N32" s="39"/>
    </row>
    <row r="33" spans="1:14" ht="21.75" customHeight="1" thickBot="1" x14ac:dyDescent="0.3">
      <c r="A33" s="29" t="s">
        <v>1274</v>
      </c>
      <c r="B33" s="29"/>
      <c r="C33" s="29"/>
      <c r="D33" s="29"/>
      <c r="E33" s="29"/>
      <c r="F33" s="29"/>
      <c r="G33" s="29"/>
      <c r="H33" s="29"/>
      <c r="I33" s="29"/>
      <c r="J33" s="29"/>
      <c r="N33" s="39" t="s">
        <v>1275</v>
      </c>
    </row>
    <row r="34" spans="1:14" ht="21.75" customHeight="1" thickTop="1" x14ac:dyDescent="0.25">
      <c r="A34" s="409" t="s">
        <v>118</v>
      </c>
      <c r="B34" s="412" t="s">
        <v>56</v>
      </c>
      <c r="C34" s="412"/>
      <c r="D34" s="412"/>
      <c r="E34" s="412" t="s">
        <v>57</v>
      </c>
      <c r="F34" s="412"/>
      <c r="G34" s="412"/>
      <c r="H34" s="412" t="s">
        <v>58</v>
      </c>
      <c r="I34" s="412"/>
      <c r="J34" s="412"/>
      <c r="K34" s="412" t="s">
        <v>4</v>
      </c>
      <c r="L34" s="412"/>
      <c r="M34" s="412"/>
      <c r="N34" s="409" t="s">
        <v>278</v>
      </c>
    </row>
    <row r="35" spans="1:14" ht="21.75" customHeight="1" x14ac:dyDescent="0.25">
      <c r="A35" s="410"/>
      <c r="B35" s="413" t="s">
        <v>59</v>
      </c>
      <c r="C35" s="413"/>
      <c r="D35" s="413"/>
      <c r="E35" s="413" t="s">
        <v>60</v>
      </c>
      <c r="F35" s="413"/>
      <c r="G35" s="413"/>
      <c r="H35" s="413" t="s">
        <v>61</v>
      </c>
      <c r="I35" s="413"/>
      <c r="J35" s="413"/>
      <c r="K35" s="413" t="s">
        <v>8</v>
      </c>
      <c r="L35" s="413"/>
      <c r="M35" s="413"/>
      <c r="N35" s="410"/>
    </row>
    <row r="36" spans="1:14" ht="21.75" customHeight="1" x14ac:dyDescent="0.25">
      <c r="A36" s="410"/>
      <c r="B36" s="75" t="s">
        <v>52</v>
      </c>
      <c r="C36" s="75" t="s">
        <v>10</v>
      </c>
      <c r="D36" s="75" t="s">
        <v>11</v>
      </c>
      <c r="E36" s="75" t="s">
        <v>52</v>
      </c>
      <c r="F36" s="75" t="s">
        <v>10</v>
      </c>
      <c r="G36" s="75" t="s">
        <v>11</v>
      </c>
      <c r="H36" s="75" t="s">
        <v>52</v>
      </c>
      <c r="I36" s="75" t="s">
        <v>10</v>
      </c>
      <c r="J36" s="75" t="s">
        <v>11</v>
      </c>
      <c r="K36" s="75" t="s">
        <v>52</v>
      </c>
      <c r="L36" s="75" t="s">
        <v>10</v>
      </c>
      <c r="M36" s="75" t="s">
        <v>11</v>
      </c>
      <c r="N36" s="410"/>
    </row>
    <row r="37" spans="1:14" ht="21.75" customHeight="1" thickBot="1" x14ac:dyDescent="0.3">
      <c r="A37" s="411"/>
      <c r="B37" s="4" t="s">
        <v>12</v>
      </c>
      <c r="C37" s="4" t="s">
        <v>13</v>
      </c>
      <c r="D37" s="4" t="s">
        <v>8</v>
      </c>
      <c r="E37" s="4" t="s">
        <v>12</v>
      </c>
      <c r="F37" s="4" t="s">
        <v>13</v>
      </c>
      <c r="G37" s="4" t="s">
        <v>8</v>
      </c>
      <c r="H37" s="4" t="s">
        <v>12</v>
      </c>
      <c r="I37" s="4" t="s">
        <v>13</v>
      </c>
      <c r="J37" s="4" t="s">
        <v>8</v>
      </c>
      <c r="K37" s="4" t="s">
        <v>12</v>
      </c>
      <c r="L37" s="4" t="s">
        <v>13</v>
      </c>
      <c r="M37" s="4" t="s">
        <v>8</v>
      </c>
      <c r="N37" s="411"/>
    </row>
    <row r="38" spans="1:14" ht="22.5" customHeight="1" x14ac:dyDescent="0.2">
      <c r="A38" s="5" t="s">
        <v>1254</v>
      </c>
      <c r="B38" s="6">
        <v>24</v>
      </c>
      <c r="C38" s="6">
        <v>4</v>
      </c>
      <c r="D38" s="6">
        <v>28</v>
      </c>
      <c r="E38" s="6">
        <v>27</v>
      </c>
      <c r="F38" s="6">
        <v>5</v>
      </c>
      <c r="G38" s="6">
        <v>32</v>
      </c>
      <c r="H38" s="6">
        <v>0</v>
      </c>
      <c r="I38" s="6">
        <v>0</v>
      </c>
      <c r="J38" s="6">
        <v>0</v>
      </c>
      <c r="K38" s="6">
        <f t="shared" ref="K38:K43" si="2">SUM(B38,E38,H38)</f>
        <v>51</v>
      </c>
      <c r="L38" s="6">
        <f t="shared" ref="L38:M43" si="3">SUM(C38,F38,I38)</f>
        <v>9</v>
      </c>
      <c r="M38" s="6">
        <f t="shared" si="3"/>
        <v>60</v>
      </c>
      <c r="N38" s="7" t="s">
        <v>1276</v>
      </c>
    </row>
    <row r="39" spans="1:14" ht="22.5" customHeight="1" x14ac:dyDescent="0.2">
      <c r="A39" s="5" t="s">
        <v>297</v>
      </c>
      <c r="B39" s="6">
        <v>33</v>
      </c>
      <c r="C39" s="6">
        <v>12</v>
      </c>
      <c r="D39" s="6">
        <v>45</v>
      </c>
      <c r="E39" s="6">
        <v>15</v>
      </c>
      <c r="F39" s="6">
        <v>2</v>
      </c>
      <c r="G39" s="6">
        <v>17</v>
      </c>
      <c r="H39" s="6">
        <v>0</v>
      </c>
      <c r="I39" s="6">
        <v>0</v>
      </c>
      <c r="J39" s="6">
        <v>0</v>
      </c>
      <c r="K39" s="6">
        <f t="shared" si="2"/>
        <v>48</v>
      </c>
      <c r="L39" s="6">
        <f t="shared" si="3"/>
        <v>14</v>
      </c>
      <c r="M39" s="6">
        <f t="shared" si="3"/>
        <v>62</v>
      </c>
      <c r="N39" s="7" t="s">
        <v>419</v>
      </c>
    </row>
    <row r="40" spans="1:14" ht="22.5" customHeight="1" x14ac:dyDescent="0.2">
      <c r="A40" s="5" t="s">
        <v>299</v>
      </c>
      <c r="B40" s="6">
        <v>481</v>
      </c>
      <c r="C40" s="6">
        <v>87</v>
      </c>
      <c r="D40" s="6">
        <v>568</v>
      </c>
      <c r="E40" s="6">
        <v>66</v>
      </c>
      <c r="F40" s="6">
        <v>27</v>
      </c>
      <c r="G40" s="6">
        <v>93</v>
      </c>
      <c r="H40" s="6">
        <v>30</v>
      </c>
      <c r="I40" s="6">
        <v>4</v>
      </c>
      <c r="J40" s="6">
        <v>34</v>
      </c>
      <c r="K40" s="6">
        <f t="shared" si="2"/>
        <v>577</v>
      </c>
      <c r="L40" s="6">
        <f t="shared" si="3"/>
        <v>118</v>
      </c>
      <c r="M40" s="6">
        <f t="shared" si="3"/>
        <v>695</v>
      </c>
      <c r="N40" s="7" t="s">
        <v>300</v>
      </c>
    </row>
    <row r="41" spans="1:14" ht="22.5" customHeight="1" x14ac:dyDescent="0.2">
      <c r="A41" s="5" t="s">
        <v>1138</v>
      </c>
      <c r="B41" s="6">
        <v>100</v>
      </c>
      <c r="C41" s="6">
        <v>49</v>
      </c>
      <c r="D41" s="6">
        <v>149</v>
      </c>
      <c r="E41" s="6">
        <v>26</v>
      </c>
      <c r="F41" s="6">
        <v>14</v>
      </c>
      <c r="G41" s="6">
        <v>40</v>
      </c>
      <c r="H41" s="6">
        <v>0</v>
      </c>
      <c r="I41" s="6">
        <v>0</v>
      </c>
      <c r="J41" s="6">
        <v>0</v>
      </c>
      <c r="K41" s="6">
        <f t="shared" si="2"/>
        <v>126</v>
      </c>
      <c r="L41" s="6">
        <f t="shared" si="3"/>
        <v>63</v>
      </c>
      <c r="M41" s="6">
        <f t="shared" si="3"/>
        <v>189</v>
      </c>
      <c r="N41" s="18" t="s">
        <v>302</v>
      </c>
    </row>
    <row r="42" spans="1:14" ht="22.5" customHeight="1" x14ac:dyDescent="0.2">
      <c r="A42" s="5" t="s">
        <v>303</v>
      </c>
      <c r="B42" s="6">
        <v>17</v>
      </c>
      <c r="C42" s="6">
        <v>3</v>
      </c>
      <c r="D42" s="6">
        <v>20</v>
      </c>
      <c r="E42" s="6">
        <v>28</v>
      </c>
      <c r="F42" s="6">
        <v>14</v>
      </c>
      <c r="G42" s="6">
        <v>42</v>
      </c>
      <c r="H42" s="6">
        <v>0</v>
      </c>
      <c r="I42" s="6">
        <v>0</v>
      </c>
      <c r="J42" s="6">
        <v>0</v>
      </c>
      <c r="K42" s="6">
        <f t="shared" si="2"/>
        <v>45</v>
      </c>
      <c r="L42" s="6">
        <f t="shared" si="3"/>
        <v>17</v>
      </c>
      <c r="M42" s="6">
        <f t="shared" si="3"/>
        <v>62</v>
      </c>
      <c r="N42" s="7" t="s">
        <v>1140</v>
      </c>
    </row>
    <row r="43" spans="1:14" ht="22.5" customHeight="1" x14ac:dyDescent="0.2">
      <c r="A43" s="5" t="s">
        <v>394</v>
      </c>
      <c r="B43" s="6">
        <v>6</v>
      </c>
      <c r="C43" s="6">
        <v>2</v>
      </c>
      <c r="D43" s="6">
        <v>8</v>
      </c>
      <c r="E43" s="6">
        <v>6</v>
      </c>
      <c r="F43" s="6">
        <v>2</v>
      </c>
      <c r="G43" s="6">
        <v>8</v>
      </c>
      <c r="H43" s="6">
        <v>7</v>
      </c>
      <c r="I43" s="6">
        <v>0</v>
      </c>
      <c r="J43" s="6">
        <v>7</v>
      </c>
      <c r="K43" s="6">
        <f t="shared" si="2"/>
        <v>19</v>
      </c>
      <c r="L43" s="6">
        <f t="shared" si="3"/>
        <v>4</v>
      </c>
      <c r="M43" s="6">
        <f t="shared" si="3"/>
        <v>23</v>
      </c>
      <c r="N43" s="7" t="s">
        <v>779</v>
      </c>
    </row>
    <row r="44" spans="1:14" ht="22.5" customHeight="1" x14ac:dyDescent="0.2">
      <c r="A44" s="5" t="s">
        <v>38</v>
      </c>
      <c r="B44" s="6">
        <f t="shared" ref="B44:M44" si="4">SUM(B9:B23,B38:B43)</f>
        <v>2046</v>
      </c>
      <c r="C44" s="6">
        <f t="shared" si="4"/>
        <v>1063</v>
      </c>
      <c r="D44" s="6">
        <f t="shared" si="4"/>
        <v>3109</v>
      </c>
      <c r="E44" s="6">
        <f t="shared" si="4"/>
        <v>396</v>
      </c>
      <c r="F44" s="6">
        <f t="shared" si="4"/>
        <v>287</v>
      </c>
      <c r="G44" s="6">
        <f t="shared" si="4"/>
        <v>683</v>
      </c>
      <c r="H44" s="6">
        <f t="shared" si="4"/>
        <v>126</v>
      </c>
      <c r="I44" s="6">
        <f t="shared" si="4"/>
        <v>80</v>
      </c>
      <c r="J44" s="6">
        <f t="shared" si="4"/>
        <v>206</v>
      </c>
      <c r="K44" s="6">
        <f t="shared" si="4"/>
        <v>2568</v>
      </c>
      <c r="L44" s="6">
        <f t="shared" si="4"/>
        <v>1430</v>
      </c>
      <c r="M44" s="6">
        <f t="shared" si="4"/>
        <v>3998</v>
      </c>
      <c r="N44" s="7" t="s">
        <v>39</v>
      </c>
    </row>
    <row r="45" spans="1:14" ht="22.5" customHeight="1" x14ac:dyDescent="0.2">
      <c r="A45" s="5" t="s">
        <v>62</v>
      </c>
      <c r="B45" s="6"/>
      <c r="C45" s="6"/>
      <c r="D45" s="6"/>
      <c r="E45" s="6"/>
      <c r="F45" s="6"/>
      <c r="G45" s="6"/>
      <c r="H45" s="6"/>
      <c r="I45" s="6"/>
      <c r="J45" s="6"/>
      <c r="K45" s="6"/>
      <c r="L45" s="6"/>
      <c r="M45" s="6"/>
      <c r="N45" s="18" t="s">
        <v>41</v>
      </c>
    </row>
    <row r="46" spans="1:14" ht="38.25" customHeight="1" x14ac:dyDescent="0.2">
      <c r="A46" s="5" t="s">
        <v>873</v>
      </c>
      <c r="B46" s="6">
        <v>9</v>
      </c>
      <c r="C46" s="6">
        <v>5</v>
      </c>
      <c r="D46" s="6">
        <v>14</v>
      </c>
      <c r="E46" s="6">
        <v>5</v>
      </c>
      <c r="F46" s="6">
        <v>1</v>
      </c>
      <c r="G46" s="6">
        <v>6</v>
      </c>
      <c r="H46" s="6">
        <v>0</v>
      </c>
      <c r="I46" s="6">
        <v>0</v>
      </c>
      <c r="J46" s="6">
        <v>0</v>
      </c>
      <c r="K46" s="6">
        <f>SUM(B46,E46,H46)</f>
        <v>14</v>
      </c>
      <c r="L46" s="6">
        <f t="shared" ref="L46:M55" si="5">SUM(C46,F46,I46)</f>
        <v>6</v>
      </c>
      <c r="M46" s="6">
        <f t="shared" si="5"/>
        <v>20</v>
      </c>
      <c r="N46" s="18" t="s">
        <v>999</v>
      </c>
    </row>
    <row r="47" spans="1:14" ht="22.5" customHeight="1" x14ac:dyDescent="0.2">
      <c r="A47" s="5" t="s">
        <v>414</v>
      </c>
      <c r="B47" s="6">
        <v>260</v>
      </c>
      <c r="C47" s="6">
        <v>29</v>
      </c>
      <c r="D47" s="6">
        <v>289</v>
      </c>
      <c r="E47" s="6">
        <v>28</v>
      </c>
      <c r="F47" s="6">
        <v>1</v>
      </c>
      <c r="G47" s="6">
        <v>29</v>
      </c>
      <c r="H47" s="6">
        <v>16</v>
      </c>
      <c r="I47" s="6">
        <v>2</v>
      </c>
      <c r="J47" s="6">
        <v>18</v>
      </c>
      <c r="K47" s="6">
        <f t="shared" ref="K47:K55" si="6">SUM(B47,E47,H47)</f>
        <v>304</v>
      </c>
      <c r="L47" s="6">
        <f t="shared" si="5"/>
        <v>32</v>
      </c>
      <c r="M47" s="6">
        <f t="shared" si="5"/>
        <v>336</v>
      </c>
      <c r="N47" s="7" t="s">
        <v>290</v>
      </c>
    </row>
    <row r="48" spans="1:14" ht="22.5" customHeight="1" x14ac:dyDescent="0.2">
      <c r="A48" s="5" t="s">
        <v>390</v>
      </c>
      <c r="B48" s="6">
        <v>120</v>
      </c>
      <c r="C48" s="6">
        <v>72</v>
      </c>
      <c r="D48" s="6">
        <v>192</v>
      </c>
      <c r="E48" s="6">
        <v>2</v>
      </c>
      <c r="F48" s="6">
        <v>0</v>
      </c>
      <c r="G48" s="6">
        <v>2</v>
      </c>
      <c r="H48" s="6">
        <v>6</v>
      </c>
      <c r="I48" s="6">
        <v>4</v>
      </c>
      <c r="J48" s="6">
        <v>10</v>
      </c>
      <c r="K48" s="6">
        <f t="shared" si="6"/>
        <v>128</v>
      </c>
      <c r="L48" s="6">
        <f t="shared" si="5"/>
        <v>76</v>
      </c>
      <c r="M48" s="6">
        <f t="shared" si="5"/>
        <v>204</v>
      </c>
      <c r="N48" s="7" t="s">
        <v>1136</v>
      </c>
    </row>
    <row r="49" spans="1:14" ht="22.5" customHeight="1" x14ac:dyDescent="0.2">
      <c r="A49" s="5" t="s">
        <v>361</v>
      </c>
      <c r="B49" s="6">
        <v>176</v>
      </c>
      <c r="C49" s="6">
        <v>103</v>
      </c>
      <c r="D49" s="6">
        <v>279</v>
      </c>
      <c r="E49" s="6">
        <v>0</v>
      </c>
      <c r="F49" s="6">
        <v>0</v>
      </c>
      <c r="G49" s="6">
        <v>0</v>
      </c>
      <c r="H49" s="6">
        <v>0</v>
      </c>
      <c r="I49" s="6">
        <v>0</v>
      </c>
      <c r="J49" s="6">
        <v>0</v>
      </c>
      <c r="K49" s="6">
        <f t="shared" si="6"/>
        <v>176</v>
      </c>
      <c r="L49" s="6">
        <f t="shared" si="5"/>
        <v>103</v>
      </c>
      <c r="M49" s="6">
        <f t="shared" si="5"/>
        <v>279</v>
      </c>
      <c r="N49" s="18" t="s">
        <v>1137</v>
      </c>
    </row>
    <row r="50" spans="1:14" ht="22.5" customHeight="1" x14ac:dyDescent="0.2">
      <c r="A50" s="5" t="s">
        <v>771</v>
      </c>
      <c r="B50" s="6">
        <v>0</v>
      </c>
      <c r="C50" s="6">
        <v>38</v>
      </c>
      <c r="D50" s="6">
        <v>38</v>
      </c>
      <c r="E50" s="6">
        <v>0</v>
      </c>
      <c r="F50" s="6">
        <v>7</v>
      </c>
      <c r="G50" s="6">
        <v>7</v>
      </c>
      <c r="H50" s="6">
        <v>0</v>
      </c>
      <c r="I50" s="6">
        <v>7</v>
      </c>
      <c r="J50" s="6">
        <v>7</v>
      </c>
      <c r="K50" s="6">
        <f t="shared" si="6"/>
        <v>0</v>
      </c>
      <c r="L50" s="6">
        <f t="shared" si="5"/>
        <v>52</v>
      </c>
      <c r="M50" s="6">
        <f t="shared" si="5"/>
        <v>52</v>
      </c>
      <c r="N50" s="7" t="s">
        <v>910</v>
      </c>
    </row>
    <row r="51" spans="1:14" ht="22.5" customHeight="1" x14ac:dyDescent="0.2">
      <c r="A51" s="5" t="s">
        <v>297</v>
      </c>
      <c r="B51" s="6">
        <v>53</v>
      </c>
      <c r="C51" s="6">
        <v>1</v>
      </c>
      <c r="D51" s="6">
        <v>54</v>
      </c>
      <c r="E51" s="6">
        <v>2</v>
      </c>
      <c r="F51" s="6">
        <v>2</v>
      </c>
      <c r="G51" s="6">
        <v>4</v>
      </c>
      <c r="H51" s="6">
        <v>0</v>
      </c>
      <c r="I51" s="6">
        <v>0</v>
      </c>
      <c r="J51" s="6">
        <v>0</v>
      </c>
      <c r="K51" s="6">
        <f t="shared" si="6"/>
        <v>55</v>
      </c>
      <c r="L51" s="6">
        <f t="shared" si="5"/>
        <v>3</v>
      </c>
      <c r="M51" s="6">
        <f t="shared" si="5"/>
        <v>58</v>
      </c>
      <c r="N51" s="7" t="s">
        <v>419</v>
      </c>
    </row>
    <row r="52" spans="1:14" ht="22.5" customHeight="1" x14ac:dyDescent="0.2">
      <c r="A52" s="5" t="s">
        <v>299</v>
      </c>
      <c r="B52" s="6">
        <v>199</v>
      </c>
      <c r="C52" s="6">
        <v>20</v>
      </c>
      <c r="D52" s="6">
        <v>219</v>
      </c>
      <c r="E52" s="6">
        <v>13</v>
      </c>
      <c r="F52" s="6">
        <v>1</v>
      </c>
      <c r="G52" s="6">
        <v>14</v>
      </c>
      <c r="H52" s="6">
        <v>1</v>
      </c>
      <c r="I52" s="6">
        <v>1</v>
      </c>
      <c r="J52" s="6">
        <v>2</v>
      </c>
      <c r="K52" s="6">
        <f t="shared" si="6"/>
        <v>213</v>
      </c>
      <c r="L52" s="6">
        <f t="shared" si="5"/>
        <v>22</v>
      </c>
      <c r="M52" s="6">
        <f t="shared" si="5"/>
        <v>235</v>
      </c>
      <c r="N52" s="7" t="s">
        <v>300</v>
      </c>
    </row>
    <row r="53" spans="1:14" ht="22.5" customHeight="1" x14ac:dyDescent="0.2">
      <c r="A53" s="5" t="s">
        <v>1138</v>
      </c>
      <c r="B53" s="6">
        <v>82</v>
      </c>
      <c r="C53" s="6">
        <v>10</v>
      </c>
      <c r="D53" s="6">
        <v>92</v>
      </c>
      <c r="E53" s="6">
        <v>0</v>
      </c>
      <c r="F53" s="6">
        <v>0</v>
      </c>
      <c r="G53" s="6">
        <v>0</v>
      </c>
      <c r="H53" s="6">
        <v>0</v>
      </c>
      <c r="I53" s="6">
        <v>0</v>
      </c>
      <c r="J53" s="6">
        <v>0</v>
      </c>
      <c r="K53" s="6">
        <f t="shared" si="6"/>
        <v>82</v>
      </c>
      <c r="L53" s="6">
        <f t="shared" si="5"/>
        <v>10</v>
      </c>
      <c r="M53" s="6">
        <f t="shared" si="5"/>
        <v>92</v>
      </c>
      <c r="N53" s="18" t="s">
        <v>302</v>
      </c>
    </row>
    <row r="54" spans="1:14" ht="22.5" customHeight="1" x14ac:dyDescent="0.2">
      <c r="A54" s="5" t="s">
        <v>303</v>
      </c>
      <c r="B54" s="6">
        <v>15</v>
      </c>
      <c r="C54" s="6">
        <v>1</v>
      </c>
      <c r="D54" s="6">
        <v>16</v>
      </c>
      <c r="E54" s="6">
        <v>0</v>
      </c>
      <c r="F54" s="6">
        <v>0</v>
      </c>
      <c r="G54" s="6">
        <v>0</v>
      </c>
      <c r="H54" s="6">
        <v>0</v>
      </c>
      <c r="I54" s="6">
        <v>0</v>
      </c>
      <c r="J54" s="6">
        <v>0</v>
      </c>
      <c r="K54" s="6">
        <f t="shared" si="6"/>
        <v>15</v>
      </c>
      <c r="L54" s="6">
        <f t="shared" si="5"/>
        <v>1</v>
      </c>
      <c r="M54" s="6">
        <f t="shared" si="5"/>
        <v>16</v>
      </c>
      <c r="N54" s="7" t="s">
        <v>1140</v>
      </c>
    </row>
    <row r="55" spans="1:14" ht="22.5" customHeight="1" x14ac:dyDescent="0.2">
      <c r="A55" s="5" t="s">
        <v>394</v>
      </c>
      <c r="B55" s="6">
        <v>4</v>
      </c>
      <c r="C55" s="6">
        <v>0</v>
      </c>
      <c r="D55" s="6">
        <v>4</v>
      </c>
      <c r="E55" s="6">
        <v>1</v>
      </c>
      <c r="F55" s="6">
        <v>0</v>
      </c>
      <c r="G55" s="6">
        <v>1</v>
      </c>
      <c r="H55" s="6">
        <v>0</v>
      </c>
      <c r="I55" s="6">
        <v>0</v>
      </c>
      <c r="J55" s="6">
        <v>0</v>
      </c>
      <c r="K55" s="6">
        <f t="shared" si="6"/>
        <v>5</v>
      </c>
      <c r="L55" s="6">
        <f t="shared" si="5"/>
        <v>0</v>
      </c>
      <c r="M55" s="6">
        <f t="shared" si="5"/>
        <v>5</v>
      </c>
      <c r="N55" s="7" t="s">
        <v>779</v>
      </c>
    </row>
    <row r="56" spans="1:14" ht="22.5" customHeight="1" thickBot="1" x14ac:dyDescent="0.25">
      <c r="A56" s="11" t="s">
        <v>45</v>
      </c>
      <c r="B56" s="12">
        <f>SUM(B46:B55)</f>
        <v>918</v>
      </c>
      <c r="C56" s="12">
        <f t="shared" ref="C56:M56" si="7">SUM(C46:C55)</f>
        <v>279</v>
      </c>
      <c r="D56" s="12">
        <f t="shared" si="7"/>
        <v>1197</v>
      </c>
      <c r="E56" s="12">
        <f t="shared" si="7"/>
        <v>51</v>
      </c>
      <c r="F56" s="12">
        <f t="shared" si="7"/>
        <v>12</v>
      </c>
      <c r="G56" s="12">
        <f t="shared" si="7"/>
        <v>63</v>
      </c>
      <c r="H56" s="12">
        <f t="shared" si="7"/>
        <v>23</v>
      </c>
      <c r="I56" s="12">
        <f t="shared" si="7"/>
        <v>14</v>
      </c>
      <c r="J56" s="12">
        <f t="shared" si="7"/>
        <v>37</v>
      </c>
      <c r="K56" s="12">
        <f t="shared" si="7"/>
        <v>992</v>
      </c>
      <c r="L56" s="12">
        <f t="shared" si="7"/>
        <v>305</v>
      </c>
      <c r="M56" s="12">
        <f t="shared" si="7"/>
        <v>1297</v>
      </c>
      <c r="N56" s="13" t="s">
        <v>336</v>
      </c>
    </row>
    <row r="57" spans="1:14" ht="22.5" customHeight="1" thickBot="1" x14ac:dyDescent="0.25">
      <c r="A57" s="8" t="s">
        <v>108</v>
      </c>
      <c r="B57" s="9">
        <f>SUM(B56,B44)</f>
        <v>2964</v>
      </c>
      <c r="C57" s="9">
        <f t="shared" ref="C57:M57" si="8">SUM(C56,C44)</f>
        <v>1342</v>
      </c>
      <c r="D57" s="9">
        <f t="shared" si="8"/>
        <v>4306</v>
      </c>
      <c r="E57" s="9">
        <f t="shared" si="8"/>
        <v>447</v>
      </c>
      <c r="F57" s="9">
        <f t="shared" si="8"/>
        <v>299</v>
      </c>
      <c r="G57" s="9">
        <f t="shared" si="8"/>
        <v>746</v>
      </c>
      <c r="H57" s="9">
        <f t="shared" si="8"/>
        <v>149</v>
      </c>
      <c r="I57" s="9">
        <f t="shared" si="8"/>
        <v>94</v>
      </c>
      <c r="J57" s="9">
        <f t="shared" si="8"/>
        <v>243</v>
      </c>
      <c r="K57" s="9">
        <f t="shared" si="8"/>
        <v>3560</v>
      </c>
      <c r="L57" s="9">
        <f t="shared" si="8"/>
        <v>1735</v>
      </c>
      <c r="M57" s="9">
        <f t="shared" si="8"/>
        <v>5295</v>
      </c>
      <c r="N57" s="177" t="s">
        <v>48</v>
      </c>
    </row>
    <row r="58" spans="1:14" ht="15" thickTop="1" x14ac:dyDescent="0.2"/>
    <row r="61" spans="1:14" x14ac:dyDescent="0.2">
      <c r="D61" s="76" t="s">
        <v>1277</v>
      </c>
    </row>
  </sheetData>
  <mergeCells count="22">
    <mergeCell ref="N34:N37"/>
    <mergeCell ref="B35:D35"/>
    <mergeCell ref="E35:G35"/>
    <mergeCell ref="H35:J35"/>
    <mergeCell ref="K35:M35"/>
    <mergeCell ref="A34:A37"/>
    <mergeCell ref="B34:D34"/>
    <mergeCell ref="E34:G34"/>
    <mergeCell ref="H34:J34"/>
    <mergeCell ref="K34:M34"/>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44"/>
  <sheetViews>
    <sheetView rightToLeft="1" view="pageBreakPreview" topLeftCell="A100" zoomScale="80" zoomScaleSheetLayoutView="80" workbookViewId="0">
      <selection activeCell="CJ175" sqref="CJ175"/>
    </sheetView>
  </sheetViews>
  <sheetFormatPr defaultRowHeight="14.25" x14ac:dyDescent="0.2"/>
  <cols>
    <col min="1" max="1" width="26.25" style="76" bestFit="1" customWidth="1"/>
    <col min="2" max="10" width="9.75" style="76" customWidth="1"/>
    <col min="11" max="11" width="30.125" style="76" customWidth="1"/>
    <col min="12" max="16384" width="9" style="76"/>
  </cols>
  <sheetData>
    <row r="1" spans="1:11" ht="22.5" customHeight="1" x14ac:dyDescent="0.2">
      <c r="A1" s="423" t="s">
        <v>1278</v>
      </c>
      <c r="B1" s="423"/>
      <c r="C1" s="423"/>
      <c r="D1" s="423"/>
      <c r="E1" s="423"/>
      <c r="F1" s="423"/>
      <c r="G1" s="423"/>
      <c r="H1" s="423"/>
      <c r="I1" s="423"/>
      <c r="J1" s="423"/>
      <c r="K1" s="423"/>
    </row>
    <row r="2" spans="1:11" ht="36.75" customHeight="1" x14ac:dyDescent="0.25">
      <c r="A2" s="416" t="s">
        <v>1279</v>
      </c>
      <c r="B2" s="416"/>
      <c r="C2" s="416"/>
      <c r="D2" s="416"/>
      <c r="E2" s="416"/>
      <c r="F2" s="416"/>
      <c r="G2" s="416"/>
      <c r="H2" s="416"/>
      <c r="I2" s="416"/>
      <c r="J2" s="416"/>
      <c r="K2" s="416"/>
    </row>
    <row r="3" spans="1:11" ht="22.5" customHeight="1" thickBot="1" x14ac:dyDescent="0.3">
      <c r="A3" s="29" t="s">
        <v>1280</v>
      </c>
      <c r="B3" s="29"/>
      <c r="C3" s="29"/>
      <c r="D3" s="29"/>
      <c r="E3" s="29"/>
      <c r="F3" s="29"/>
      <c r="G3" s="29"/>
      <c r="H3" s="29"/>
      <c r="I3" s="29"/>
      <c r="J3" s="29"/>
      <c r="K3" s="39" t="s">
        <v>1281</v>
      </c>
    </row>
    <row r="4" spans="1:11" ht="17.25" customHeight="1" thickTop="1" x14ac:dyDescent="0.25">
      <c r="A4" s="409" t="s">
        <v>118</v>
      </c>
      <c r="B4" s="412" t="s">
        <v>2</v>
      </c>
      <c r="C4" s="412"/>
      <c r="D4" s="412"/>
      <c r="E4" s="412" t="s">
        <v>3</v>
      </c>
      <c r="F4" s="412"/>
      <c r="G4" s="412"/>
      <c r="H4" s="412" t="s">
        <v>4</v>
      </c>
      <c r="I4" s="412"/>
      <c r="J4" s="412"/>
      <c r="K4" s="409" t="s">
        <v>278</v>
      </c>
    </row>
    <row r="5" spans="1:11" ht="17.25" customHeight="1" x14ac:dyDescent="0.25">
      <c r="A5" s="410"/>
      <c r="B5" s="413" t="s">
        <v>6</v>
      </c>
      <c r="C5" s="413"/>
      <c r="D5" s="413"/>
      <c r="E5" s="413" t="s">
        <v>7</v>
      </c>
      <c r="F5" s="413"/>
      <c r="G5" s="413"/>
      <c r="H5" s="413" t="s">
        <v>8</v>
      </c>
      <c r="I5" s="413"/>
      <c r="J5" s="413"/>
      <c r="K5" s="410"/>
    </row>
    <row r="6" spans="1:11" ht="19.5" customHeight="1" x14ac:dyDescent="0.25">
      <c r="A6" s="410"/>
      <c r="B6" s="75" t="s">
        <v>52</v>
      </c>
      <c r="C6" s="75" t="s">
        <v>10</v>
      </c>
      <c r="D6" s="75" t="s">
        <v>11</v>
      </c>
      <c r="E6" s="75" t="s">
        <v>52</v>
      </c>
      <c r="F6" s="75" t="s">
        <v>10</v>
      </c>
      <c r="G6" s="75" t="s">
        <v>11</v>
      </c>
      <c r="H6" s="75" t="s">
        <v>52</v>
      </c>
      <c r="I6" s="75" t="s">
        <v>10</v>
      </c>
      <c r="J6" s="75" t="s">
        <v>11</v>
      </c>
      <c r="K6" s="410"/>
    </row>
    <row r="7" spans="1:11" ht="19.5" customHeight="1" thickBot="1" x14ac:dyDescent="0.3">
      <c r="A7" s="411"/>
      <c r="B7" s="4" t="s">
        <v>12</v>
      </c>
      <c r="C7" s="4" t="s">
        <v>13</v>
      </c>
      <c r="D7" s="4" t="s">
        <v>8</v>
      </c>
      <c r="E7" s="4" t="s">
        <v>12</v>
      </c>
      <c r="F7" s="4" t="s">
        <v>13</v>
      </c>
      <c r="G7" s="4" t="s">
        <v>8</v>
      </c>
      <c r="H7" s="4" t="s">
        <v>12</v>
      </c>
      <c r="I7" s="4" t="s">
        <v>13</v>
      </c>
      <c r="J7" s="4" t="s">
        <v>8</v>
      </c>
      <c r="K7" s="411"/>
    </row>
    <row r="8" spans="1:11" ht="18.75" customHeight="1" x14ac:dyDescent="0.2">
      <c r="A8" s="5" t="s">
        <v>14</v>
      </c>
      <c r="B8" s="6"/>
      <c r="C8" s="6"/>
      <c r="D8" s="6"/>
      <c r="E8" s="6"/>
      <c r="F8" s="6"/>
      <c r="G8" s="6"/>
      <c r="H8" s="6"/>
      <c r="I8" s="6"/>
      <c r="J8" s="6"/>
      <c r="K8" s="7" t="s">
        <v>69</v>
      </c>
    </row>
    <row r="9" spans="1:11" ht="18.75" customHeight="1" x14ac:dyDescent="0.2">
      <c r="A9" s="5" t="s">
        <v>280</v>
      </c>
      <c r="B9" s="6">
        <v>280</v>
      </c>
      <c r="C9" s="6">
        <v>331</v>
      </c>
      <c r="D9" s="6">
        <v>611</v>
      </c>
      <c r="E9" s="6">
        <v>0</v>
      </c>
      <c r="F9" s="6">
        <v>0</v>
      </c>
      <c r="G9" s="6">
        <f>SUM(E9:F9)</f>
        <v>0</v>
      </c>
      <c r="H9" s="6">
        <f>SUM(B9,E9)</f>
        <v>280</v>
      </c>
      <c r="I9" s="6">
        <f>SUM(C9,F9)</f>
        <v>331</v>
      </c>
      <c r="J9" s="6">
        <f>SUM(H9:I9)</f>
        <v>611</v>
      </c>
      <c r="K9" s="7" t="s">
        <v>281</v>
      </c>
    </row>
    <row r="10" spans="1:11" ht="18.75" customHeight="1" x14ac:dyDescent="0.2">
      <c r="A10" s="5" t="s">
        <v>124</v>
      </c>
      <c r="B10" s="6">
        <v>119</v>
      </c>
      <c r="C10" s="6">
        <v>163</v>
      </c>
      <c r="D10" s="6">
        <v>282</v>
      </c>
      <c r="E10" s="6">
        <v>0</v>
      </c>
      <c r="F10" s="6">
        <v>0</v>
      </c>
      <c r="G10" s="6">
        <f t="shared" ref="G10:G30" si="0">SUM(E10:F10)</f>
        <v>0</v>
      </c>
      <c r="H10" s="6">
        <f t="shared" ref="H10:I29" si="1">SUM(B10,E10)</f>
        <v>119</v>
      </c>
      <c r="I10" s="6">
        <f t="shared" si="1"/>
        <v>163</v>
      </c>
      <c r="J10" s="6">
        <f t="shared" ref="J10:J29" si="2">SUM(H10:I10)</f>
        <v>282</v>
      </c>
      <c r="K10" s="7" t="s">
        <v>282</v>
      </c>
    </row>
    <row r="11" spans="1:11" ht="18.75" customHeight="1" x14ac:dyDescent="0.2">
      <c r="A11" s="5" t="s">
        <v>283</v>
      </c>
      <c r="B11" s="6">
        <v>87</v>
      </c>
      <c r="C11" s="6">
        <v>133</v>
      </c>
      <c r="D11" s="6">
        <v>220</v>
      </c>
      <c r="E11" s="6">
        <v>0</v>
      </c>
      <c r="F11" s="6">
        <v>0</v>
      </c>
      <c r="G11" s="6">
        <f t="shared" si="0"/>
        <v>0</v>
      </c>
      <c r="H11" s="6">
        <f t="shared" si="1"/>
        <v>87</v>
      </c>
      <c r="I11" s="6">
        <f t="shared" si="1"/>
        <v>133</v>
      </c>
      <c r="J11" s="6">
        <f t="shared" si="2"/>
        <v>220</v>
      </c>
      <c r="K11" s="7" t="s">
        <v>347</v>
      </c>
    </row>
    <row r="12" spans="1:11" ht="18.75" customHeight="1" x14ac:dyDescent="0.2">
      <c r="A12" s="5" t="s">
        <v>348</v>
      </c>
      <c r="B12" s="6">
        <v>53</v>
      </c>
      <c r="C12" s="6">
        <v>229</v>
      </c>
      <c r="D12" s="6">
        <v>282</v>
      </c>
      <c r="E12" s="6">
        <v>0</v>
      </c>
      <c r="F12" s="6">
        <v>0</v>
      </c>
      <c r="G12" s="6">
        <f t="shared" si="0"/>
        <v>0</v>
      </c>
      <c r="H12" s="6">
        <f t="shared" si="1"/>
        <v>53</v>
      </c>
      <c r="I12" s="6">
        <f t="shared" si="1"/>
        <v>229</v>
      </c>
      <c r="J12" s="6">
        <f t="shared" si="2"/>
        <v>282</v>
      </c>
      <c r="K12" s="7" t="s">
        <v>349</v>
      </c>
    </row>
    <row r="13" spans="1:11" ht="18.75" customHeight="1" x14ac:dyDescent="0.2">
      <c r="A13" s="5" t="s">
        <v>285</v>
      </c>
      <c r="B13" s="6">
        <v>562</v>
      </c>
      <c r="C13" s="6">
        <v>400</v>
      </c>
      <c r="D13" s="6">
        <v>962</v>
      </c>
      <c r="E13" s="6">
        <v>0</v>
      </c>
      <c r="F13" s="6">
        <v>0</v>
      </c>
      <c r="G13" s="6">
        <f t="shared" si="0"/>
        <v>0</v>
      </c>
      <c r="H13" s="6">
        <f t="shared" si="1"/>
        <v>562</v>
      </c>
      <c r="I13" s="6">
        <f t="shared" si="1"/>
        <v>400</v>
      </c>
      <c r="J13" s="6">
        <f t="shared" si="2"/>
        <v>962</v>
      </c>
      <c r="K13" s="7" t="s">
        <v>286</v>
      </c>
    </row>
    <row r="14" spans="1:11" ht="18.75" customHeight="1" x14ac:dyDescent="0.2">
      <c r="A14" s="5" t="s">
        <v>1248</v>
      </c>
      <c r="B14" s="6">
        <v>125</v>
      </c>
      <c r="C14" s="6">
        <v>103</v>
      </c>
      <c r="D14" s="6">
        <v>228</v>
      </c>
      <c r="E14" s="6">
        <v>0</v>
      </c>
      <c r="F14" s="6">
        <v>0</v>
      </c>
      <c r="G14" s="6">
        <f t="shared" si="0"/>
        <v>0</v>
      </c>
      <c r="H14" s="6">
        <f t="shared" si="1"/>
        <v>125</v>
      </c>
      <c r="I14" s="6">
        <f t="shared" si="1"/>
        <v>103</v>
      </c>
      <c r="J14" s="6">
        <f t="shared" si="2"/>
        <v>228</v>
      </c>
      <c r="K14" s="7" t="s">
        <v>1249</v>
      </c>
    </row>
    <row r="15" spans="1:11" ht="18.75" customHeight="1" x14ac:dyDescent="0.2">
      <c r="A15" s="5" t="s">
        <v>407</v>
      </c>
      <c r="B15" s="6">
        <v>527</v>
      </c>
      <c r="C15" s="6">
        <v>203</v>
      </c>
      <c r="D15" s="6">
        <v>730</v>
      </c>
      <c r="E15" s="6">
        <v>0</v>
      </c>
      <c r="F15" s="6">
        <v>1</v>
      </c>
      <c r="G15" s="6">
        <f>SUM(E15:F15)</f>
        <v>1</v>
      </c>
      <c r="H15" s="6">
        <f t="shared" si="1"/>
        <v>527</v>
      </c>
      <c r="I15" s="6">
        <f t="shared" si="1"/>
        <v>204</v>
      </c>
      <c r="J15" s="6">
        <f t="shared" si="2"/>
        <v>731</v>
      </c>
      <c r="K15" s="7" t="s">
        <v>351</v>
      </c>
    </row>
    <row r="16" spans="1:11" ht="18.75" customHeight="1" x14ac:dyDescent="0.2">
      <c r="A16" s="5" t="s">
        <v>352</v>
      </c>
      <c r="B16" s="6">
        <v>92</v>
      </c>
      <c r="C16" s="6">
        <v>62</v>
      </c>
      <c r="D16" s="6">
        <v>154</v>
      </c>
      <c r="E16" s="6">
        <v>0</v>
      </c>
      <c r="F16" s="6">
        <v>0</v>
      </c>
      <c r="G16" s="6">
        <f t="shared" si="0"/>
        <v>0</v>
      </c>
      <c r="H16" s="6">
        <f t="shared" si="1"/>
        <v>92</v>
      </c>
      <c r="I16" s="6">
        <f t="shared" si="1"/>
        <v>62</v>
      </c>
      <c r="J16" s="6">
        <f t="shared" si="2"/>
        <v>154</v>
      </c>
      <c r="K16" s="7" t="s">
        <v>353</v>
      </c>
    </row>
    <row r="17" spans="1:11" ht="18.75" customHeight="1" x14ac:dyDescent="0.2">
      <c r="A17" s="5" t="s">
        <v>287</v>
      </c>
      <c r="B17" s="6">
        <v>461</v>
      </c>
      <c r="C17" s="6">
        <v>535</v>
      </c>
      <c r="D17" s="6">
        <v>996</v>
      </c>
      <c r="E17" s="6">
        <v>0</v>
      </c>
      <c r="F17" s="6">
        <v>0</v>
      </c>
      <c r="G17" s="6">
        <f t="shared" si="0"/>
        <v>0</v>
      </c>
      <c r="H17" s="6">
        <f t="shared" si="1"/>
        <v>461</v>
      </c>
      <c r="I17" s="6">
        <f t="shared" si="1"/>
        <v>535</v>
      </c>
      <c r="J17" s="6">
        <f t="shared" si="2"/>
        <v>996</v>
      </c>
      <c r="K17" s="7" t="s">
        <v>1267</v>
      </c>
    </row>
    <row r="18" spans="1:11" ht="33.75" customHeight="1" x14ac:dyDescent="0.2">
      <c r="A18" s="5" t="s">
        <v>873</v>
      </c>
      <c r="B18" s="6">
        <v>267</v>
      </c>
      <c r="C18" s="6">
        <v>140</v>
      </c>
      <c r="D18" s="6">
        <v>407</v>
      </c>
      <c r="E18" s="6">
        <v>0</v>
      </c>
      <c r="F18" s="6">
        <v>0</v>
      </c>
      <c r="G18" s="6">
        <f t="shared" si="0"/>
        <v>0</v>
      </c>
      <c r="H18" s="6">
        <f t="shared" si="1"/>
        <v>267</v>
      </c>
      <c r="I18" s="6">
        <f t="shared" si="1"/>
        <v>140</v>
      </c>
      <c r="J18" s="6">
        <f t="shared" si="2"/>
        <v>407</v>
      </c>
      <c r="K18" s="18" t="s">
        <v>999</v>
      </c>
    </row>
    <row r="19" spans="1:11" ht="18.75" customHeight="1" x14ac:dyDescent="0.2">
      <c r="A19" s="5" t="s">
        <v>414</v>
      </c>
      <c r="B19" s="6">
        <v>1512</v>
      </c>
      <c r="C19" s="6">
        <v>597</v>
      </c>
      <c r="D19" s="6">
        <v>2109</v>
      </c>
      <c r="E19" s="6">
        <v>0</v>
      </c>
      <c r="F19" s="6">
        <v>0</v>
      </c>
      <c r="G19" s="6">
        <f t="shared" si="0"/>
        <v>0</v>
      </c>
      <c r="H19" s="6">
        <f t="shared" si="1"/>
        <v>1512</v>
      </c>
      <c r="I19" s="6">
        <f t="shared" si="1"/>
        <v>597</v>
      </c>
      <c r="J19" s="6">
        <f t="shared" si="2"/>
        <v>2109</v>
      </c>
      <c r="K19" s="7" t="s">
        <v>290</v>
      </c>
    </row>
    <row r="20" spans="1:11" ht="18.75" customHeight="1" x14ac:dyDescent="0.2">
      <c r="A20" s="5" t="s">
        <v>390</v>
      </c>
      <c r="B20" s="6">
        <v>1450</v>
      </c>
      <c r="C20" s="6">
        <v>1224</v>
      </c>
      <c r="D20" s="6">
        <v>2674</v>
      </c>
      <c r="E20" s="6">
        <v>0</v>
      </c>
      <c r="F20" s="6">
        <v>0</v>
      </c>
      <c r="G20" s="6">
        <f t="shared" si="0"/>
        <v>0</v>
      </c>
      <c r="H20" s="6">
        <f t="shared" si="1"/>
        <v>1450</v>
      </c>
      <c r="I20" s="6">
        <f t="shared" si="1"/>
        <v>1224</v>
      </c>
      <c r="J20" s="6">
        <f t="shared" si="2"/>
        <v>2674</v>
      </c>
      <c r="K20" s="7" t="s">
        <v>1136</v>
      </c>
    </row>
    <row r="21" spans="1:11" ht="18.75" customHeight="1" x14ac:dyDescent="0.2">
      <c r="A21" s="5" t="s">
        <v>361</v>
      </c>
      <c r="B21" s="6">
        <v>718</v>
      </c>
      <c r="C21" s="6">
        <v>503</v>
      </c>
      <c r="D21" s="6">
        <v>1221</v>
      </c>
      <c r="E21" s="6">
        <v>0</v>
      </c>
      <c r="F21" s="6">
        <v>0</v>
      </c>
      <c r="G21" s="6">
        <f t="shared" si="0"/>
        <v>0</v>
      </c>
      <c r="H21" s="6">
        <f t="shared" si="1"/>
        <v>718</v>
      </c>
      <c r="I21" s="6">
        <f t="shared" si="1"/>
        <v>503</v>
      </c>
      <c r="J21" s="6">
        <f t="shared" si="2"/>
        <v>1221</v>
      </c>
      <c r="K21" s="7" t="s">
        <v>1137</v>
      </c>
    </row>
    <row r="22" spans="1:11" ht="18.75" customHeight="1" x14ac:dyDescent="0.2">
      <c r="A22" s="5" t="s">
        <v>1282</v>
      </c>
      <c r="B22" s="6">
        <v>202</v>
      </c>
      <c r="C22" s="6">
        <v>414</v>
      </c>
      <c r="D22" s="6">
        <v>616</v>
      </c>
      <c r="E22" s="6">
        <v>0</v>
      </c>
      <c r="F22" s="6">
        <v>0</v>
      </c>
      <c r="G22" s="6">
        <f t="shared" si="0"/>
        <v>0</v>
      </c>
      <c r="H22" s="6">
        <f t="shared" si="1"/>
        <v>202</v>
      </c>
      <c r="I22" s="6">
        <f t="shared" si="1"/>
        <v>414</v>
      </c>
      <c r="J22" s="6">
        <f t="shared" si="2"/>
        <v>616</v>
      </c>
      <c r="K22" s="7" t="s">
        <v>1273</v>
      </c>
    </row>
    <row r="23" spans="1:11" ht="18.75" customHeight="1" x14ac:dyDescent="0.2">
      <c r="A23" s="5" t="s">
        <v>1283</v>
      </c>
      <c r="B23" s="6">
        <v>0</v>
      </c>
      <c r="C23" s="6">
        <v>1347</v>
      </c>
      <c r="D23" s="6">
        <v>1347</v>
      </c>
      <c r="E23" s="6">
        <v>0</v>
      </c>
      <c r="F23" s="6">
        <v>0</v>
      </c>
      <c r="G23" s="6">
        <f t="shared" si="0"/>
        <v>0</v>
      </c>
      <c r="H23" s="6">
        <f t="shared" si="1"/>
        <v>0</v>
      </c>
      <c r="I23" s="6">
        <f t="shared" si="1"/>
        <v>1347</v>
      </c>
      <c r="J23" s="6">
        <f>SUM(H23:I23)</f>
        <v>1347</v>
      </c>
      <c r="K23" s="7" t="s">
        <v>910</v>
      </c>
    </row>
    <row r="24" spans="1:11" ht="18.75" customHeight="1" x14ac:dyDescent="0.2">
      <c r="A24" s="5" t="s">
        <v>1254</v>
      </c>
      <c r="B24" s="6">
        <v>349</v>
      </c>
      <c r="C24" s="6">
        <v>60</v>
      </c>
      <c r="D24" s="6">
        <v>409</v>
      </c>
      <c r="E24" s="6">
        <v>0</v>
      </c>
      <c r="F24" s="6">
        <v>0</v>
      </c>
      <c r="G24" s="6">
        <f t="shared" si="0"/>
        <v>0</v>
      </c>
      <c r="H24" s="6">
        <f t="shared" si="1"/>
        <v>349</v>
      </c>
      <c r="I24" s="6">
        <f t="shared" si="1"/>
        <v>60</v>
      </c>
      <c r="J24" s="6">
        <f t="shared" si="2"/>
        <v>409</v>
      </c>
      <c r="K24" s="7" t="s">
        <v>1276</v>
      </c>
    </row>
    <row r="25" spans="1:11" ht="18.75" customHeight="1" x14ac:dyDescent="0.2">
      <c r="A25" s="5" t="s">
        <v>297</v>
      </c>
      <c r="B25" s="6">
        <v>466</v>
      </c>
      <c r="C25" s="6">
        <v>73</v>
      </c>
      <c r="D25" s="6">
        <v>539</v>
      </c>
      <c r="E25" s="6">
        <v>0</v>
      </c>
      <c r="F25" s="6">
        <v>0</v>
      </c>
      <c r="G25" s="6">
        <f t="shared" si="0"/>
        <v>0</v>
      </c>
      <c r="H25" s="6">
        <f t="shared" si="1"/>
        <v>466</v>
      </c>
      <c r="I25" s="6">
        <f t="shared" si="1"/>
        <v>73</v>
      </c>
      <c r="J25" s="6">
        <f t="shared" si="2"/>
        <v>539</v>
      </c>
      <c r="K25" s="7" t="s">
        <v>419</v>
      </c>
    </row>
    <row r="26" spans="1:11" ht="18.75" customHeight="1" x14ac:dyDescent="0.2">
      <c r="A26" s="5" t="s">
        <v>877</v>
      </c>
      <c r="B26" s="6">
        <v>1172</v>
      </c>
      <c r="C26" s="6">
        <v>514</v>
      </c>
      <c r="D26" s="6">
        <v>1686</v>
      </c>
      <c r="E26" s="6">
        <v>0</v>
      </c>
      <c r="F26" s="6">
        <v>0</v>
      </c>
      <c r="G26" s="6">
        <f t="shared" si="0"/>
        <v>0</v>
      </c>
      <c r="H26" s="6">
        <f t="shared" si="1"/>
        <v>1172</v>
      </c>
      <c r="I26" s="6">
        <f t="shared" si="1"/>
        <v>514</v>
      </c>
      <c r="J26" s="6">
        <f t="shared" si="2"/>
        <v>1686</v>
      </c>
      <c r="K26" s="7" t="s">
        <v>300</v>
      </c>
    </row>
    <row r="27" spans="1:11" ht="18.75" customHeight="1" x14ac:dyDescent="0.2">
      <c r="A27" s="5" t="s">
        <v>1138</v>
      </c>
      <c r="B27" s="6">
        <v>729</v>
      </c>
      <c r="C27" s="6">
        <v>331</v>
      </c>
      <c r="D27" s="6">
        <v>1060</v>
      </c>
      <c r="E27" s="6">
        <v>2</v>
      </c>
      <c r="F27" s="6">
        <v>0</v>
      </c>
      <c r="G27" s="6">
        <f t="shared" si="0"/>
        <v>2</v>
      </c>
      <c r="H27" s="6">
        <f t="shared" si="1"/>
        <v>731</v>
      </c>
      <c r="I27" s="6">
        <f t="shared" si="1"/>
        <v>331</v>
      </c>
      <c r="J27" s="6">
        <f t="shared" si="2"/>
        <v>1062</v>
      </c>
      <c r="K27" s="7" t="s">
        <v>302</v>
      </c>
    </row>
    <row r="28" spans="1:11" ht="18.75" customHeight="1" x14ac:dyDescent="0.2">
      <c r="A28" s="5" t="s">
        <v>303</v>
      </c>
      <c r="B28" s="6">
        <v>228</v>
      </c>
      <c r="C28" s="6">
        <v>98</v>
      </c>
      <c r="D28" s="6">
        <v>326</v>
      </c>
      <c r="E28" s="6">
        <v>0</v>
      </c>
      <c r="F28" s="6">
        <v>0</v>
      </c>
      <c r="G28" s="6">
        <f t="shared" si="0"/>
        <v>0</v>
      </c>
      <c r="H28" s="6">
        <f t="shared" si="1"/>
        <v>228</v>
      </c>
      <c r="I28" s="6">
        <f t="shared" si="1"/>
        <v>98</v>
      </c>
      <c r="J28" s="6">
        <f t="shared" si="2"/>
        <v>326</v>
      </c>
      <c r="K28" s="7" t="s">
        <v>1140</v>
      </c>
    </row>
    <row r="29" spans="1:11" ht="18.75" customHeight="1" x14ac:dyDescent="0.2">
      <c r="A29" s="5" t="s">
        <v>394</v>
      </c>
      <c r="B29" s="6">
        <v>403</v>
      </c>
      <c r="C29" s="6">
        <v>277</v>
      </c>
      <c r="D29" s="6">
        <v>680</v>
      </c>
      <c r="E29" s="6">
        <v>0</v>
      </c>
      <c r="F29" s="6">
        <v>0</v>
      </c>
      <c r="G29" s="6">
        <f t="shared" si="0"/>
        <v>0</v>
      </c>
      <c r="H29" s="6">
        <f t="shared" si="1"/>
        <v>403</v>
      </c>
      <c r="I29" s="6">
        <f t="shared" si="1"/>
        <v>277</v>
      </c>
      <c r="J29" s="6">
        <f t="shared" si="2"/>
        <v>680</v>
      </c>
      <c r="K29" s="7" t="s">
        <v>779</v>
      </c>
    </row>
    <row r="30" spans="1:11" ht="18.75" customHeight="1" thickBot="1" x14ac:dyDescent="0.25">
      <c r="A30" s="14" t="s">
        <v>38</v>
      </c>
      <c r="B30" s="15">
        <f>SUM(B9:B29)</f>
        <v>9802</v>
      </c>
      <c r="C30" s="15">
        <f t="shared" ref="C30:J30" si="3">SUM(C9:C29)</f>
        <v>7737</v>
      </c>
      <c r="D30" s="15">
        <f t="shared" si="3"/>
        <v>17539</v>
      </c>
      <c r="E30" s="15">
        <f t="shared" si="3"/>
        <v>2</v>
      </c>
      <c r="F30" s="15">
        <f t="shared" si="3"/>
        <v>1</v>
      </c>
      <c r="G30" s="15">
        <f t="shared" si="0"/>
        <v>3</v>
      </c>
      <c r="H30" s="15">
        <f t="shared" si="3"/>
        <v>9804</v>
      </c>
      <c r="I30" s="15">
        <f t="shared" si="3"/>
        <v>7738</v>
      </c>
      <c r="J30" s="15">
        <f t="shared" si="3"/>
        <v>17542</v>
      </c>
      <c r="K30" s="16" t="s">
        <v>305</v>
      </c>
    </row>
    <row r="31" spans="1:11" ht="15" thickTop="1" x14ac:dyDescent="0.2">
      <c r="A31" s="425"/>
      <c r="B31" s="425"/>
      <c r="C31" s="425"/>
      <c r="D31" s="425"/>
      <c r="E31" s="425"/>
      <c r="F31" s="425"/>
      <c r="G31" s="425"/>
      <c r="H31" s="425"/>
      <c r="I31" s="425"/>
      <c r="J31" s="425"/>
    </row>
    <row r="38" spans="1:11" ht="24" customHeight="1" thickBot="1" x14ac:dyDescent="0.3">
      <c r="A38" s="29" t="s">
        <v>1284</v>
      </c>
      <c r="B38" s="29"/>
      <c r="C38" s="29"/>
      <c r="D38" s="29"/>
      <c r="E38" s="29"/>
      <c r="F38" s="29"/>
      <c r="G38" s="29"/>
      <c r="H38" s="29"/>
      <c r="I38" s="29"/>
      <c r="J38" s="29"/>
      <c r="K38" s="39" t="s">
        <v>1285</v>
      </c>
    </row>
    <row r="39" spans="1:11" ht="21" customHeight="1" thickTop="1" x14ac:dyDescent="0.25">
      <c r="A39" s="409" t="s">
        <v>118</v>
      </c>
      <c r="B39" s="412" t="s">
        <v>2</v>
      </c>
      <c r="C39" s="412"/>
      <c r="D39" s="412"/>
      <c r="E39" s="412" t="s">
        <v>3</v>
      </c>
      <c r="F39" s="412"/>
      <c r="G39" s="412"/>
      <c r="H39" s="412" t="s">
        <v>4</v>
      </c>
      <c r="I39" s="412"/>
      <c r="J39" s="412"/>
      <c r="K39" s="409" t="s">
        <v>278</v>
      </c>
    </row>
    <row r="40" spans="1:11" ht="18" customHeight="1" x14ac:dyDescent="0.25">
      <c r="A40" s="410"/>
      <c r="B40" s="413" t="s">
        <v>6</v>
      </c>
      <c r="C40" s="413"/>
      <c r="D40" s="413"/>
      <c r="E40" s="413" t="s">
        <v>7</v>
      </c>
      <c r="F40" s="413"/>
      <c r="G40" s="413"/>
      <c r="H40" s="413" t="s">
        <v>8</v>
      </c>
      <c r="I40" s="413"/>
      <c r="J40" s="413"/>
      <c r="K40" s="410"/>
    </row>
    <row r="41" spans="1:11" ht="24" customHeight="1" x14ac:dyDescent="0.25">
      <c r="A41" s="410"/>
      <c r="B41" s="75" t="s">
        <v>52</v>
      </c>
      <c r="C41" s="75" t="s">
        <v>10</v>
      </c>
      <c r="D41" s="75" t="s">
        <v>11</v>
      </c>
      <c r="E41" s="75" t="s">
        <v>52</v>
      </c>
      <c r="F41" s="75" t="s">
        <v>10</v>
      </c>
      <c r="G41" s="75" t="s">
        <v>11</v>
      </c>
      <c r="H41" s="75" t="s">
        <v>52</v>
      </c>
      <c r="I41" s="75" t="s">
        <v>10</v>
      </c>
      <c r="J41" s="75" t="s">
        <v>11</v>
      </c>
      <c r="K41" s="410"/>
    </row>
    <row r="42" spans="1:11" ht="24" customHeight="1" thickBot="1" x14ac:dyDescent="0.3">
      <c r="A42" s="411"/>
      <c r="B42" s="4" t="s">
        <v>12</v>
      </c>
      <c r="C42" s="4" t="s">
        <v>13</v>
      </c>
      <c r="D42" s="4" t="s">
        <v>8</v>
      </c>
      <c r="E42" s="4" t="s">
        <v>12</v>
      </c>
      <c r="F42" s="4" t="s">
        <v>13</v>
      </c>
      <c r="G42" s="4" t="s">
        <v>8</v>
      </c>
      <c r="H42" s="4" t="s">
        <v>12</v>
      </c>
      <c r="I42" s="4" t="s">
        <v>13</v>
      </c>
      <c r="J42" s="4" t="s">
        <v>8</v>
      </c>
      <c r="K42" s="411"/>
    </row>
    <row r="43" spans="1:11" ht="27.75" customHeight="1" x14ac:dyDescent="0.2">
      <c r="A43" s="5" t="s">
        <v>62</v>
      </c>
      <c r="B43" s="6"/>
      <c r="C43" s="6"/>
      <c r="D43" s="6"/>
      <c r="E43" s="6"/>
      <c r="F43" s="6"/>
      <c r="G43" s="6"/>
      <c r="H43" s="6"/>
      <c r="I43" s="6"/>
      <c r="J43" s="6"/>
      <c r="K43" s="7" t="s">
        <v>41</v>
      </c>
    </row>
    <row r="44" spans="1:11" ht="35.25" customHeight="1" x14ac:dyDescent="0.2">
      <c r="A44" s="5" t="s">
        <v>873</v>
      </c>
      <c r="B44" s="6">
        <v>79</v>
      </c>
      <c r="C44" s="6">
        <v>22</v>
      </c>
      <c r="D44" s="6">
        <v>101</v>
      </c>
      <c r="E44" s="6">
        <v>0</v>
      </c>
      <c r="F44" s="6">
        <v>0</v>
      </c>
      <c r="G44" s="6">
        <v>0</v>
      </c>
      <c r="H44" s="6">
        <f>SUM(B44,E44)</f>
        <v>79</v>
      </c>
      <c r="I44" s="6">
        <f>SUM(C44,F44)</f>
        <v>22</v>
      </c>
      <c r="J44" s="6">
        <f>SUM(H44:I44)</f>
        <v>101</v>
      </c>
      <c r="K44" s="18" t="s">
        <v>999</v>
      </c>
    </row>
    <row r="45" spans="1:11" ht="27.75" customHeight="1" x14ac:dyDescent="0.2">
      <c r="A45" s="5" t="s">
        <v>414</v>
      </c>
      <c r="B45" s="6">
        <v>928</v>
      </c>
      <c r="C45" s="6">
        <v>246</v>
      </c>
      <c r="D45" s="6">
        <v>1174</v>
      </c>
      <c r="E45" s="6">
        <v>0</v>
      </c>
      <c r="F45" s="6">
        <v>0</v>
      </c>
      <c r="G45" s="6">
        <v>0</v>
      </c>
      <c r="H45" s="6">
        <f t="shared" ref="H45:I53" si="4">SUM(B45,E45)</f>
        <v>928</v>
      </c>
      <c r="I45" s="6">
        <f t="shared" si="4"/>
        <v>246</v>
      </c>
      <c r="J45" s="6">
        <f t="shared" ref="J45:J53" si="5">SUM(H45:I45)</f>
        <v>1174</v>
      </c>
      <c r="K45" s="7" t="s">
        <v>290</v>
      </c>
    </row>
    <row r="46" spans="1:11" ht="27.75" customHeight="1" x14ac:dyDescent="0.2">
      <c r="A46" s="5" t="s">
        <v>390</v>
      </c>
      <c r="B46" s="6">
        <v>775</v>
      </c>
      <c r="C46" s="6">
        <v>316</v>
      </c>
      <c r="D46" s="6">
        <v>1091</v>
      </c>
      <c r="E46" s="6">
        <v>0</v>
      </c>
      <c r="F46" s="6">
        <v>0</v>
      </c>
      <c r="G46" s="6">
        <v>0</v>
      </c>
      <c r="H46" s="6">
        <f t="shared" si="4"/>
        <v>775</v>
      </c>
      <c r="I46" s="6">
        <f t="shared" si="4"/>
        <v>316</v>
      </c>
      <c r="J46" s="6">
        <f t="shared" si="5"/>
        <v>1091</v>
      </c>
      <c r="K46" s="7" t="s">
        <v>1136</v>
      </c>
    </row>
    <row r="47" spans="1:11" ht="27.75" customHeight="1" x14ac:dyDescent="0.2">
      <c r="A47" s="5" t="s">
        <v>361</v>
      </c>
      <c r="B47" s="6">
        <v>557</v>
      </c>
      <c r="C47" s="6">
        <v>289</v>
      </c>
      <c r="D47" s="6">
        <v>846</v>
      </c>
      <c r="E47" s="6">
        <v>0</v>
      </c>
      <c r="F47" s="6">
        <v>0</v>
      </c>
      <c r="G47" s="6">
        <v>0</v>
      </c>
      <c r="H47" s="6">
        <f t="shared" si="4"/>
        <v>557</v>
      </c>
      <c r="I47" s="6">
        <f t="shared" si="4"/>
        <v>289</v>
      </c>
      <c r="J47" s="6">
        <f t="shared" si="5"/>
        <v>846</v>
      </c>
      <c r="K47" s="7" t="s">
        <v>1137</v>
      </c>
    </row>
    <row r="48" spans="1:11" ht="27.75" customHeight="1" x14ac:dyDescent="0.2">
      <c r="A48" s="5" t="s">
        <v>1283</v>
      </c>
      <c r="B48" s="6">
        <v>0</v>
      </c>
      <c r="C48" s="6">
        <v>170</v>
      </c>
      <c r="D48" s="6">
        <v>170</v>
      </c>
      <c r="E48" s="6">
        <v>0</v>
      </c>
      <c r="F48" s="6">
        <v>0</v>
      </c>
      <c r="G48" s="6">
        <v>0</v>
      </c>
      <c r="H48" s="6">
        <f t="shared" si="4"/>
        <v>0</v>
      </c>
      <c r="I48" s="6">
        <f t="shared" si="4"/>
        <v>170</v>
      </c>
      <c r="J48" s="6">
        <f t="shared" si="5"/>
        <v>170</v>
      </c>
      <c r="K48" s="7" t="s">
        <v>910</v>
      </c>
    </row>
    <row r="49" spans="1:11" ht="27.75" customHeight="1" x14ac:dyDescent="0.2">
      <c r="A49" s="5" t="s">
        <v>297</v>
      </c>
      <c r="B49" s="6">
        <v>378</v>
      </c>
      <c r="C49" s="6">
        <v>27</v>
      </c>
      <c r="D49" s="6">
        <v>405</v>
      </c>
      <c r="E49" s="6">
        <v>0</v>
      </c>
      <c r="F49" s="6">
        <v>0</v>
      </c>
      <c r="G49" s="6">
        <v>0</v>
      </c>
      <c r="H49" s="6">
        <f t="shared" si="4"/>
        <v>378</v>
      </c>
      <c r="I49" s="6">
        <f t="shared" si="4"/>
        <v>27</v>
      </c>
      <c r="J49" s="6">
        <f t="shared" si="5"/>
        <v>405</v>
      </c>
      <c r="K49" s="7" t="s">
        <v>419</v>
      </c>
    </row>
    <row r="50" spans="1:11" ht="27.75" customHeight="1" x14ac:dyDescent="0.2">
      <c r="A50" s="5" t="s">
        <v>299</v>
      </c>
      <c r="B50" s="6">
        <v>484</v>
      </c>
      <c r="C50" s="6">
        <v>66</v>
      </c>
      <c r="D50" s="6">
        <v>550</v>
      </c>
      <c r="E50" s="6">
        <v>0</v>
      </c>
      <c r="F50" s="6">
        <v>0</v>
      </c>
      <c r="G50" s="6">
        <v>0</v>
      </c>
      <c r="H50" s="6">
        <f t="shared" si="4"/>
        <v>484</v>
      </c>
      <c r="I50" s="6">
        <f t="shared" si="4"/>
        <v>66</v>
      </c>
      <c r="J50" s="6">
        <f t="shared" si="5"/>
        <v>550</v>
      </c>
      <c r="K50" s="7" t="s">
        <v>300</v>
      </c>
    </row>
    <row r="51" spans="1:11" ht="27.75" customHeight="1" x14ac:dyDescent="0.2">
      <c r="A51" s="5" t="s">
        <v>1138</v>
      </c>
      <c r="B51" s="6">
        <v>726</v>
      </c>
      <c r="C51" s="6">
        <v>74</v>
      </c>
      <c r="D51" s="6">
        <v>800</v>
      </c>
      <c r="E51" s="6">
        <v>0</v>
      </c>
      <c r="F51" s="6">
        <v>0</v>
      </c>
      <c r="G51" s="6">
        <v>0</v>
      </c>
      <c r="H51" s="6">
        <f t="shared" si="4"/>
        <v>726</v>
      </c>
      <c r="I51" s="6">
        <f t="shared" si="4"/>
        <v>74</v>
      </c>
      <c r="J51" s="6">
        <f t="shared" si="5"/>
        <v>800</v>
      </c>
      <c r="K51" s="7" t="s">
        <v>302</v>
      </c>
    </row>
    <row r="52" spans="1:11" ht="27.75" customHeight="1" x14ac:dyDescent="0.2">
      <c r="A52" s="5" t="s">
        <v>303</v>
      </c>
      <c r="B52" s="6">
        <v>33</v>
      </c>
      <c r="C52" s="6">
        <v>2</v>
      </c>
      <c r="D52" s="6">
        <v>35</v>
      </c>
      <c r="E52" s="6">
        <v>0</v>
      </c>
      <c r="F52" s="6">
        <v>0</v>
      </c>
      <c r="G52" s="6">
        <v>0</v>
      </c>
      <c r="H52" s="6">
        <f t="shared" si="4"/>
        <v>33</v>
      </c>
      <c r="I52" s="6">
        <f t="shared" si="4"/>
        <v>2</v>
      </c>
      <c r="J52" s="6">
        <f t="shared" si="5"/>
        <v>35</v>
      </c>
      <c r="K52" s="7" t="s">
        <v>1140</v>
      </c>
    </row>
    <row r="53" spans="1:11" ht="27.75" customHeight="1" x14ac:dyDescent="0.2">
      <c r="A53" s="5" t="s">
        <v>394</v>
      </c>
      <c r="B53" s="6">
        <v>156</v>
      </c>
      <c r="C53" s="6">
        <v>66</v>
      </c>
      <c r="D53" s="6">
        <v>222</v>
      </c>
      <c r="E53" s="6">
        <v>0</v>
      </c>
      <c r="F53" s="6">
        <v>0</v>
      </c>
      <c r="G53" s="6">
        <v>0</v>
      </c>
      <c r="H53" s="6">
        <f t="shared" si="4"/>
        <v>156</v>
      </c>
      <c r="I53" s="6">
        <f t="shared" si="4"/>
        <v>66</v>
      </c>
      <c r="J53" s="6">
        <f t="shared" si="5"/>
        <v>222</v>
      </c>
      <c r="K53" s="7" t="s">
        <v>779</v>
      </c>
    </row>
    <row r="54" spans="1:11" ht="27.75" customHeight="1" thickBot="1" x14ac:dyDescent="0.25">
      <c r="A54" s="11" t="s">
        <v>45</v>
      </c>
      <c r="B54" s="12">
        <f>SUM(B44:B53)</f>
        <v>4116</v>
      </c>
      <c r="C54" s="12">
        <f t="shared" ref="C54:J54" si="6">SUM(C44:C53)</f>
        <v>1278</v>
      </c>
      <c r="D54" s="12">
        <f t="shared" si="6"/>
        <v>5394</v>
      </c>
      <c r="E54" s="12">
        <f t="shared" si="6"/>
        <v>0</v>
      </c>
      <c r="F54" s="12">
        <f t="shared" si="6"/>
        <v>0</v>
      </c>
      <c r="G54" s="12">
        <f t="shared" si="6"/>
        <v>0</v>
      </c>
      <c r="H54" s="12">
        <f t="shared" si="6"/>
        <v>4116</v>
      </c>
      <c r="I54" s="12">
        <f t="shared" si="6"/>
        <v>1278</v>
      </c>
      <c r="J54" s="12">
        <f t="shared" si="6"/>
        <v>5394</v>
      </c>
      <c r="K54" s="13" t="s">
        <v>336</v>
      </c>
    </row>
    <row r="55" spans="1:11" ht="27.75" customHeight="1" thickBot="1" x14ac:dyDescent="0.25">
      <c r="A55" s="8" t="s">
        <v>108</v>
      </c>
      <c r="B55" s="9">
        <f t="shared" ref="B55:J55" si="7">SUM(B54,B30)</f>
        <v>13918</v>
      </c>
      <c r="C55" s="9">
        <f t="shared" si="7"/>
        <v>9015</v>
      </c>
      <c r="D55" s="9">
        <f t="shared" si="7"/>
        <v>22933</v>
      </c>
      <c r="E55" s="9">
        <f t="shared" si="7"/>
        <v>2</v>
      </c>
      <c r="F55" s="9">
        <f t="shared" si="7"/>
        <v>1</v>
      </c>
      <c r="G55" s="9">
        <f t="shared" si="7"/>
        <v>3</v>
      </c>
      <c r="H55" s="9">
        <f t="shared" si="7"/>
        <v>13920</v>
      </c>
      <c r="I55" s="9">
        <f t="shared" si="7"/>
        <v>9016</v>
      </c>
      <c r="J55" s="9">
        <f t="shared" si="7"/>
        <v>22936</v>
      </c>
      <c r="K55" s="10" t="s">
        <v>48</v>
      </c>
    </row>
    <row r="56" spans="1:11" ht="27.75" customHeight="1" thickTop="1" x14ac:dyDescent="0.2"/>
    <row r="71" spans="1:11" ht="20.25" customHeight="1" x14ac:dyDescent="0.2">
      <c r="A71" s="423" t="s">
        <v>1286</v>
      </c>
      <c r="B71" s="423"/>
      <c r="C71" s="423"/>
      <c r="D71" s="423"/>
      <c r="E71" s="423"/>
      <c r="F71" s="423"/>
      <c r="G71" s="423"/>
      <c r="H71" s="423"/>
      <c r="I71" s="423"/>
      <c r="J71" s="423"/>
      <c r="K71" s="423"/>
    </row>
    <row r="72" spans="1:11" ht="23.25" customHeight="1" x14ac:dyDescent="0.2">
      <c r="A72" s="406" t="s">
        <v>1287</v>
      </c>
      <c r="B72" s="406"/>
      <c r="C72" s="406"/>
      <c r="D72" s="406"/>
      <c r="E72" s="406"/>
      <c r="F72" s="406"/>
      <c r="G72" s="406"/>
      <c r="H72" s="406"/>
      <c r="I72" s="406"/>
      <c r="J72" s="406"/>
      <c r="K72" s="406"/>
    </row>
    <row r="73" spans="1:11" ht="20.25" customHeight="1" thickBot="1" x14ac:dyDescent="0.3">
      <c r="A73" s="29" t="s">
        <v>1288</v>
      </c>
      <c r="B73" s="29"/>
      <c r="C73" s="29"/>
      <c r="D73" s="29"/>
      <c r="E73" s="29"/>
      <c r="F73" s="29"/>
      <c r="G73" s="29"/>
      <c r="H73" s="29"/>
      <c r="I73" s="29"/>
      <c r="J73" s="29"/>
      <c r="K73" s="39" t="s">
        <v>1289</v>
      </c>
    </row>
    <row r="74" spans="1:11" ht="20.25" customHeight="1" thickTop="1" x14ac:dyDescent="0.25">
      <c r="A74" s="409" t="s">
        <v>118</v>
      </c>
      <c r="B74" s="412" t="s">
        <v>2</v>
      </c>
      <c r="C74" s="412"/>
      <c r="D74" s="412"/>
      <c r="E74" s="412" t="s">
        <v>3</v>
      </c>
      <c r="F74" s="412"/>
      <c r="G74" s="412"/>
      <c r="H74" s="412" t="s">
        <v>4</v>
      </c>
      <c r="I74" s="412"/>
      <c r="J74" s="412"/>
      <c r="K74" s="409" t="s">
        <v>278</v>
      </c>
    </row>
    <row r="75" spans="1:11" ht="20.25" customHeight="1" x14ac:dyDescent="0.25">
      <c r="A75" s="410"/>
      <c r="B75" s="413" t="s">
        <v>6</v>
      </c>
      <c r="C75" s="413"/>
      <c r="D75" s="413"/>
      <c r="E75" s="413" t="s">
        <v>7</v>
      </c>
      <c r="F75" s="413"/>
      <c r="G75" s="413"/>
      <c r="H75" s="413" t="s">
        <v>8</v>
      </c>
      <c r="I75" s="413"/>
      <c r="J75" s="413"/>
      <c r="K75" s="410"/>
    </row>
    <row r="76" spans="1:11" ht="20.25" customHeight="1" x14ac:dyDescent="0.25">
      <c r="A76" s="410"/>
      <c r="B76" s="75" t="s">
        <v>52</v>
      </c>
      <c r="C76" s="75" t="s">
        <v>10</v>
      </c>
      <c r="D76" s="75" t="s">
        <v>11</v>
      </c>
      <c r="E76" s="75" t="s">
        <v>52</v>
      </c>
      <c r="F76" s="75" t="s">
        <v>10</v>
      </c>
      <c r="G76" s="75" t="s">
        <v>11</v>
      </c>
      <c r="H76" s="75" t="s">
        <v>52</v>
      </c>
      <c r="I76" s="75" t="s">
        <v>10</v>
      </c>
      <c r="J76" s="75" t="s">
        <v>11</v>
      </c>
      <c r="K76" s="410"/>
    </row>
    <row r="77" spans="1:11" ht="20.25" customHeight="1" thickBot="1" x14ac:dyDescent="0.3">
      <c r="A77" s="411"/>
      <c r="B77" s="4" t="s">
        <v>12</v>
      </c>
      <c r="C77" s="4" t="s">
        <v>13</v>
      </c>
      <c r="D77" s="4" t="s">
        <v>8</v>
      </c>
      <c r="E77" s="4" t="s">
        <v>12</v>
      </c>
      <c r="F77" s="4" t="s">
        <v>13</v>
      </c>
      <c r="G77" s="4" t="s">
        <v>8</v>
      </c>
      <c r="H77" s="4" t="s">
        <v>12</v>
      </c>
      <c r="I77" s="4" t="s">
        <v>13</v>
      </c>
      <c r="J77" s="4" t="s">
        <v>8</v>
      </c>
      <c r="K77" s="411"/>
    </row>
    <row r="78" spans="1:11" ht="17.25" customHeight="1" x14ac:dyDescent="0.2">
      <c r="A78" s="5" t="s">
        <v>14</v>
      </c>
      <c r="B78" s="6"/>
      <c r="C78" s="6"/>
      <c r="D78" s="6"/>
      <c r="E78" s="6"/>
      <c r="F78" s="6"/>
      <c r="G78" s="6"/>
      <c r="H78" s="6"/>
      <c r="I78" s="6"/>
      <c r="J78" s="6"/>
      <c r="K78" s="7" t="s">
        <v>69</v>
      </c>
    </row>
    <row r="79" spans="1:11" ht="19.5" customHeight="1" x14ac:dyDescent="0.2">
      <c r="A79" s="5" t="s">
        <v>280</v>
      </c>
      <c r="B79" s="6">
        <v>273</v>
      </c>
      <c r="C79" s="6">
        <v>319</v>
      </c>
      <c r="D79" s="6">
        <v>592</v>
      </c>
      <c r="E79" s="6">
        <v>0</v>
      </c>
      <c r="F79" s="6">
        <v>0</v>
      </c>
      <c r="G79" s="6">
        <v>0</v>
      </c>
      <c r="H79" s="6">
        <f>SUM(B79,E79)</f>
        <v>273</v>
      </c>
      <c r="I79" s="6">
        <f>SUM(C79,F79)</f>
        <v>319</v>
      </c>
      <c r="J79" s="6">
        <f>SUM(H79:I79)</f>
        <v>592</v>
      </c>
      <c r="K79" s="7" t="s">
        <v>281</v>
      </c>
    </row>
    <row r="80" spans="1:11" ht="19.5" customHeight="1" x14ac:dyDescent="0.2">
      <c r="A80" s="5" t="s">
        <v>124</v>
      </c>
      <c r="B80" s="6">
        <v>116</v>
      </c>
      <c r="C80" s="6">
        <v>156</v>
      </c>
      <c r="D80" s="6">
        <v>272</v>
      </c>
      <c r="E80" s="6">
        <v>0</v>
      </c>
      <c r="F80" s="6">
        <v>0</v>
      </c>
      <c r="G80" s="6">
        <v>0</v>
      </c>
      <c r="H80" s="6">
        <f t="shared" ref="H80:I99" si="8">SUM(B80,E80)</f>
        <v>116</v>
      </c>
      <c r="I80" s="6">
        <f t="shared" si="8"/>
        <v>156</v>
      </c>
      <c r="J80" s="6">
        <f t="shared" ref="J80:J99" si="9">SUM(H80:I80)</f>
        <v>272</v>
      </c>
      <c r="K80" s="7" t="s">
        <v>282</v>
      </c>
    </row>
    <row r="81" spans="1:11" ht="19.5" customHeight="1" x14ac:dyDescent="0.2">
      <c r="A81" s="5" t="s">
        <v>283</v>
      </c>
      <c r="B81" s="6">
        <v>80</v>
      </c>
      <c r="C81" s="6">
        <v>127</v>
      </c>
      <c r="D81" s="6">
        <v>207</v>
      </c>
      <c r="E81" s="6">
        <v>0</v>
      </c>
      <c r="F81" s="6">
        <v>0</v>
      </c>
      <c r="G81" s="6">
        <v>0</v>
      </c>
      <c r="H81" s="6">
        <f t="shared" si="8"/>
        <v>80</v>
      </c>
      <c r="I81" s="6">
        <f t="shared" si="8"/>
        <v>127</v>
      </c>
      <c r="J81" s="6">
        <f t="shared" si="9"/>
        <v>207</v>
      </c>
      <c r="K81" s="7" t="s">
        <v>347</v>
      </c>
    </row>
    <row r="82" spans="1:11" ht="19.5" customHeight="1" x14ac:dyDescent="0.2">
      <c r="A82" s="5" t="s">
        <v>348</v>
      </c>
      <c r="B82" s="6">
        <v>53</v>
      </c>
      <c r="C82" s="6">
        <v>227</v>
      </c>
      <c r="D82" s="6">
        <v>280</v>
      </c>
      <c r="E82" s="6">
        <v>0</v>
      </c>
      <c r="F82" s="6">
        <v>0</v>
      </c>
      <c r="G82" s="6">
        <v>0</v>
      </c>
      <c r="H82" s="6">
        <f t="shared" si="8"/>
        <v>53</v>
      </c>
      <c r="I82" s="6">
        <f t="shared" si="8"/>
        <v>227</v>
      </c>
      <c r="J82" s="6">
        <f t="shared" si="9"/>
        <v>280</v>
      </c>
      <c r="K82" s="7" t="s">
        <v>349</v>
      </c>
    </row>
    <row r="83" spans="1:11" ht="19.5" customHeight="1" x14ac:dyDescent="0.2">
      <c r="A83" s="5" t="s">
        <v>285</v>
      </c>
      <c r="B83" s="6">
        <v>499</v>
      </c>
      <c r="C83" s="6">
        <v>373</v>
      </c>
      <c r="D83" s="6">
        <v>872</v>
      </c>
      <c r="E83" s="6">
        <v>0</v>
      </c>
      <c r="F83" s="6">
        <v>0</v>
      </c>
      <c r="G83" s="6">
        <v>0</v>
      </c>
      <c r="H83" s="6">
        <f t="shared" si="8"/>
        <v>499</v>
      </c>
      <c r="I83" s="6">
        <f t="shared" si="8"/>
        <v>373</v>
      </c>
      <c r="J83" s="6">
        <f t="shared" si="9"/>
        <v>872</v>
      </c>
      <c r="K83" s="7" t="s">
        <v>286</v>
      </c>
    </row>
    <row r="84" spans="1:11" ht="19.5" customHeight="1" x14ac:dyDescent="0.2">
      <c r="A84" s="5" t="s">
        <v>1248</v>
      </c>
      <c r="B84" s="6">
        <v>104</v>
      </c>
      <c r="C84" s="6">
        <v>92</v>
      </c>
      <c r="D84" s="6">
        <v>196</v>
      </c>
      <c r="E84" s="6">
        <v>0</v>
      </c>
      <c r="F84" s="6">
        <v>0</v>
      </c>
      <c r="G84" s="6">
        <v>0</v>
      </c>
      <c r="H84" s="6">
        <f t="shared" si="8"/>
        <v>104</v>
      </c>
      <c r="I84" s="6">
        <f t="shared" si="8"/>
        <v>92</v>
      </c>
      <c r="J84" s="6">
        <f t="shared" si="9"/>
        <v>196</v>
      </c>
      <c r="K84" s="7" t="s">
        <v>1249</v>
      </c>
    </row>
    <row r="85" spans="1:11" ht="19.5" customHeight="1" x14ac:dyDescent="0.2">
      <c r="A85" s="5" t="s">
        <v>407</v>
      </c>
      <c r="B85" s="6">
        <v>480</v>
      </c>
      <c r="C85" s="6">
        <v>197</v>
      </c>
      <c r="D85" s="6">
        <v>677</v>
      </c>
      <c r="E85" s="6">
        <v>0</v>
      </c>
      <c r="F85" s="6">
        <v>1</v>
      </c>
      <c r="G85" s="6">
        <v>1</v>
      </c>
      <c r="H85" s="6">
        <f t="shared" si="8"/>
        <v>480</v>
      </c>
      <c r="I85" s="6">
        <f t="shared" si="8"/>
        <v>198</v>
      </c>
      <c r="J85" s="6">
        <f t="shared" si="9"/>
        <v>678</v>
      </c>
      <c r="K85" s="7" t="s">
        <v>351</v>
      </c>
    </row>
    <row r="86" spans="1:11" ht="19.5" customHeight="1" x14ac:dyDescent="0.2">
      <c r="A86" s="5" t="s">
        <v>352</v>
      </c>
      <c r="B86" s="6">
        <v>77</v>
      </c>
      <c r="C86" s="6">
        <v>53</v>
      </c>
      <c r="D86" s="6">
        <v>130</v>
      </c>
      <c r="E86" s="6">
        <v>0</v>
      </c>
      <c r="F86" s="6">
        <v>0</v>
      </c>
      <c r="G86" s="6">
        <v>0</v>
      </c>
      <c r="H86" s="6">
        <f t="shared" si="8"/>
        <v>77</v>
      </c>
      <c r="I86" s="6">
        <f t="shared" si="8"/>
        <v>53</v>
      </c>
      <c r="J86" s="6">
        <f t="shared" si="9"/>
        <v>130</v>
      </c>
      <c r="K86" s="7" t="s">
        <v>353</v>
      </c>
    </row>
    <row r="87" spans="1:11" ht="19.5" customHeight="1" x14ac:dyDescent="0.2">
      <c r="A87" s="5" t="s">
        <v>287</v>
      </c>
      <c r="B87" s="6">
        <v>319</v>
      </c>
      <c r="C87" s="6">
        <v>400</v>
      </c>
      <c r="D87" s="6">
        <v>719</v>
      </c>
      <c r="E87" s="6">
        <v>0</v>
      </c>
      <c r="F87" s="6">
        <v>0</v>
      </c>
      <c r="G87" s="6">
        <v>0</v>
      </c>
      <c r="H87" s="6">
        <f t="shared" si="8"/>
        <v>319</v>
      </c>
      <c r="I87" s="6">
        <f t="shared" si="8"/>
        <v>400</v>
      </c>
      <c r="J87" s="6">
        <f t="shared" si="9"/>
        <v>719</v>
      </c>
      <c r="K87" s="7" t="s">
        <v>1267</v>
      </c>
    </row>
    <row r="88" spans="1:11" ht="34.5" customHeight="1" x14ac:dyDescent="0.2">
      <c r="A88" s="5" t="s">
        <v>873</v>
      </c>
      <c r="B88" s="6">
        <v>234</v>
      </c>
      <c r="C88" s="6">
        <v>129</v>
      </c>
      <c r="D88" s="6">
        <v>363</v>
      </c>
      <c r="E88" s="6">
        <v>0</v>
      </c>
      <c r="F88" s="6">
        <v>0</v>
      </c>
      <c r="G88" s="6">
        <v>0</v>
      </c>
      <c r="H88" s="6">
        <f t="shared" si="8"/>
        <v>234</v>
      </c>
      <c r="I88" s="6">
        <f t="shared" si="8"/>
        <v>129</v>
      </c>
      <c r="J88" s="6">
        <f t="shared" si="9"/>
        <v>363</v>
      </c>
      <c r="K88" s="18" t="s">
        <v>999</v>
      </c>
    </row>
    <row r="89" spans="1:11" ht="21" customHeight="1" x14ac:dyDescent="0.2">
      <c r="A89" s="5" t="s">
        <v>414</v>
      </c>
      <c r="B89" s="6">
        <v>1243</v>
      </c>
      <c r="C89" s="6">
        <v>557</v>
      </c>
      <c r="D89" s="6">
        <v>1800</v>
      </c>
      <c r="E89" s="6">
        <v>0</v>
      </c>
      <c r="F89" s="6">
        <v>0</v>
      </c>
      <c r="G89" s="6">
        <v>0</v>
      </c>
      <c r="H89" s="6">
        <f t="shared" si="8"/>
        <v>1243</v>
      </c>
      <c r="I89" s="6">
        <f t="shared" si="8"/>
        <v>557</v>
      </c>
      <c r="J89" s="6">
        <f t="shared" si="9"/>
        <v>1800</v>
      </c>
      <c r="K89" s="7" t="s">
        <v>290</v>
      </c>
    </row>
    <row r="90" spans="1:11" ht="21" customHeight="1" x14ac:dyDescent="0.2">
      <c r="A90" s="5" t="s">
        <v>390</v>
      </c>
      <c r="B90" s="6">
        <v>1093</v>
      </c>
      <c r="C90" s="6">
        <v>938</v>
      </c>
      <c r="D90" s="6">
        <v>2031</v>
      </c>
      <c r="E90" s="6">
        <v>0</v>
      </c>
      <c r="F90" s="6">
        <v>0</v>
      </c>
      <c r="G90" s="6">
        <v>0</v>
      </c>
      <c r="H90" s="6">
        <f t="shared" si="8"/>
        <v>1093</v>
      </c>
      <c r="I90" s="6">
        <f t="shared" si="8"/>
        <v>938</v>
      </c>
      <c r="J90" s="6">
        <f t="shared" si="9"/>
        <v>2031</v>
      </c>
      <c r="K90" s="7" t="s">
        <v>1136</v>
      </c>
    </row>
    <row r="91" spans="1:11" ht="21" customHeight="1" x14ac:dyDescent="0.2">
      <c r="A91" s="5" t="s">
        <v>361</v>
      </c>
      <c r="B91" s="6">
        <v>466</v>
      </c>
      <c r="C91" s="6">
        <v>367</v>
      </c>
      <c r="D91" s="6">
        <v>833</v>
      </c>
      <c r="E91" s="6">
        <v>0</v>
      </c>
      <c r="F91" s="6">
        <v>0</v>
      </c>
      <c r="G91" s="6">
        <v>0</v>
      </c>
      <c r="H91" s="6">
        <f t="shared" si="8"/>
        <v>466</v>
      </c>
      <c r="I91" s="6">
        <f t="shared" si="8"/>
        <v>367</v>
      </c>
      <c r="J91" s="6">
        <f t="shared" si="9"/>
        <v>833</v>
      </c>
      <c r="K91" s="7" t="s">
        <v>1137</v>
      </c>
    </row>
    <row r="92" spans="1:11" ht="21" customHeight="1" x14ac:dyDescent="0.2">
      <c r="A92" s="5" t="s">
        <v>1282</v>
      </c>
      <c r="B92" s="6">
        <v>162</v>
      </c>
      <c r="C92" s="6">
        <v>381</v>
      </c>
      <c r="D92" s="6">
        <v>543</v>
      </c>
      <c r="E92" s="6">
        <v>0</v>
      </c>
      <c r="F92" s="6">
        <v>0</v>
      </c>
      <c r="G92" s="6">
        <v>0</v>
      </c>
      <c r="H92" s="6">
        <f t="shared" si="8"/>
        <v>162</v>
      </c>
      <c r="I92" s="6">
        <f t="shared" si="8"/>
        <v>381</v>
      </c>
      <c r="J92" s="6">
        <f t="shared" si="9"/>
        <v>543</v>
      </c>
      <c r="K92" s="7" t="s">
        <v>1273</v>
      </c>
    </row>
    <row r="93" spans="1:11" ht="21" customHeight="1" x14ac:dyDescent="0.2">
      <c r="A93" s="5" t="s">
        <v>1283</v>
      </c>
      <c r="B93" s="6">
        <v>0</v>
      </c>
      <c r="C93" s="6">
        <v>1214</v>
      </c>
      <c r="D93" s="6">
        <v>1214</v>
      </c>
      <c r="E93" s="6">
        <v>0</v>
      </c>
      <c r="F93" s="6">
        <v>0</v>
      </c>
      <c r="G93" s="6">
        <v>0</v>
      </c>
      <c r="H93" s="6">
        <f t="shared" si="8"/>
        <v>0</v>
      </c>
      <c r="I93" s="6">
        <f t="shared" si="8"/>
        <v>1214</v>
      </c>
      <c r="J93" s="6">
        <f t="shared" si="9"/>
        <v>1214</v>
      </c>
      <c r="K93" s="7" t="s">
        <v>910</v>
      </c>
    </row>
    <row r="94" spans="1:11" ht="21" customHeight="1" x14ac:dyDescent="0.2">
      <c r="A94" s="5" t="s">
        <v>1254</v>
      </c>
      <c r="B94" s="6">
        <v>335</v>
      </c>
      <c r="C94" s="6">
        <v>60</v>
      </c>
      <c r="D94" s="6">
        <v>395</v>
      </c>
      <c r="E94" s="6">
        <v>0</v>
      </c>
      <c r="F94" s="6">
        <v>0</v>
      </c>
      <c r="G94" s="6">
        <v>0</v>
      </c>
      <c r="H94" s="6">
        <f t="shared" si="8"/>
        <v>335</v>
      </c>
      <c r="I94" s="6">
        <f t="shared" si="8"/>
        <v>60</v>
      </c>
      <c r="J94" s="6">
        <f t="shared" si="9"/>
        <v>395</v>
      </c>
      <c r="K94" s="7" t="s">
        <v>1276</v>
      </c>
    </row>
    <row r="95" spans="1:11" ht="21" customHeight="1" x14ac:dyDescent="0.2">
      <c r="A95" s="5" t="s">
        <v>297</v>
      </c>
      <c r="B95" s="6">
        <v>433</v>
      </c>
      <c r="C95" s="6">
        <v>61</v>
      </c>
      <c r="D95" s="6">
        <v>494</v>
      </c>
      <c r="E95" s="6">
        <v>0</v>
      </c>
      <c r="F95" s="6">
        <v>0</v>
      </c>
      <c r="G95" s="6">
        <v>0</v>
      </c>
      <c r="H95" s="6">
        <f t="shared" si="8"/>
        <v>433</v>
      </c>
      <c r="I95" s="6">
        <f t="shared" si="8"/>
        <v>61</v>
      </c>
      <c r="J95" s="6">
        <f t="shared" si="9"/>
        <v>494</v>
      </c>
      <c r="K95" s="7" t="s">
        <v>419</v>
      </c>
    </row>
    <row r="96" spans="1:11" ht="21" customHeight="1" x14ac:dyDescent="0.2">
      <c r="A96" s="5" t="s">
        <v>877</v>
      </c>
      <c r="B96" s="6">
        <v>822</v>
      </c>
      <c r="C96" s="6">
        <v>464</v>
      </c>
      <c r="D96" s="6">
        <v>1286</v>
      </c>
      <c r="E96" s="6">
        <v>0</v>
      </c>
      <c r="F96" s="6">
        <v>0</v>
      </c>
      <c r="G96" s="6">
        <v>0</v>
      </c>
      <c r="H96" s="6">
        <f t="shared" si="8"/>
        <v>822</v>
      </c>
      <c r="I96" s="6">
        <f t="shared" si="8"/>
        <v>464</v>
      </c>
      <c r="J96" s="6">
        <f t="shared" si="9"/>
        <v>1286</v>
      </c>
      <c r="K96" s="7" t="s">
        <v>300</v>
      </c>
    </row>
    <row r="97" spans="1:11" ht="21" customHeight="1" x14ac:dyDescent="0.2">
      <c r="A97" s="5" t="s">
        <v>1138</v>
      </c>
      <c r="B97" s="6">
        <v>629</v>
      </c>
      <c r="C97" s="6">
        <v>282</v>
      </c>
      <c r="D97" s="6">
        <v>911</v>
      </c>
      <c r="E97" s="6">
        <v>2</v>
      </c>
      <c r="F97" s="6">
        <v>0</v>
      </c>
      <c r="G97" s="6">
        <v>2</v>
      </c>
      <c r="H97" s="6">
        <f t="shared" si="8"/>
        <v>631</v>
      </c>
      <c r="I97" s="6">
        <f t="shared" si="8"/>
        <v>282</v>
      </c>
      <c r="J97" s="6">
        <f t="shared" si="9"/>
        <v>913</v>
      </c>
      <c r="K97" s="7" t="s">
        <v>302</v>
      </c>
    </row>
    <row r="98" spans="1:11" ht="21" customHeight="1" x14ac:dyDescent="0.2">
      <c r="A98" s="5" t="s">
        <v>303</v>
      </c>
      <c r="B98" s="6">
        <v>216</v>
      </c>
      <c r="C98" s="6">
        <v>95</v>
      </c>
      <c r="D98" s="6">
        <v>311</v>
      </c>
      <c r="E98" s="6">
        <v>0</v>
      </c>
      <c r="F98" s="6">
        <v>0</v>
      </c>
      <c r="G98" s="6">
        <v>0</v>
      </c>
      <c r="H98" s="6">
        <f t="shared" si="8"/>
        <v>216</v>
      </c>
      <c r="I98" s="6">
        <f t="shared" si="8"/>
        <v>95</v>
      </c>
      <c r="J98" s="6">
        <f t="shared" si="9"/>
        <v>311</v>
      </c>
      <c r="K98" s="7" t="s">
        <v>1140</v>
      </c>
    </row>
    <row r="99" spans="1:11" ht="21" customHeight="1" thickBot="1" x14ac:dyDescent="0.25">
      <c r="A99" s="11" t="s">
        <v>394</v>
      </c>
      <c r="B99" s="12">
        <v>397</v>
      </c>
      <c r="C99" s="12">
        <v>275</v>
      </c>
      <c r="D99" s="12">
        <v>672</v>
      </c>
      <c r="E99" s="12">
        <v>0</v>
      </c>
      <c r="F99" s="12">
        <v>0</v>
      </c>
      <c r="G99" s="12">
        <v>0</v>
      </c>
      <c r="H99" s="12">
        <f t="shared" si="8"/>
        <v>397</v>
      </c>
      <c r="I99" s="12">
        <f t="shared" si="8"/>
        <v>275</v>
      </c>
      <c r="J99" s="12">
        <f t="shared" si="9"/>
        <v>672</v>
      </c>
      <c r="K99" s="13" t="s">
        <v>779</v>
      </c>
    </row>
    <row r="100" spans="1:11" ht="18.95" customHeight="1" thickBot="1" x14ac:dyDescent="0.25">
      <c r="A100" s="8" t="s">
        <v>38</v>
      </c>
      <c r="B100" s="9">
        <f>SUM(B79:B99)</f>
        <v>8031</v>
      </c>
      <c r="C100" s="9">
        <f t="shared" ref="C100:J100" si="10">SUM(C79:C99)</f>
        <v>6767</v>
      </c>
      <c r="D100" s="9">
        <f t="shared" si="10"/>
        <v>14798</v>
      </c>
      <c r="E100" s="9">
        <f t="shared" si="10"/>
        <v>2</v>
      </c>
      <c r="F100" s="9">
        <f t="shared" si="10"/>
        <v>1</v>
      </c>
      <c r="G100" s="9">
        <f t="shared" si="10"/>
        <v>3</v>
      </c>
      <c r="H100" s="9">
        <f t="shared" si="10"/>
        <v>8033</v>
      </c>
      <c r="I100" s="9">
        <f t="shared" si="10"/>
        <v>6768</v>
      </c>
      <c r="J100" s="9">
        <f t="shared" si="10"/>
        <v>14801</v>
      </c>
      <c r="K100" s="10" t="s">
        <v>305</v>
      </c>
    </row>
    <row r="101" spans="1:11" ht="20.25" customHeight="1" thickTop="1" x14ac:dyDescent="0.2"/>
    <row r="102" spans="1:11" ht="20.25" customHeight="1" x14ac:dyDescent="0.2"/>
    <row r="103" spans="1:11" ht="20.25" customHeight="1" x14ac:dyDescent="0.2"/>
    <row r="104" spans="1:11" ht="20.25" customHeight="1" x14ac:dyDescent="0.2"/>
    <row r="105" spans="1:11" ht="25.5" customHeight="1" thickBot="1" x14ac:dyDescent="0.3">
      <c r="A105" s="29" t="s">
        <v>1290</v>
      </c>
      <c r="B105" s="29"/>
      <c r="K105" s="39" t="s">
        <v>1291</v>
      </c>
    </row>
    <row r="106" spans="1:11" ht="25.5" customHeight="1" thickTop="1" x14ac:dyDescent="0.25">
      <c r="A106" s="409" t="s">
        <v>118</v>
      </c>
      <c r="B106" s="412" t="s">
        <v>2</v>
      </c>
      <c r="C106" s="412"/>
      <c r="D106" s="412"/>
      <c r="E106" s="412" t="s">
        <v>3</v>
      </c>
      <c r="F106" s="412"/>
      <c r="G106" s="412"/>
      <c r="H106" s="412" t="s">
        <v>4</v>
      </c>
      <c r="I106" s="412"/>
      <c r="J106" s="412"/>
      <c r="K106" s="409" t="s">
        <v>278</v>
      </c>
    </row>
    <row r="107" spans="1:11" ht="25.5" customHeight="1" x14ac:dyDescent="0.25">
      <c r="A107" s="410"/>
      <c r="B107" s="413" t="s">
        <v>6</v>
      </c>
      <c r="C107" s="413"/>
      <c r="D107" s="413"/>
      <c r="E107" s="413" t="s">
        <v>7</v>
      </c>
      <c r="F107" s="413"/>
      <c r="G107" s="413"/>
      <c r="H107" s="413" t="s">
        <v>8</v>
      </c>
      <c r="I107" s="413"/>
      <c r="J107" s="413"/>
      <c r="K107" s="410"/>
    </row>
    <row r="108" spans="1:11" ht="25.5" customHeight="1" x14ac:dyDescent="0.25">
      <c r="A108" s="410"/>
      <c r="B108" s="75" t="s">
        <v>52</v>
      </c>
      <c r="C108" s="75" t="s">
        <v>10</v>
      </c>
      <c r="D108" s="75" t="s">
        <v>11</v>
      </c>
      <c r="E108" s="75" t="s">
        <v>52</v>
      </c>
      <c r="F108" s="75" t="s">
        <v>10</v>
      </c>
      <c r="G108" s="75" t="s">
        <v>11</v>
      </c>
      <c r="H108" s="75" t="s">
        <v>52</v>
      </c>
      <c r="I108" s="75" t="s">
        <v>10</v>
      </c>
      <c r="J108" s="75" t="s">
        <v>11</v>
      </c>
      <c r="K108" s="410"/>
    </row>
    <row r="109" spans="1:11" ht="25.5" customHeight="1" thickBot="1" x14ac:dyDescent="0.3">
      <c r="A109" s="411"/>
      <c r="B109" s="4" t="s">
        <v>12</v>
      </c>
      <c r="C109" s="4" t="s">
        <v>13</v>
      </c>
      <c r="D109" s="4" t="s">
        <v>8</v>
      </c>
      <c r="E109" s="4" t="s">
        <v>12</v>
      </c>
      <c r="F109" s="4" t="s">
        <v>13</v>
      </c>
      <c r="G109" s="4" t="s">
        <v>8</v>
      </c>
      <c r="H109" s="4" t="s">
        <v>12</v>
      </c>
      <c r="I109" s="4" t="s">
        <v>13</v>
      </c>
      <c r="J109" s="4" t="s">
        <v>8</v>
      </c>
      <c r="K109" s="411"/>
    </row>
    <row r="110" spans="1:11" ht="24.75" customHeight="1" x14ac:dyDescent="0.2">
      <c r="A110" s="5" t="s">
        <v>62</v>
      </c>
      <c r="B110" s="6"/>
      <c r="C110" s="6"/>
      <c r="D110" s="6"/>
      <c r="E110" s="6"/>
      <c r="F110" s="6"/>
      <c r="G110" s="6"/>
      <c r="H110" s="6"/>
      <c r="I110" s="6"/>
      <c r="J110" s="6"/>
      <c r="K110" s="7" t="s">
        <v>41</v>
      </c>
    </row>
    <row r="111" spans="1:11" ht="36.75" customHeight="1" x14ac:dyDescent="0.2">
      <c r="A111" s="5" t="s">
        <v>873</v>
      </c>
      <c r="B111" s="6">
        <v>70</v>
      </c>
      <c r="C111" s="6">
        <v>17</v>
      </c>
      <c r="D111" s="6">
        <v>87</v>
      </c>
      <c r="E111" s="6">
        <v>0</v>
      </c>
      <c r="F111" s="6">
        <v>0</v>
      </c>
      <c r="G111" s="6">
        <v>0</v>
      </c>
      <c r="H111" s="6">
        <f>SUM(B111,E111)</f>
        <v>70</v>
      </c>
      <c r="I111" s="6">
        <f>SUM(C111,F111)</f>
        <v>17</v>
      </c>
      <c r="J111" s="6">
        <f>SUM(H111:I111)</f>
        <v>87</v>
      </c>
      <c r="K111" s="18" t="s">
        <v>999</v>
      </c>
    </row>
    <row r="112" spans="1:11" ht="24.75" customHeight="1" x14ac:dyDescent="0.2">
      <c r="A112" s="5" t="s">
        <v>414</v>
      </c>
      <c r="B112" s="6">
        <v>668</v>
      </c>
      <c r="C112" s="6">
        <v>217</v>
      </c>
      <c r="D112" s="6">
        <v>885</v>
      </c>
      <c r="E112" s="6">
        <v>0</v>
      </c>
      <c r="F112" s="6">
        <v>0</v>
      </c>
      <c r="G112" s="6">
        <v>0</v>
      </c>
      <c r="H112" s="6">
        <f t="shared" ref="H112:I120" si="11">SUM(B112,E112)</f>
        <v>668</v>
      </c>
      <c r="I112" s="6">
        <f t="shared" si="11"/>
        <v>217</v>
      </c>
      <c r="J112" s="6">
        <f t="shared" ref="J112:J120" si="12">SUM(H112:I112)</f>
        <v>885</v>
      </c>
      <c r="K112" s="7" t="s">
        <v>290</v>
      </c>
    </row>
    <row r="113" spans="1:11" ht="24.75" customHeight="1" x14ac:dyDescent="0.2">
      <c r="A113" s="5" t="s">
        <v>390</v>
      </c>
      <c r="B113" s="6">
        <v>655</v>
      </c>
      <c r="C113" s="6">
        <v>244</v>
      </c>
      <c r="D113" s="6">
        <v>899</v>
      </c>
      <c r="E113" s="6">
        <v>0</v>
      </c>
      <c r="F113" s="6">
        <v>0</v>
      </c>
      <c r="G113" s="6">
        <v>0</v>
      </c>
      <c r="H113" s="6">
        <f t="shared" si="11"/>
        <v>655</v>
      </c>
      <c r="I113" s="6">
        <f t="shared" si="11"/>
        <v>244</v>
      </c>
      <c r="J113" s="6">
        <f t="shared" si="12"/>
        <v>899</v>
      </c>
      <c r="K113" s="7" t="s">
        <v>1136</v>
      </c>
    </row>
    <row r="114" spans="1:11" ht="24.75" customHeight="1" x14ac:dyDescent="0.2">
      <c r="A114" s="5" t="s">
        <v>361</v>
      </c>
      <c r="B114" s="6">
        <v>393</v>
      </c>
      <c r="C114" s="6">
        <v>190</v>
      </c>
      <c r="D114" s="6">
        <v>583</v>
      </c>
      <c r="E114" s="6">
        <v>0</v>
      </c>
      <c r="F114" s="6">
        <v>0</v>
      </c>
      <c r="G114" s="6">
        <v>0</v>
      </c>
      <c r="H114" s="6">
        <f t="shared" si="11"/>
        <v>393</v>
      </c>
      <c r="I114" s="6">
        <f t="shared" si="11"/>
        <v>190</v>
      </c>
      <c r="J114" s="6">
        <f t="shared" si="12"/>
        <v>583</v>
      </c>
      <c r="K114" s="7" t="s">
        <v>1137</v>
      </c>
    </row>
    <row r="115" spans="1:11" ht="24.75" customHeight="1" x14ac:dyDescent="0.2">
      <c r="A115" s="5" t="s">
        <v>1283</v>
      </c>
      <c r="B115" s="6">
        <v>0</v>
      </c>
      <c r="C115" s="6">
        <v>132</v>
      </c>
      <c r="D115" s="6">
        <v>132</v>
      </c>
      <c r="E115" s="6">
        <v>0</v>
      </c>
      <c r="F115" s="6">
        <v>0</v>
      </c>
      <c r="G115" s="6">
        <v>0</v>
      </c>
      <c r="H115" s="6">
        <f t="shared" si="11"/>
        <v>0</v>
      </c>
      <c r="I115" s="6">
        <f t="shared" si="11"/>
        <v>132</v>
      </c>
      <c r="J115" s="6">
        <f t="shared" si="12"/>
        <v>132</v>
      </c>
      <c r="K115" s="7" t="s">
        <v>910</v>
      </c>
    </row>
    <row r="116" spans="1:11" ht="24.75" customHeight="1" x14ac:dyDescent="0.2">
      <c r="A116" s="5" t="s">
        <v>297</v>
      </c>
      <c r="B116" s="6">
        <v>335</v>
      </c>
      <c r="C116" s="6">
        <v>26</v>
      </c>
      <c r="D116" s="6">
        <v>361</v>
      </c>
      <c r="E116" s="6">
        <v>0</v>
      </c>
      <c r="F116" s="6">
        <v>0</v>
      </c>
      <c r="G116" s="6">
        <v>0</v>
      </c>
      <c r="H116" s="6">
        <f t="shared" si="11"/>
        <v>335</v>
      </c>
      <c r="I116" s="6">
        <f t="shared" si="11"/>
        <v>26</v>
      </c>
      <c r="J116" s="6">
        <f t="shared" si="12"/>
        <v>361</v>
      </c>
      <c r="K116" s="7" t="s">
        <v>419</v>
      </c>
    </row>
    <row r="117" spans="1:11" ht="24.75" customHeight="1" x14ac:dyDescent="0.2">
      <c r="A117" s="5" t="s">
        <v>299</v>
      </c>
      <c r="B117" s="6">
        <v>344</v>
      </c>
      <c r="C117" s="6">
        <v>51</v>
      </c>
      <c r="D117" s="6">
        <v>395</v>
      </c>
      <c r="E117" s="6">
        <v>0</v>
      </c>
      <c r="F117" s="6">
        <v>0</v>
      </c>
      <c r="G117" s="6">
        <v>0</v>
      </c>
      <c r="H117" s="6">
        <f t="shared" si="11"/>
        <v>344</v>
      </c>
      <c r="I117" s="6">
        <f t="shared" si="11"/>
        <v>51</v>
      </c>
      <c r="J117" s="6">
        <f t="shared" si="12"/>
        <v>395</v>
      </c>
      <c r="K117" s="7" t="s">
        <v>300</v>
      </c>
    </row>
    <row r="118" spans="1:11" ht="24.75" customHeight="1" x14ac:dyDescent="0.2">
      <c r="A118" s="5" t="s">
        <v>1138</v>
      </c>
      <c r="B118" s="6">
        <v>644</v>
      </c>
      <c r="C118" s="6">
        <v>64</v>
      </c>
      <c r="D118" s="6">
        <v>708</v>
      </c>
      <c r="E118" s="6">
        <v>0</v>
      </c>
      <c r="F118" s="6">
        <v>0</v>
      </c>
      <c r="G118" s="6">
        <v>0</v>
      </c>
      <c r="H118" s="6">
        <f t="shared" si="11"/>
        <v>644</v>
      </c>
      <c r="I118" s="6">
        <f t="shared" si="11"/>
        <v>64</v>
      </c>
      <c r="J118" s="6">
        <f t="shared" si="12"/>
        <v>708</v>
      </c>
      <c r="K118" s="7" t="s">
        <v>302</v>
      </c>
    </row>
    <row r="119" spans="1:11" ht="24.75" customHeight="1" x14ac:dyDescent="0.2">
      <c r="A119" s="5" t="s">
        <v>303</v>
      </c>
      <c r="B119" s="6">
        <v>18</v>
      </c>
      <c r="C119" s="6">
        <v>1</v>
      </c>
      <c r="D119" s="6">
        <v>19</v>
      </c>
      <c r="E119" s="6">
        <v>0</v>
      </c>
      <c r="F119" s="6">
        <v>0</v>
      </c>
      <c r="G119" s="6">
        <v>0</v>
      </c>
      <c r="H119" s="6">
        <f t="shared" si="11"/>
        <v>18</v>
      </c>
      <c r="I119" s="6">
        <f t="shared" si="11"/>
        <v>1</v>
      </c>
      <c r="J119" s="6">
        <f t="shared" si="12"/>
        <v>19</v>
      </c>
      <c r="K119" s="7" t="s">
        <v>1140</v>
      </c>
    </row>
    <row r="120" spans="1:11" ht="24.75" customHeight="1" x14ac:dyDescent="0.2">
      <c r="A120" s="5" t="s">
        <v>394</v>
      </c>
      <c r="B120" s="6">
        <v>153</v>
      </c>
      <c r="C120" s="6">
        <v>66</v>
      </c>
      <c r="D120" s="6">
        <v>219</v>
      </c>
      <c r="E120" s="6">
        <v>0</v>
      </c>
      <c r="F120" s="6">
        <v>0</v>
      </c>
      <c r="G120" s="6">
        <v>0</v>
      </c>
      <c r="H120" s="6">
        <f t="shared" si="11"/>
        <v>153</v>
      </c>
      <c r="I120" s="6">
        <f t="shared" si="11"/>
        <v>66</v>
      </c>
      <c r="J120" s="6">
        <f t="shared" si="12"/>
        <v>219</v>
      </c>
      <c r="K120" s="7" t="s">
        <v>779</v>
      </c>
    </row>
    <row r="121" spans="1:11" ht="24.75" customHeight="1" thickBot="1" x14ac:dyDescent="0.25">
      <c r="A121" s="11" t="s">
        <v>45</v>
      </c>
      <c r="B121" s="12">
        <f>SUM(B111:B120)</f>
        <v>3280</v>
      </c>
      <c r="C121" s="12">
        <f t="shared" ref="C121:J121" si="13">SUM(C111:C120)</f>
        <v>1008</v>
      </c>
      <c r="D121" s="12">
        <f t="shared" si="13"/>
        <v>4288</v>
      </c>
      <c r="E121" s="12">
        <f t="shared" si="13"/>
        <v>0</v>
      </c>
      <c r="F121" s="12">
        <f t="shared" si="13"/>
        <v>0</v>
      </c>
      <c r="G121" s="12">
        <f t="shared" si="13"/>
        <v>0</v>
      </c>
      <c r="H121" s="12">
        <f t="shared" si="13"/>
        <v>3280</v>
      </c>
      <c r="I121" s="12">
        <f t="shared" si="13"/>
        <v>1008</v>
      </c>
      <c r="J121" s="12">
        <f t="shared" si="13"/>
        <v>4288</v>
      </c>
      <c r="K121" s="13" t="s">
        <v>336</v>
      </c>
    </row>
    <row r="122" spans="1:11" ht="24.75" customHeight="1" thickBot="1" x14ac:dyDescent="0.25">
      <c r="A122" s="8" t="s">
        <v>108</v>
      </c>
      <c r="B122" s="9">
        <f t="shared" ref="B122:J122" si="14">SUM(B121,B100)</f>
        <v>11311</v>
      </c>
      <c r="C122" s="9">
        <f t="shared" si="14"/>
        <v>7775</v>
      </c>
      <c r="D122" s="9">
        <f t="shared" si="14"/>
        <v>19086</v>
      </c>
      <c r="E122" s="9">
        <f t="shared" si="14"/>
        <v>2</v>
      </c>
      <c r="F122" s="9">
        <f t="shared" si="14"/>
        <v>1</v>
      </c>
      <c r="G122" s="9">
        <f t="shared" si="14"/>
        <v>3</v>
      </c>
      <c r="H122" s="9">
        <f t="shared" si="14"/>
        <v>11313</v>
      </c>
      <c r="I122" s="9">
        <f t="shared" si="14"/>
        <v>7776</v>
      </c>
      <c r="J122" s="9">
        <f t="shared" si="14"/>
        <v>19089</v>
      </c>
      <c r="K122" s="10" t="s">
        <v>48</v>
      </c>
    </row>
    <row r="123" spans="1:11" ht="15" thickTop="1" x14ac:dyDescent="0.2"/>
    <row r="141" spans="1:11" x14ac:dyDescent="0.2">
      <c r="A141" s="425"/>
      <c r="B141" s="425"/>
      <c r="C141" s="425"/>
      <c r="D141" s="425"/>
      <c r="E141" s="425"/>
      <c r="F141" s="425"/>
      <c r="G141" s="425"/>
      <c r="H141" s="425"/>
      <c r="I141" s="425"/>
      <c r="J141" s="425"/>
      <c r="K141" s="425"/>
    </row>
    <row r="142" spans="1:11" x14ac:dyDescent="0.2">
      <c r="A142" s="425"/>
      <c r="B142" s="425"/>
      <c r="C142" s="425"/>
      <c r="D142" s="425"/>
      <c r="E142" s="425"/>
      <c r="F142" s="425"/>
      <c r="G142" s="425"/>
      <c r="H142" s="425"/>
      <c r="I142" s="425"/>
      <c r="J142" s="425"/>
      <c r="K142" s="425"/>
    </row>
    <row r="143" spans="1:11" x14ac:dyDescent="0.2">
      <c r="A143" s="425"/>
      <c r="K143" s="425"/>
    </row>
    <row r="144" spans="1:11" x14ac:dyDescent="0.2">
      <c r="A144" s="425"/>
      <c r="K144" s="425"/>
    </row>
  </sheetData>
  <mergeCells count="45">
    <mergeCell ref="A141:A144"/>
    <mergeCell ref="B141:D141"/>
    <mergeCell ref="E141:G141"/>
    <mergeCell ref="H141:J141"/>
    <mergeCell ref="K141:K144"/>
    <mergeCell ref="B142:D142"/>
    <mergeCell ref="E142:G142"/>
    <mergeCell ref="H142:J142"/>
    <mergeCell ref="A106:A109"/>
    <mergeCell ref="B106:D106"/>
    <mergeCell ref="E106:G106"/>
    <mergeCell ref="H106:J106"/>
    <mergeCell ref="K106:K109"/>
    <mergeCell ref="B107:D107"/>
    <mergeCell ref="E107:G107"/>
    <mergeCell ref="H107:J107"/>
    <mergeCell ref="A74:A77"/>
    <mergeCell ref="B74:D74"/>
    <mergeCell ref="E74:G74"/>
    <mergeCell ref="H74:J74"/>
    <mergeCell ref="K74:K77"/>
    <mergeCell ref="B75:D75"/>
    <mergeCell ref="E75:G75"/>
    <mergeCell ref="H75:J75"/>
    <mergeCell ref="A71:K71"/>
    <mergeCell ref="A72:K72"/>
    <mergeCell ref="K39:K42"/>
    <mergeCell ref="B40:D40"/>
    <mergeCell ref="E40:G40"/>
    <mergeCell ref="H40:J40"/>
    <mergeCell ref="A31:J31"/>
    <mergeCell ref="A39:A42"/>
    <mergeCell ref="A1:K1"/>
    <mergeCell ref="A2:K2"/>
    <mergeCell ref="A4:A7"/>
    <mergeCell ref="B4:D4"/>
    <mergeCell ref="E4:G4"/>
    <mergeCell ref="H4:J4"/>
    <mergeCell ref="K4:K7"/>
    <mergeCell ref="B5:D5"/>
    <mergeCell ref="E5:G5"/>
    <mergeCell ref="H5:J5"/>
    <mergeCell ref="B39:D39"/>
    <mergeCell ref="E39:G39"/>
    <mergeCell ref="H39:J3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81"/>
  <sheetViews>
    <sheetView rightToLeft="1" view="pageBreakPreview" topLeftCell="A32" zoomScale="80" zoomScaleSheetLayoutView="80" workbookViewId="0">
      <selection activeCell="A39" sqref="A39:A44"/>
    </sheetView>
  </sheetViews>
  <sheetFormatPr defaultRowHeight="14.25" x14ac:dyDescent="0.2"/>
  <cols>
    <col min="1" max="1" width="25.875" style="264" customWidth="1"/>
    <col min="2" max="10" width="10.125" style="264" customWidth="1"/>
    <col min="11" max="11" width="32" style="264" customWidth="1"/>
    <col min="12" max="16384" width="9" style="264"/>
  </cols>
  <sheetData>
    <row r="1" spans="1:11" ht="24" customHeight="1" x14ac:dyDescent="0.2">
      <c r="A1" s="443" t="s">
        <v>1447</v>
      </c>
      <c r="B1" s="443"/>
      <c r="C1" s="443"/>
      <c r="D1" s="443"/>
      <c r="E1" s="443"/>
      <c r="F1" s="443"/>
      <c r="G1" s="443"/>
      <c r="H1" s="443"/>
      <c r="I1" s="443"/>
      <c r="J1" s="443"/>
      <c r="K1" s="443"/>
    </row>
    <row r="2" spans="1:11" ht="42" customHeight="1" x14ac:dyDescent="0.2">
      <c r="A2" s="455" t="s">
        <v>1448</v>
      </c>
      <c r="B2" s="455"/>
      <c r="C2" s="455"/>
      <c r="D2" s="455"/>
      <c r="E2" s="455"/>
      <c r="F2" s="455"/>
      <c r="G2" s="455"/>
      <c r="H2" s="455"/>
      <c r="I2" s="455"/>
      <c r="J2" s="455"/>
      <c r="K2" s="455"/>
    </row>
    <row r="3" spans="1:11" s="248" customFormat="1" ht="21.75" customHeight="1" thickBot="1" x14ac:dyDescent="0.3">
      <c r="A3" s="247" t="s">
        <v>1449</v>
      </c>
      <c r="B3" s="247"/>
      <c r="K3" s="278" t="s">
        <v>1450</v>
      </c>
    </row>
    <row r="4" spans="1:11" ht="16.5" customHeight="1" thickTop="1" x14ac:dyDescent="0.25">
      <c r="A4" s="445" t="s">
        <v>118</v>
      </c>
      <c r="B4" s="448" t="s">
        <v>2</v>
      </c>
      <c r="C4" s="448"/>
      <c r="D4" s="448"/>
      <c r="E4" s="448" t="s">
        <v>3</v>
      </c>
      <c r="F4" s="448"/>
      <c r="G4" s="448"/>
      <c r="H4" s="448" t="s">
        <v>4</v>
      </c>
      <c r="I4" s="448"/>
      <c r="J4" s="448"/>
      <c r="K4" s="445" t="s">
        <v>278</v>
      </c>
    </row>
    <row r="5" spans="1:11" ht="18" customHeight="1" x14ac:dyDescent="0.25">
      <c r="A5" s="446"/>
      <c r="B5" s="449" t="s">
        <v>6</v>
      </c>
      <c r="C5" s="449"/>
      <c r="D5" s="449"/>
      <c r="E5" s="449" t="s">
        <v>7</v>
      </c>
      <c r="F5" s="449"/>
      <c r="G5" s="449"/>
      <c r="H5" s="449" t="s">
        <v>8</v>
      </c>
      <c r="I5" s="449"/>
      <c r="J5" s="449"/>
      <c r="K5" s="446"/>
    </row>
    <row r="6" spans="1:11" ht="15.75" customHeight="1" x14ac:dyDescent="0.25">
      <c r="A6" s="446"/>
      <c r="B6" s="250" t="s">
        <v>52</v>
      </c>
      <c r="C6" s="250" t="s">
        <v>10</v>
      </c>
      <c r="D6" s="250" t="s">
        <v>11</v>
      </c>
      <c r="E6" s="250" t="s">
        <v>52</v>
      </c>
      <c r="F6" s="250" t="s">
        <v>10</v>
      </c>
      <c r="G6" s="250" t="s">
        <v>11</v>
      </c>
      <c r="H6" s="250" t="s">
        <v>52</v>
      </c>
      <c r="I6" s="250" t="s">
        <v>10</v>
      </c>
      <c r="J6" s="250" t="s">
        <v>11</v>
      </c>
      <c r="K6" s="446"/>
    </row>
    <row r="7" spans="1:11" ht="17.25" customHeight="1" thickBot="1" x14ac:dyDescent="0.3">
      <c r="A7" s="447"/>
      <c r="B7" s="251" t="s">
        <v>12</v>
      </c>
      <c r="C7" s="251" t="s">
        <v>13</v>
      </c>
      <c r="D7" s="251" t="s">
        <v>8</v>
      </c>
      <c r="E7" s="251" t="s">
        <v>12</v>
      </c>
      <c r="F7" s="251" t="s">
        <v>13</v>
      </c>
      <c r="G7" s="251" t="s">
        <v>8</v>
      </c>
      <c r="H7" s="251" t="s">
        <v>12</v>
      </c>
      <c r="I7" s="251" t="s">
        <v>13</v>
      </c>
      <c r="J7" s="251" t="s">
        <v>8</v>
      </c>
      <c r="K7" s="447"/>
    </row>
    <row r="8" spans="1:11" ht="24.75" customHeight="1" x14ac:dyDescent="0.2">
      <c r="A8" s="252" t="s">
        <v>14</v>
      </c>
      <c r="B8" s="254"/>
      <c r="C8" s="254"/>
      <c r="D8" s="254"/>
      <c r="E8" s="254"/>
      <c r="F8" s="254"/>
      <c r="G8" s="254"/>
      <c r="H8" s="254"/>
      <c r="I8" s="254"/>
      <c r="J8" s="254"/>
      <c r="K8" s="255" t="s">
        <v>69</v>
      </c>
    </row>
    <row r="9" spans="1:11" ht="24.75" customHeight="1" x14ac:dyDescent="0.2">
      <c r="A9" s="252" t="s">
        <v>126</v>
      </c>
      <c r="B9" s="254">
        <v>82</v>
      </c>
      <c r="C9" s="254">
        <v>29</v>
      </c>
      <c r="D9" s="254">
        <v>111</v>
      </c>
      <c r="E9" s="254">
        <v>0</v>
      </c>
      <c r="F9" s="254">
        <v>0</v>
      </c>
      <c r="G9" s="254">
        <v>0</v>
      </c>
      <c r="H9" s="254">
        <f t="shared" ref="H9:H14" si="0">SUM(B9,E9)</f>
        <v>82</v>
      </c>
      <c r="I9" s="254">
        <f t="shared" ref="I9:J14" si="1">SUM(C9,F9)</f>
        <v>29</v>
      </c>
      <c r="J9" s="254">
        <f t="shared" si="1"/>
        <v>111</v>
      </c>
      <c r="K9" s="255" t="s">
        <v>286</v>
      </c>
    </row>
    <row r="10" spans="1:11" ht="24.75" customHeight="1" x14ac:dyDescent="0.2">
      <c r="A10" s="252" t="s">
        <v>1451</v>
      </c>
      <c r="B10" s="254">
        <v>37</v>
      </c>
      <c r="C10" s="254">
        <v>62</v>
      </c>
      <c r="D10" s="254">
        <v>99</v>
      </c>
      <c r="E10" s="254">
        <v>0</v>
      </c>
      <c r="F10" s="254">
        <v>0</v>
      </c>
      <c r="G10" s="254">
        <v>0</v>
      </c>
      <c r="H10" s="254">
        <f t="shared" si="0"/>
        <v>37</v>
      </c>
      <c r="I10" s="254">
        <f t="shared" si="1"/>
        <v>62</v>
      </c>
      <c r="J10" s="254">
        <f t="shared" si="1"/>
        <v>99</v>
      </c>
      <c r="K10" s="255" t="s">
        <v>997</v>
      </c>
    </row>
    <row r="11" spans="1:11" ht="24.75" customHeight="1" x14ac:dyDescent="0.2">
      <c r="A11" s="252" t="s">
        <v>293</v>
      </c>
      <c r="B11" s="254">
        <v>519</v>
      </c>
      <c r="C11" s="254">
        <v>272</v>
      </c>
      <c r="D11" s="254">
        <v>791</v>
      </c>
      <c r="E11" s="254">
        <v>0</v>
      </c>
      <c r="F11" s="254">
        <v>0</v>
      </c>
      <c r="G11" s="254">
        <v>0</v>
      </c>
      <c r="H11" s="254">
        <f t="shared" si="0"/>
        <v>519</v>
      </c>
      <c r="I11" s="254">
        <f t="shared" si="1"/>
        <v>272</v>
      </c>
      <c r="J11" s="254">
        <f t="shared" si="1"/>
        <v>791</v>
      </c>
      <c r="K11" s="255" t="s">
        <v>1307</v>
      </c>
    </row>
    <row r="12" spans="1:11" ht="24.75" customHeight="1" x14ac:dyDescent="0.2">
      <c r="A12" s="252" t="s">
        <v>297</v>
      </c>
      <c r="B12" s="254">
        <v>20</v>
      </c>
      <c r="C12" s="254">
        <v>0</v>
      </c>
      <c r="D12" s="254">
        <v>20</v>
      </c>
      <c r="E12" s="254">
        <v>0</v>
      </c>
      <c r="F12" s="254">
        <v>0</v>
      </c>
      <c r="G12" s="254">
        <v>0</v>
      </c>
      <c r="H12" s="254">
        <f t="shared" si="0"/>
        <v>20</v>
      </c>
      <c r="I12" s="254">
        <f t="shared" si="1"/>
        <v>0</v>
      </c>
      <c r="J12" s="254">
        <f t="shared" si="1"/>
        <v>20</v>
      </c>
      <c r="K12" s="255" t="s">
        <v>312</v>
      </c>
    </row>
    <row r="13" spans="1:11" ht="24.75" customHeight="1" x14ac:dyDescent="0.2">
      <c r="A13" s="252" t="s">
        <v>368</v>
      </c>
      <c r="B13" s="254">
        <v>87</v>
      </c>
      <c r="C13" s="254">
        <v>29</v>
      </c>
      <c r="D13" s="254">
        <v>116</v>
      </c>
      <c r="E13" s="254">
        <v>0</v>
      </c>
      <c r="F13" s="254">
        <v>0</v>
      </c>
      <c r="G13" s="254">
        <v>0</v>
      </c>
      <c r="H13" s="254">
        <f t="shared" si="0"/>
        <v>87</v>
      </c>
      <c r="I13" s="254">
        <f t="shared" si="1"/>
        <v>29</v>
      </c>
      <c r="J13" s="254">
        <f t="shared" si="1"/>
        <v>116</v>
      </c>
      <c r="K13" s="255" t="s">
        <v>1452</v>
      </c>
    </row>
    <row r="14" spans="1:11" ht="24.75" customHeight="1" x14ac:dyDescent="0.2">
      <c r="A14" s="252" t="s">
        <v>394</v>
      </c>
      <c r="B14" s="254">
        <v>67</v>
      </c>
      <c r="C14" s="254">
        <v>29</v>
      </c>
      <c r="D14" s="254">
        <v>96</v>
      </c>
      <c r="E14" s="254">
        <v>0</v>
      </c>
      <c r="F14" s="254">
        <v>0</v>
      </c>
      <c r="G14" s="254">
        <v>0</v>
      </c>
      <c r="H14" s="254">
        <f t="shared" si="0"/>
        <v>67</v>
      </c>
      <c r="I14" s="254">
        <f t="shared" si="1"/>
        <v>29</v>
      </c>
      <c r="J14" s="254">
        <f t="shared" si="1"/>
        <v>96</v>
      </c>
      <c r="K14" s="255" t="s">
        <v>779</v>
      </c>
    </row>
    <row r="15" spans="1:11" ht="24.75" customHeight="1" x14ac:dyDescent="0.2">
      <c r="A15" s="252" t="s">
        <v>374</v>
      </c>
      <c r="B15" s="254">
        <f>SUM(B9:B14)</f>
        <v>812</v>
      </c>
      <c r="C15" s="254">
        <f t="shared" ref="C15:J15" si="2">SUM(C9:C14)</f>
        <v>421</v>
      </c>
      <c r="D15" s="254">
        <f t="shared" si="2"/>
        <v>1233</v>
      </c>
      <c r="E15" s="254">
        <f t="shared" si="2"/>
        <v>0</v>
      </c>
      <c r="F15" s="254">
        <f t="shared" si="2"/>
        <v>0</v>
      </c>
      <c r="G15" s="254">
        <f t="shared" si="2"/>
        <v>0</v>
      </c>
      <c r="H15" s="254">
        <f t="shared" si="2"/>
        <v>812</v>
      </c>
      <c r="I15" s="254">
        <f t="shared" si="2"/>
        <v>421</v>
      </c>
      <c r="J15" s="254">
        <f t="shared" si="2"/>
        <v>1233</v>
      </c>
      <c r="K15" s="255" t="s">
        <v>39</v>
      </c>
    </row>
    <row r="16" spans="1:11" ht="24.75" customHeight="1" x14ac:dyDescent="0.2">
      <c r="A16" s="252" t="s">
        <v>62</v>
      </c>
      <c r="B16" s="254"/>
      <c r="C16" s="254"/>
      <c r="D16" s="254"/>
      <c r="E16" s="254"/>
      <c r="F16" s="254"/>
      <c r="G16" s="254"/>
      <c r="H16" s="254"/>
      <c r="I16" s="254"/>
      <c r="J16" s="254"/>
      <c r="K16" s="255" t="s">
        <v>41</v>
      </c>
    </row>
    <row r="17" spans="1:11" ht="24.75" customHeight="1" x14ac:dyDescent="0.2">
      <c r="A17" s="252" t="s">
        <v>1451</v>
      </c>
      <c r="B17" s="254">
        <v>46</v>
      </c>
      <c r="C17" s="254">
        <v>51</v>
      </c>
      <c r="D17" s="254">
        <v>97</v>
      </c>
      <c r="E17" s="254">
        <v>0</v>
      </c>
      <c r="F17" s="254">
        <v>0</v>
      </c>
      <c r="G17" s="254">
        <v>0</v>
      </c>
      <c r="H17" s="254">
        <f>SUM(B17,E17)</f>
        <v>46</v>
      </c>
      <c r="I17" s="254">
        <f t="shared" ref="I17:J21" si="3">SUM(C17,F17)</f>
        <v>51</v>
      </c>
      <c r="J17" s="254">
        <f t="shared" si="3"/>
        <v>97</v>
      </c>
      <c r="K17" s="255" t="s">
        <v>997</v>
      </c>
    </row>
    <row r="18" spans="1:11" ht="24.75" customHeight="1" x14ac:dyDescent="0.2">
      <c r="A18" s="252" t="s">
        <v>293</v>
      </c>
      <c r="B18" s="254">
        <v>124</v>
      </c>
      <c r="C18" s="254">
        <v>76</v>
      </c>
      <c r="D18" s="254">
        <v>200</v>
      </c>
      <c r="E18" s="254">
        <v>0</v>
      </c>
      <c r="F18" s="254">
        <v>0</v>
      </c>
      <c r="G18" s="254">
        <v>0</v>
      </c>
      <c r="H18" s="254">
        <f>SUM(B18,E18)</f>
        <v>124</v>
      </c>
      <c r="I18" s="254">
        <f t="shared" si="3"/>
        <v>76</v>
      </c>
      <c r="J18" s="254">
        <f t="shared" si="3"/>
        <v>200</v>
      </c>
      <c r="K18" s="255" t="s">
        <v>1307</v>
      </c>
    </row>
    <row r="19" spans="1:11" ht="24.75" customHeight="1" x14ac:dyDescent="0.2">
      <c r="A19" s="252" t="s">
        <v>297</v>
      </c>
      <c r="B19" s="254">
        <v>14</v>
      </c>
      <c r="C19" s="254">
        <v>0</v>
      </c>
      <c r="D19" s="254">
        <v>14</v>
      </c>
      <c r="E19" s="254">
        <v>0</v>
      </c>
      <c r="F19" s="254">
        <v>0</v>
      </c>
      <c r="G19" s="254">
        <v>0</v>
      </c>
      <c r="H19" s="254">
        <f>SUM(B19,E19)</f>
        <v>14</v>
      </c>
      <c r="I19" s="254">
        <f t="shared" si="3"/>
        <v>0</v>
      </c>
      <c r="J19" s="254">
        <f t="shared" si="3"/>
        <v>14</v>
      </c>
      <c r="K19" s="255" t="s">
        <v>298</v>
      </c>
    </row>
    <row r="20" spans="1:11" ht="24.75" customHeight="1" x14ac:dyDescent="0.2">
      <c r="A20" s="252" t="s">
        <v>368</v>
      </c>
      <c r="B20" s="254">
        <v>3</v>
      </c>
      <c r="C20" s="254">
        <v>2</v>
      </c>
      <c r="D20" s="254">
        <v>5</v>
      </c>
      <c r="E20" s="254">
        <v>0</v>
      </c>
      <c r="F20" s="254">
        <v>0</v>
      </c>
      <c r="G20" s="254">
        <v>0</v>
      </c>
      <c r="H20" s="254">
        <f>SUM(B20,E20)</f>
        <v>3</v>
      </c>
      <c r="I20" s="254">
        <f t="shared" si="3"/>
        <v>2</v>
      </c>
      <c r="J20" s="254">
        <f t="shared" si="3"/>
        <v>5</v>
      </c>
      <c r="K20" s="255" t="s">
        <v>1452</v>
      </c>
    </row>
    <row r="21" spans="1:11" ht="24.75" customHeight="1" x14ac:dyDescent="0.2">
      <c r="A21" s="252" t="s">
        <v>394</v>
      </c>
      <c r="B21" s="254">
        <v>18</v>
      </c>
      <c r="C21" s="254">
        <v>7</v>
      </c>
      <c r="D21" s="254">
        <v>25</v>
      </c>
      <c r="E21" s="254">
        <v>0</v>
      </c>
      <c r="F21" s="254">
        <v>0</v>
      </c>
      <c r="G21" s="254">
        <v>0</v>
      </c>
      <c r="H21" s="254">
        <f>SUM(B21,E21)</f>
        <v>18</v>
      </c>
      <c r="I21" s="254">
        <f t="shared" si="3"/>
        <v>7</v>
      </c>
      <c r="J21" s="254">
        <f t="shared" si="3"/>
        <v>25</v>
      </c>
      <c r="K21" s="255" t="s">
        <v>779</v>
      </c>
    </row>
    <row r="22" spans="1:11" ht="24.75" customHeight="1" thickBot="1" x14ac:dyDescent="0.25">
      <c r="A22" s="252" t="s">
        <v>45</v>
      </c>
      <c r="B22" s="254">
        <f>SUM(B17:B21)</f>
        <v>205</v>
      </c>
      <c r="C22" s="254">
        <f t="shared" ref="C22:J22" si="4">SUM(C17:C21)</f>
        <v>136</v>
      </c>
      <c r="D22" s="254">
        <f t="shared" si="4"/>
        <v>341</v>
      </c>
      <c r="E22" s="254">
        <f t="shared" si="4"/>
        <v>0</v>
      </c>
      <c r="F22" s="254">
        <f t="shared" si="4"/>
        <v>0</v>
      </c>
      <c r="G22" s="254">
        <f t="shared" si="4"/>
        <v>0</v>
      </c>
      <c r="H22" s="254">
        <f t="shared" si="4"/>
        <v>205</v>
      </c>
      <c r="I22" s="254">
        <f t="shared" si="4"/>
        <v>136</v>
      </c>
      <c r="J22" s="254">
        <f t="shared" si="4"/>
        <v>341</v>
      </c>
      <c r="K22" s="255" t="s">
        <v>336</v>
      </c>
    </row>
    <row r="23" spans="1:11" ht="24.75" customHeight="1" thickBot="1" x14ac:dyDescent="0.25">
      <c r="A23" s="272" t="s">
        <v>108</v>
      </c>
      <c r="B23" s="273">
        <f>SUM(B15,B22)</f>
        <v>1017</v>
      </c>
      <c r="C23" s="273">
        <f t="shared" ref="C23:J23" si="5">SUM(C15,C22)</f>
        <v>557</v>
      </c>
      <c r="D23" s="273">
        <f t="shared" si="5"/>
        <v>1574</v>
      </c>
      <c r="E23" s="273">
        <f t="shared" si="5"/>
        <v>0</v>
      </c>
      <c r="F23" s="273">
        <f t="shared" si="5"/>
        <v>0</v>
      </c>
      <c r="G23" s="273">
        <f t="shared" si="5"/>
        <v>0</v>
      </c>
      <c r="H23" s="273">
        <f t="shared" si="5"/>
        <v>1017</v>
      </c>
      <c r="I23" s="273">
        <f t="shared" si="5"/>
        <v>557</v>
      </c>
      <c r="J23" s="273">
        <f t="shared" si="5"/>
        <v>1574</v>
      </c>
      <c r="K23" s="274" t="s">
        <v>48</v>
      </c>
    </row>
    <row r="24" spans="1:11" ht="25.5" customHeight="1" thickTop="1" x14ac:dyDescent="0.2"/>
    <row r="25" spans="1:11" ht="25.5" customHeight="1" x14ac:dyDescent="0.2"/>
    <row r="26" spans="1:11" ht="25.5" customHeight="1" x14ac:dyDescent="0.2"/>
    <row r="27" spans="1:11" ht="25.5" customHeight="1" x14ac:dyDescent="0.2"/>
    <row r="28" spans="1:11" ht="25.5" customHeight="1" x14ac:dyDescent="0.2"/>
    <row r="29" spans="1:11" ht="25.5" customHeight="1" x14ac:dyDescent="0.2"/>
    <row r="30" spans="1:11" ht="18" customHeight="1" x14ac:dyDescent="0.2"/>
    <row r="31" spans="1:11" ht="27.75" customHeight="1" x14ac:dyDescent="0.2">
      <c r="A31" s="443" t="s">
        <v>1453</v>
      </c>
      <c r="B31" s="443"/>
      <c r="C31" s="443"/>
      <c r="D31" s="443"/>
      <c r="E31" s="443"/>
      <c r="F31" s="443"/>
      <c r="G31" s="443"/>
      <c r="H31" s="443"/>
      <c r="I31" s="443"/>
      <c r="J31" s="443"/>
      <c r="K31" s="443"/>
    </row>
    <row r="32" spans="1:11" ht="34.5" customHeight="1" x14ac:dyDescent="0.25">
      <c r="A32" s="444" t="s">
        <v>1454</v>
      </c>
      <c r="B32" s="444"/>
      <c r="C32" s="444"/>
      <c r="D32" s="444"/>
      <c r="E32" s="444"/>
      <c r="F32" s="444"/>
      <c r="G32" s="444"/>
      <c r="H32" s="444"/>
      <c r="I32" s="444"/>
      <c r="J32" s="444"/>
      <c r="K32" s="444"/>
    </row>
    <row r="33" spans="1:11" s="268" customFormat="1" ht="24.75" customHeight="1" thickBot="1" x14ac:dyDescent="0.25">
      <c r="A33" s="267" t="s">
        <v>1455</v>
      </c>
      <c r="B33" s="267"/>
      <c r="K33" s="293" t="s">
        <v>1456</v>
      </c>
    </row>
    <row r="34" spans="1:11" ht="20.25" customHeight="1" thickTop="1" x14ac:dyDescent="0.25">
      <c r="A34" s="445" t="s">
        <v>118</v>
      </c>
      <c r="B34" s="448" t="s">
        <v>2</v>
      </c>
      <c r="C34" s="448"/>
      <c r="D34" s="448"/>
      <c r="E34" s="448" t="s">
        <v>3</v>
      </c>
      <c r="F34" s="448"/>
      <c r="G34" s="448"/>
      <c r="H34" s="448" t="s">
        <v>4</v>
      </c>
      <c r="I34" s="448"/>
      <c r="J34" s="448"/>
      <c r="K34" s="445" t="s">
        <v>278</v>
      </c>
    </row>
    <row r="35" spans="1:11" ht="20.25" customHeight="1" x14ac:dyDescent="0.25">
      <c r="A35" s="446"/>
      <c r="B35" s="449" t="s">
        <v>6</v>
      </c>
      <c r="C35" s="449"/>
      <c r="D35" s="449"/>
      <c r="E35" s="449" t="s">
        <v>7</v>
      </c>
      <c r="F35" s="449"/>
      <c r="G35" s="449"/>
      <c r="H35" s="449" t="s">
        <v>8</v>
      </c>
      <c r="I35" s="449"/>
      <c r="J35" s="449"/>
      <c r="K35" s="446"/>
    </row>
    <row r="36" spans="1:11" ht="20.25" customHeight="1" x14ac:dyDescent="0.25">
      <c r="A36" s="446"/>
      <c r="B36" s="250" t="s">
        <v>52</v>
      </c>
      <c r="C36" s="250" t="s">
        <v>10</v>
      </c>
      <c r="D36" s="250" t="s">
        <v>11</v>
      </c>
      <c r="E36" s="250" t="s">
        <v>52</v>
      </c>
      <c r="F36" s="250" t="s">
        <v>10</v>
      </c>
      <c r="G36" s="250" t="s">
        <v>11</v>
      </c>
      <c r="H36" s="250" t="s">
        <v>52</v>
      </c>
      <c r="I36" s="250" t="s">
        <v>10</v>
      </c>
      <c r="J36" s="250" t="s">
        <v>11</v>
      </c>
      <c r="K36" s="446"/>
    </row>
    <row r="37" spans="1:11" ht="20.25" customHeight="1" thickBot="1" x14ac:dyDescent="0.3">
      <c r="A37" s="447"/>
      <c r="B37" s="251" t="s">
        <v>12</v>
      </c>
      <c r="C37" s="251" t="s">
        <v>13</v>
      </c>
      <c r="D37" s="251" t="s">
        <v>8</v>
      </c>
      <c r="E37" s="251" t="s">
        <v>12</v>
      </c>
      <c r="F37" s="251" t="s">
        <v>13</v>
      </c>
      <c r="G37" s="251" t="s">
        <v>8</v>
      </c>
      <c r="H37" s="251" t="s">
        <v>12</v>
      </c>
      <c r="I37" s="251" t="s">
        <v>13</v>
      </c>
      <c r="J37" s="251" t="s">
        <v>8</v>
      </c>
      <c r="K37" s="447"/>
    </row>
    <row r="38" spans="1:11" ht="25.5" customHeight="1" x14ac:dyDescent="0.2">
      <c r="A38" s="252" t="s">
        <v>14</v>
      </c>
      <c r="B38" s="254"/>
      <c r="C38" s="254"/>
      <c r="D38" s="254"/>
      <c r="E38" s="254"/>
      <c r="F38" s="254"/>
      <c r="G38" s="254"/>
      <c r="H38" s="254"/>
      <c r="I38" s="254"/>
      <c r="J38" s="254"/>
      <c r="K38" s="255" t="s">
        <v>69</v>
      </c>
    </row>
    <row r="39" spans="1:11" ht="25.5" customHeight="1" x14ac:dyDescent="0.2">
      <c r="A39" s="252" t="s">
        <v>126</v>
      </c>
      <c r="B39" s="254">
        <v>152</v>
      </c>
      <c r="C39" s="254">
        <v>115</v>
      </c>
      <c r="D39" s="254">
        <v>267</v>
      </c>
      <c r="E39" s="254">
        <v>0</v>
      </c>
      <c r="F39" s="254">
        <v>0</v>
      </c>
      <c r="G39" s="254">
        <v>0</v>
      </c>
      <c r="H39" s="254">
        <f t="shared" ref="H39:H44" si="6">SUM(B39,E39)</f>
        <v>152</v>
      </c>
      <c r="I39" s="254">
        <f t="shared" ref="I39:J44" si="7">SUM(C39,F39)</f>
        <v>115</v>
      </c>
      <c r="J39" s="254">
        <f t="shared" si="7"/>
        <v>267</v>
      </c>
      <c r="K39" s="255" t="s">
        <v>286</v>
      </c>
    </row>
    <row r="40" spans="1:11" ht="25.5" customHeight="1" x14ac:dyDescent="0.2">
      <c r="A40" s="252" t="s">
        <v>1451</v>
      </c>
      <c r="B40" s="254">
        <v>145</v>
      </c>
      <c r="C40" s="254">
        <v>199</v>
      </c>
      <c r="D40" s="254">
        <v>344</v>
      </c>
      <c r="E40" s="254">
        <v>0</v>
      </c>
      <c r="F40" s="254">
        <v>0</v>
      </c>
      <c r="G40" s="254">
        <v>0</v>
      </c>
      <c r="H40" s="254">
        <f t="shared" si="6"/>
        <v>145</v>
      </c>
      <c r="I40" s="254">
        <f t="shared" si="7"/>
        <v>199</v>
      </c>
      <c r="J40" s="254">
        <f t="shared" si="7"/>
        <v>344</v>
      </c>
      <c r="K40" s="255" t="s">
        <v>997</v>
      </c>
    </row>
    <row r="41" spans="1:11" ht="25.5" customHeight="1" x14ac:dyDescent="0.2">
      <c r="A41" s="252" t="s">
        <v>293</v>
      </c>
      <c r="B41" s="254">
        <v>1308</v>
      </c>
      <c r="C41" s="254">
        <v>1164</v>
      </c>
      <c r="D41" s="254">
        <v>2472</v>
      </c>
      <c r="E41" s="254">
        <v>0</v>
      </c>
      <c r="F41" s="254">
        <v>1</v>
      </c>
      <c r="G41" s="254">
        <v>1</v>
      </c>
      <c r="H41" s="254">
        <f t="shared" si="6"/>
        <v>1308</v>
      </c>
      <c r="I41" s="254">
        <f t="shared" si="7"/>
        <v>1165</v>
      </c>
      <c r="J41" s="254">
        <f t="shared" si="7"/>
        <v>2473</v>
      </c>
      <c r="K41" s="255" t="s">
        <v>1307</v>
      </c>
    </row>
    <row r="42" spans="1:11" ht="25.5" customHeight="1" x14ac:dyDescent="0.2">
      <c r="A42" s="252" t="s">
        <v>297</v>
      </c>
      <c r="B42" s="254">
        <v>101</v>
      </c>
      <c r="C42" s="254">
        <v>0</v>
      </c>
      <c r="D42" s="254">
        <v>101</v>
      </c>
      <c r="E42" s="254">
        <v>0</v>
      </c>
      <c r="F42" s="254">
        <v>0</v>
      </c>
      <c r="G42" s="254">
        <v>0</v>
      </c>
      <c r="H42" s="254">
        <f t="shared" si="6"/>
        <v>101</v>
      </c>
      <c r="I42" s="254">
        <f t="shared" si="7"/>
        <v>0</v>
      </c>
      <c r="J42" s="254">
        <f t="shared" si="7"/>
        <v>101</v>
      </c>
      <c r="K42" s="255" t="s">
        <v>312</v>
      </c>
    </row>
    <row r="43" spans="1:11" ht="25.5" customHeight="1" x14ac:dyDescent="0.2">
      <c r="A43" s="252" t="s">
        <v>368</v>
      </c>
      <c r="B43" s="254">
        <v>340</v>
      </c>
      <c r="C43" s="254">
        <v>103</v>
      </c>
      <c r="D43" s="254">
        <v>443</v>
      </c>
      <c r="E43" s="254">
        <v>0</v>
      </c>
      <c r="F43" s="254">
        <v>0</v>
      </c>
      <c r="G43" s="254">
        <v>0</v>
      </c>
      <c r="H43" s="254">
        <f t="shared" si="6"/>
        <v>340</v>
      </c>
      <c r="I43" s="254">
        <f t="shared" si="7"/>
        <v>103</v>
      </c>
      <c r="J43" s="254">
        <f t="shared" si="7"/>
        <v>443</v>
      </c>
      <c r="K43" s="255" t="s">
        <v>1452</v>
      </c>
    </row>
    <row r="44" spans="1:11" ht="25.5" customHeight="1" x14ac:dyDescent="0.2">
      <c r="A44" s="252" t="s">
        <v>394</v>
      </c>
      <c r="B44" s="254">
        <v>200</v>
      </c>
      <c r="C44" s="254">
        <v>123</v>
      </c>
      <c r="D44" s="254">
        <v>323</v>
      </c>
      <c r="E44" s="254">
        <v>0</v>
      </c>
      <c r="F44" s="254">
        <v>0</v>
      </c>
      <c r="G44" s="254">
        <v>0</v>
      </c>
      <c r="H44" s="254">
        <f t="shared" si="6"/>
        <v>200</v>
      </c>
      <c r="I44" s="254">
        <f t="shared" si="7"/>
        <v>123</v>
      </c>
      <c r="J44" s="254">
        <f t="shared" si="7"/>
        <v>323</v>
      </c>
      <c r="K44" s="255" t="s">
        <v>779</v>
      </c>
    </row>
    <row r="45" spans="1:11" ht="25.5" customHeight="1" x14ac:dyDescent="0.2">
      <c r="A45" s="252" t="s">
        <v>374</v>
      </c>
      <c r="B45" s="254">
        <f>SUM(B39:B44)</f>
        <v>2246</v>
      </c>
      <c r="C45" s="254">
        <f t="shared" ref="C45:J45" si="8">SUM(C39:C44)</f>
        <v>1704</v>
      </c>
      <c r="D45" s="254">
        <f t="shared" si="8"/>
        <v>3950</v>
      </c>
      <c r="E45" s="254">
        <f t="shared" si="8"/>
        <v>0</v>
      </c>
      <c r="F45" s="254">
        <f t="shared" si="8"/>
        <v>1</v>
      </c>
      <c r="G45" s="254">
        <f t="shared" si="8"/>
        <v>1</v>
      </c>
      <c r="H45" s="254">
        <f t="shared" si="8"/>
        <v>2246</v>
      </c>
      <c r="I45" s="254">
        <f t="shared" si="8"/>
        <v>1705</v>
      </c>
      <c r="J45" s="254">
        <f t="shared" si="8"/>
        <v>3951</v>
      </c>
      <c r="K45" s="255" t="s">
        <v>39</v>
      </c>
    </row>
    <row r="46" spans="1:11" ht="25.5" customHeight="1" x14ac:dyDescent="0.2">
      <c r="A46" s="252" t="s">
        <v>267</v>
      </c>
      <c r="B46" s="254"/>
      <c r="C46" s="254"/>
      <c r="D46" s="254"/>
      <c r="E46" s="254"/>
      <c r="F46" s="254"/>
      <c r="G46" s="254"/>
      <c r="H46" s="254"/>
      <c r="I46" s="254"/>
      <c r="J46" s="254"/>
      <c r="K46" s="255" t="s">
        <v>41</v>
      </c>
    </row>
    <row r="47" spans="1:11" ht="25.5" customHeight="1" x14ac:dyDescent="0.2">
      <c r="A47" s="252" t="s">
        <v>1451</v>
      </c>
      <c r="B47" s="254">
        <v>261</v>
      </c>
      <c r="C47" s="254">
        <v>213</v>
      </c>
      <c r="D47" s="254">
        <v>474</v>
      </c>
      <c r="E47" s="254">
        <v>0</v>
      </c>
      <c r="F47" s="254">
        <v>0</v>
      </c>
      <c r="G47" s="254">
        <v>0</v>
      </c>
      <c r="H47" s="254">
        <f>SUM(B47,E47)</f>
        <v>261</v>
      </c>
      <c r="I47" s="254">
        <f t="shared" ref="I47:J51" si="9">SUM(C47,F47)</f>
        <v>213</v>
      </c>
      <c r="J47" s="254">
        <f t="shared" si="9"/>
        <v>474</v>
      </c>
      <c r="K47" s="255" t="s">
        <v>997</v>
      </c>
    </row>
    <row r="48" spans="1:11" ht="25.5" customHeight="1" x14ac:dyDescent="0.2">
      <c r="A48" s="252" t="s">
        <v>293</v>
      </c>
      <c r="B48" s="254">
        <v>392</v>
      </c>
      <c r="C48" s="254">
        <v>268</v>
      </c>
      <c r="D48" s="254">
        <v>660</v>
      </c>
      <c r="E48" s="254">
        <v>0</v>
      </c>
      <c r="F48" s="254">
        <v>0</v>
      </c>
      <c r="G48" s="254">
        <v>0</v>
      </c>
      <c r="H48" s="254">
        <f>SUM(B48,E48)</f>
        <v>392</v>
      </c>
      <c r="I48" s="254">
        <f t="shared" si="9"/>
        <v>268</v>
      </c>
      <c r="J48" s="254">
        <f t="shared" si="9"/>
        <v>660</v>
      </c>
      <c r="K48" s="255" t="s">
        <v>1307</v>
      </c>
    </row>
    <row r="49" spans="1:11" ht="25.5" customHeight="1" x14ac:dyDescent="0.2">
      <c r="A49" s="252" t="s">
        <v>297</v>
      </c>
      <c r="B49" s="254">
        <v>31</v>
      </c>
      <c r="C49" s="254">
        <v>6</v>
      </c>
      <c r="D49" s="254">
        <v>37</v>
      </c>
      <c r="E49" s="254">
        <v>0</v>
      </c>
      <c r="F49" s="254">
        <v>0</v>
      </c>
      <c r="G49" s="254">
        <v>0</v>
      </c>
      <c r="H49" s="254">
        <f>SUM(B49,E49)</f>
        <v>31</v>
      </c>
      <c r="I49" s="254">
        <f t="shared" si="9"/>
        <v>6</v>
      </c>
      <c r="J49" s="254">
        <f t="shared" si="9"/>
        <v>37</v>
      </c>
      <c r="K49" s="255" t="s">
        <v>298</v>
      </c>
    </row>
    <row r="50" spans="1:11" ht="25.5" customHeight="1" x14ac:dyDescent="0.2">
      <c r="A50" s="252" t="s">
        <v>368</v>
      </c>
      <c r="B50" s="254">
        <v>69</v>
      </c>
      <c r="C50" s="254">
        <v>12</v>
      </c>
      <c r="D50" s="254">
        <v>81</v>
      </c>
      <c r="E50" s="254">
        <v>0</v>
      </c>
      <c r="F50" s="254">
        <v>0</v>
      </c>
      <c r="G50" s="254">
        <v>0</v>
      </c>
      <c r="H50" s="254">
        <f>SUM(B50,E50)</f>
        <v>69</v>
      </c>
      <c r="I50" s="254">
        <f t="shared" si="9"/>
        <v>12</v>
      </c>
      <c r="J50" s="254">
        <f t="shared" si="9"/>
        <v>81</v>
      </c>
      <c r="K50" s="255" t="s">
        <v>1452</v>
      </c>
    </row>
    <row r="51" spans="1:11" ht="25.5" customHeight="1" x14ac:dyDescent="0.2">
      <c r="A51" s="252" t="s">
        <v>394</v>
      </c>
      <c r="B51" s="254">
        <v>88</v>
      </c>
      <c r="C51" s="254">
        <v>32</v>
      </c>
      <c r="D51" s="254">
        <v>120</v>
      </c>
      <c r="E51" s="254">
        <v>0</v>
      </c>
      <c r="F51" s="254">
        <v>0</v>
      </c>
      <c r="G51" s="254">
        <v>0</v>
      </c>
      <c r="H51" s="254">
        <f>SUM(B51,E51)</f>
        <v>88</v>
      </c>
      <c r="I51" s="254">
        <f t="shared" si="9"/>
        <v>32</v>
      </c>
      <c r="J51" s="254">
        <f t="shared" si="9"/>
        <v>120</v>
      </c>
      <c r="K51" s="255" t="s">
        <v>779</v>
      </c>
    </row>
    <row r="52" spans="1:11" ht="25.5" customHeight="1" thickBot="1" x14ac:dyDescent="0.25">
      <c r="A52" s="252" t="s">
        <v>45</v>
      </c>
      <c r="B52" s="254">
        <f>SUM(B47:B51)</f>
        <v>841</v>
      </c>
      <c r="C52" s="254">
        <f t="shared" ref="C52:J52" si="10">SUM(C47:C51)</f>
        <v>531</v>
      </c>
      <c r="D52" s="254">
        <f t="shared" si="10"/>
        <v>1372</v>
      </c>
      <c r="E52" s="254">
        <f t="shared" si="10"/>
        <v>0</v>
      </c>
      <c r="F52" s="254">
        <f t="shared" si="10"/>
        <v>0</v>
      </c>
      <c r="G52" s="254">
        <f t="shared" si="10"/>
        <v>0</v>
      </c>
      <c r="H52" s="254">
        <f t="shared" si="10"/>
        <v>841</v>
      </c>
      <c r="I52" s="254">
        <f t="shared" si="10"/>
        <v>531</v>
      </c>
      <c r="J52" s="254">
        <f t="shared" si="10"/>
        <v>1372</v>
      </c>
      <c r="K52" s="255" t="s">
        <v>336</v>
      </c>
    </row>
    <row r="53" spans="1:11" ht="25.5" customHeight="1" thickBot="1" x14ac:dyDescent="0.25">
      <c r="A53" s="272" t="s">
        <v>108</v>
      </c>
      <c r="B53" s="273">
        <f>SUM(B45,B52)</f>
        <v>3087</v>
      </c>
      <c r="C53" s="273">
        <f t="shared" ref="C53:J53" si="11">SUM(C45,C52)</f>
        <v>2235</v>
      </c>
      <c r="D53" s="273">
        <f t="shared" si="11"/>
        <v>5322</v>
      </c>
      <c r="E53" s="273">
        <f t="shared" si="11"/>
        <v>0</v>
      </c>
      <c r="F53" s="273">
        <f t="shared" si="11"/>
        <v>1</v>
      </c>
      <c r="G53" s="273">
        <f t="shared" si="11"/>
        <v>1</v>
      </c>
      <c r="H53" s="273">
        <f t="shared" si="11"/>
        <v>3087</v>
      </c>
      <c r="I53" s="273">
        <f t="shared" si="11"/>
        <v>2236</v>
      </c>
      <c r="J53" s="273">
        <f t="shared" si="11"/>
        <v>5323</v>
      </c>
      <c r="K53" s="274" t="s">
        <v>48</v>
      </c>
    </row>
    <row r="54" spans="1:11" ht="15" thickTop="1" x14ac:dyDescent="0.2"/>
    <row r="64" spans="1:11" ht="29.25" customHeight="1" x14ac:dyDescent="0.2">
      <c r="A64" s="443" t="s">
        <v>1457</v>
      </c>
      <c r="B64" s="443"/>
      <c r="C64" s="443"/>
      <c r="D64" s="443"/>
      <c r="E64" s="443"/>
      <c r="F64" s="443"/>
      <c r="G64" s="443"/>
      <c r="H64" s="443"/>
      <c r="I64" s="443"/>
      <c r="J64" s="443"/>
      <c r="K64" s="443"/>
    </row>
    <row r="65" spans="1:11" ht="31.5" customHeight="1" x14ac:dyDescent="0.2">
      <c r="A65" s="455" t="s">
        <v>1458</v>
      </c>
      <c r="B65" s="455"/>
      <c r="C65" s="455"/>
      <c r="D65" s="455"/>
      <c r="E65" s="455"/>
      <c r="F65" s="455"/>
      <c r="G65" s="455"/>
      <c r="H65" s="455"/>
      <c r="I65" s="455"/>
      <c r="J65" s="455"/>
      <c r="K65" s="455"/>
    </row>
    <row r="66" spans="1:11" s="248" customFormat="1" ht="30" customHeight="1" thickBot="1" x14ac:dyDescent="0.3">
      <c r="A66" s="267" t="s">
        <v>1459</v>
      </c>
      <c r="B66" s="267"/>
      <c r="C66" s="268"/>
      <c r="D66" s="268"/>
      <c r="E66" s="268"/>
      <c r="F66" s="268"/>
      <c r="G66" s="268"/>
      <c r="H66" s="268"/>
      <c r="I66" s="268"/>
      <c r="J66" s="268"/>
      <c r="K66" s="293" t="s">
        <v>1460</v>
      </c>
    </row>
    <row r="67" spans="1:11" ht="23.25" customHeight="1" thickTop="1" x14ac:dyDescent="0.25">
      <c r="A67" s="445" t="s">
        <v>118</v>
      </c>
      <c r="B67" s="448" t="s">
        <v>2</v>
      </c>
      <c r="C67" s="448"/>
      <c r="D67" s="448"/>
      <c r="E67" s="448" t="s">
        <v>3</v>
      </c>
      <c r="F67" s="448"/>
      <c r="G67" s="448"/>
      <c r="H67" s="448" t="s">
        <v>4</v>
      </c>
      <c r="I67" s="448"/>
      <c r="J67" s="448"/>
      <c r="K67" s="445" t="s">
        <v>278</v>
      </c>
    </row>
    <row r="68" spans="1:11" ht="23.25" customHeight="1" x14ac:dyDescent="0.25">
      <c r="A68" s="446"/>
      <c r="B68" s="449" t="s">
        <v>6</v>
      </c>
      <c r="C68" s="449"/>
      <c r="D68" s="449"/>
      <c r="E68" s="449" t="s">
        <v>7</v>
      </c>
      <c r="F68" s="449"/>
      <c r="G68" s="449"/>
      <c r="H68" s="449" t="s">
        <v>8</v>
      </c>
      <c r="I68" s="449"/>
      <c r="J68" s="449"/>
      <c r="K68" s="446"/>
    </row>
    <row r="69" spans="1:11" ht="23.25" customHeight="1" x14ac:dyDescent="0.25">
      <c r="A69" s="446"/>
      <c r="B69" s="250" t="s">
        <v>52</v>
      </c>
      <c r="C69" s="250" t="s">
        <v>10</v>
      </c>
      <c r="D69" s="250" t="s">
        <v>11</v>
      </c>
      <c r="E69" s="250" t="s">
        <v>52</v>
      </c>
      <c r="F69" s="250" t="s">
        <v>10</v>
      </c>
      <c r="G69" s="250" t="s">
        <v>11</v>
      </c>
      <c r="H69" s="250" t="s">
        <v>52</v>
      </c>
      <c r="I69" s="250" t="s">
        <v>10</v>
      </c>
      <c r="J69" s="250" t="s">
        <v>11</v>
      </c>
      <c r="K69" s="446"/>
    </row>
    <row r="70" spans="1:11" ht="23.25" customHeight="1" thickBot="1" x14ac:dyDescent="0.3">
      <c r="A70" s="447"/>
      <c r="B70" s="251" t="s">
        <v>12</v>
      </c>
      <c r="C70" s="251" t="s">
        <v>13</v>
      </c>
      <c r="D70" s="251" t="s">
        <v>8</v>
      </c>
      <c r="E70" s="251" t="s">
        <v>12</v>
      </c>
      <c r="F70" s="251" t="s">
        <v>13</v>
      </c>
      <c r="G70" s="251" t="s">
        <v>8</v>
      </c>
      <c r="H70" s="251" t="s">
        <v>12</v>
      </c>
      <c r="I70" s="251" t="s">
        <v>13</v>
      </c>
      <c r="J70" s="251" t="s">
        <v>8</v>
      </c>
      <c r="K70" s="447"/>
    </row>
    <row r="71" spans="1:11" ht="20.25" customHeight="1" x14ac:dyDescent="0.2">
      <c r="A71" s="252" t="s">
        <v>14</v>
      </c>
      <c r="B71" s="254"/>
      <c r="C71" s="254"/>
      <c r="D71" s="254"/>
      <c r="E71" s="254"/>
      <c r="F71" s="254"/>
      <c r="G71" s="254"/>
      <c r="H71" s="254"/>
      <c r="I71" s="254"/>
      <c r="J71" s="254"/>
      <c r="K71" s="255" t="s">
        <v>69</v>
      </c>
    </row>
    <row r="72" spans="1:11" ht="20.25" customHeight="1" x14ac:dyDescent="0.2">
      <c r="A72" s="252" t="s">
        <v>126</v>
      </c>
      <c r="B72" s="254">
        <v>84</v>
      </c>
      <c r="C72" s="254">
        <v>39</v>
      </c>
      <c r="D72" s="254">
        <v>123</v>
      </c>
      <c r="E72" s="254">
        <v>0</v>
      </c>
      <c r="F72" s="254">
        <v>0</v>
      </c>
      <c r="G72" s="254">
        <f>SUM(E72:F72)</f>
        <v>0</v>
      </c>
      <c r="H72" s="254">
        <f>SUM(E72,B72)</f>
        <v>84</v>
      </c>
      <c r="I72" s="254">
        <f t="shared" ref="I72:J79" si="12">SUM(F72,C72)</f>
        <v>39</v>
      </c>
      <c r="J72" s="254">
        <f t="shared" si="12"/>
        <v>123</v>
      </c>
      <c r="K72" s="255" t="s">
        <v>286</v>
      </c>
    </row>
    <row r="73" spans="1:11" ht="20.25" customHeight="1" x14ac:dyDescent="0.2">
      <c r="A73" s="252" t="s">
        <v>1451</v>
      </c>
      <c r="B73" s="254">
        <v>22</v>
      </c>
      <c r="C73" s="254">
        <v>16</v>
      </c>
      <c r="D73" s="254">
        <v>38</v>
      </c>
      <c r="E73" s="254">
        <v>0</v>
      </c>
      <c r="F73" s="254">
        <v>0</v>
      </c>
      <c r="G73" s="254">
        <f t="shared" ref="G73:G79" si="13">SUM(E73:F73)</f>
        <v>0</v>
      </c>
      <c r="H73" s="254">
        <f t="shared" ref="H73:H79" si="14">SUM(E73,B73)</f>
        <v>22</v>
      </c>
      <c r="I73" s="254">
        <f t="shared" si="12"/>
        <v>16</v>
      </c>
      <c r="J73" s="254">
        <f t="shared" si="12"/>
        <v>38</v>
      </c>
      <c r="K73" s="255" t="s">
        <v>997</v>
      </c>
    </row>
    <row r="74" spans="1:11" ht="20.25" customHeight="1" x14ac:dyDescent="0.2">
      <c r="A74" s="252" t="s">
        <v>293</v>
      </c>
      <c r="B74" s="254">
        <v>113</v>
      </c>
      <c r="C74" s="254">
        <v>62</v>
      </c>
      <c r="D74" s="254">
        <v>175</v>
      </c>
      <c r="E74" s="254">
        <v>0</v>
      </c>
      <c r="F74" s="254">
        <v>0</v>
      </c>
      <c r="G74" s="254">
        <f t="shared" si="13"/>
        <v>0</v>
      </c>
      <c r="H74" s="254">
        <f t="shared" si="14"/>
        <v>113</v>
      </c>
      <c r="I74" s="254">
        <f t="shared" si="12"/>
        <v>62</v>
      </c>
      <c r="J74" s="254">
        <f t="shared" si="12"/>
        <v>175</v>
      </c>
      <c r="K74" s="255" t="s">
        <v>294</v>
      </c>
    </row>
    <row r="75" spans="1:11" ht="20.25" customHeight="1" x14ac:dyDescent="0.2">
      <c r="A75" s="252" t="s">
        <v>297</v>
      </c>
      <c r="B75" s="254">
        <v>5</v>
      </c>
      <c r="C75" s="254">
        <v>0</v>
      </c>
      <c r="D75" s="254">
        <v>5</v>
      </c>
      <c r="E75" s="254">
        <v>0</v>
      </c>
      <c r="F75" s="254">
        <v>0</v>
      </c>
      <c r="G75" s="254">
        <f t="shared" si="13"/>
        <v>0</v>
      </c>
      <c r="H75" s="254">
        <f t="shared" si="14"/>
        <v>5</v>
      </c>
      <c r="I75" s="254">
        <f t="shared" si="12"/>
        <v>0</v>
      </c>
      <c r="J75" s="254">
        <f t="shared" si="12"/>
        <v>5</v>
      </c>
      <c r="K75" s="255" t="s">
        <v>312</v>
      </c>
    </row>
    <row r="76" spans="1:11" ht="20.25" customHeight="1" x14ac:dyDescent="0.2">
      <c r="A76" s="252" t="s">
        <v>368</v>
      </c>
      <c r="B76" s="254">
        <v>20</v>
      </c>
      <c r="C76" s="254">
        <v>2</v>
      </c>
      <c r="D76" s="254">
        <v>22</v>
      </c>
      <c r="E76" s="254">
        <v>0</v>
      </c>
      <c r="F76" s="254">
        <v>0</v>
      </c>
      <c r="G76" s="254">
        <f t="shared" si="13"/>
        <v>0</v>
      </c>
      <c r="H76" s="254">
        <f t="shared" si="14"/>
        <v>20</v>
      </c>
      <c r="I76" s="254">
        <f t="shared" si="12"/>
        <v>2</v>
      </c>
      <c r="J76" s="254">
        <f t="shared" si="12"/>
        <v>22</v>
      </c>
      <c r="K76" s="255" t="s">
        <v>1452</v>
      </c>
    </row>
    <row r="77" spans="1:11" ht="20.25" customHeight="1" x14ac:dyDescent="0.2">
      <c r="A77" s="252" t="s">
        <v>394</v>
      </c>
      <c r="B77" s="254">
        <v>23</v>
      </c>
      <c r="C77" s="254">
        <v>3</v>
      </c>
      <c r="D77" s="254">
        <v>26</v>
      </c>
      <c r="E77" s="254">
        <v>0</v>
      </c>
      <c r="F77" s="254">
        <v>0</v>
      </c>
      <c r="G77" s="254">
        <f t="shared" si="13"/>
        <v>0</v>
      </c>
      <c r="H77" s="254">
        <f t="shared" si="14"/>
        <v>23</v>
      </c>
      <c r="I77" s="254">
        <f t="shared" si="12"/>
        <v>3</v>
      </c>
      <c r="J77" s="254">
        <f t="shared" si="12"/>
        <v>26</v>
      </c>
      <c r="K77" s="255" t="s">
        <v>779</v>
      </c>
    </row>
    <row r="78" spans="1:11" ht="20.25" customHeight="1" x14ac:dyDescent="0.2">
      <c r="A78" s="252" t="s">
        <v>115</v>
      </c>
      <c r="B78" s="254">
        <v>1</v>
      </c>
      <c r="C78" s="254">
        <v>1</v>
      </c>
      <c r="D78" s="254">
        <v>2</v>
      </c>
      <c r="E78" s="254">
        <v>0</v>
      </c>
      <c r="F78" s="254">
        <v>0</v>
      </c>
      <c r="G78" s="254">
        <f t="shared" si="13"/>
        <v>0</v>
      </c>
      <c r="H78" s="254">
        <f t="shared" si="14"/>
        <v>1</v>
      </c>
      <c r="I78" s="254">
        <f t="shared" si="12"/>
        <v>1</v>
      </c>
      <c r="J78" s="254">
        <f t="shared" si="12"/>
        <v>2</v>
      </c>
      <c r="K78" s="255" t="s">
        <v>954</v>
      </c>
    </row>
    <row r="79" spans="1:11" ht="20.25" customHeight="1" thickBot="1" x14ac:dyDescent="0.25">
      <c r="A79" s="294" t="s">
        <v>374</v>
      </c>
      <c r="B79" s="253">
        <f>SUM(B72:B78)</f>
        <v>268</v>
      </c>
      <c r="C79" s="253">
        <f>SUM(C72:C78)</f>
        <v>123</v>
      </c>
      <c r="D79" s="253">
        <f>SUM(D72:D78)</f>
        <v>391</v>
      </c>
      <c r="E79" s="253">
        <f>SUM(E72:E78)</f>
        <v>0</v>
      </c>
      <c r="F79" s="253">
        <f>SUM(F72:F78)</f>
        <v>0</v>
      </c>
      <c r="G79" s="253">
        <f t="shared" si="13"/>
        <v>0</v>
      </c>
      <c r="H79" s="253">
        <f t="shared" si="14"/>
        <v>268</v>
      </c>
      <c r="I79" s="253">
        <f t="shared" si="12"/>
        <v>123</v>
      </c>
      <c r="J79" s="253">
        <f t="shared" si="12"/>
        <v>391</v>
      </c>
      <c r="K79" s="295" t="s">
        <v>39</v>
      </c>
    </row>
    <row r="80" spans="1:11" ht="20.25" customHeight="1" thickBot="1" x14ac:dyDescent="0.25">
      <c r="A80" s="272" t="s">
        <v>108</v>
      </c>
      <c r="B80" s="273">
        <f>SUM(B79)</f>
        <v>268</v>
      </c>
      <c r="C80" s="273">
        <f t="shared" ref="C80:J80" si="15">SUM(C79)</f>
        <v>123</v>
      </c>
      <c r="D80" s="273">
        <f t="shared" si="15"/>
        <v>391</v>
      </c>
      <c r="E80" s="273">
        <f t="shared" si="15"/>
        <v>0</v>
      </c>
      <c r="F80" s="273">
        <f t="shared" si="15"/>
        <v>0</v>
      </c>
      <c r="G80" s="273">
        <f t="shared" si="15"/>
        <v>0</v>
      </c>
      <c r="H80" s="273">
        <f t="shared" si="15"/>
        <v>268</v>
      </c>
      <c r="I80" s="273">
        <f t="shared" si="15"/>
        <v>123</v>
      </c>
      <c r="J80" s="273">
        <f t="shared" si="15"/>
        <v>391</v>
      </c>
      <c r="K80" s="274" t="s">
        <v>48</v>
      </c>
    </row>
    <row r="81" ht="27" customHeight="1" thickTop="1" x14ac:dyDescent="0.2"/>
  </sheetData>
  <mergeCells count="30">
    <mergeCell ref="A64:K64"/>
    <mergeCell ref="A65:K65"/>
    <mergeCell ref="A67:A70"/>
    <mergeCell ref="B67:D67"/>
    <mergeCell ref="E67:G67"/>
    <mergeCell ref="H67:J67"/>
    <mergeCell ref="K67:K70"/>
    <mergeCell ref="B68:D68"/>
    <mergeCell ref="E68:G68"/>
    <mergeCell ref="H68:J68"/>
    <mergeCell ref="A31:K31"/>
    <mergeCell ref="A32:K32"/>
    <mergeCell ref="A34:A37"/>
    <mergeCell ref="B34:D34"/>
    <mergeCell ref="E34:G34"/>
    <mergeCell ref="H34:J34"/>
    <mergeCell ref="K34:K37"/>
    <mergeCell ref="B35:D35"/>
    <mergeCell ref="E35:G35"/>
    <mergeCell ref="H35:J35"/>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24"/>
  <sheetViews>
    <sheetView rightToLeft="1" view="pageBreakPreview" zoomScale="80" zoomScaleSheetLayoutView="80" workbookViewId="0">
      <selection activeCell="CJ175" sqref="CJ175"/>
    </sheetView>
  </sheetViews>
  <sheetFormatPr defaultRowHeight="14.25" x14ac:dyDescent="0.2"/>
  <cols>
    <col min="1" max="1" width="21.25" style="264" customWidth="1"/>
    <col min="2" max="13" width="8.5" style="264" customWidth="1"/>
    <col min="14" max="14" width="32.5" style="264" customWidth="1"/>
    <col min="15" max="16384" width="9" style="264"/>
  </cols>
  <sheetData>
    <row r="1" spans="1:18" ht="31.5" customHeight="1" x14ac:dyDescent="0.2">
      <c r="A1" s="443" t="s">
        <v>1461</v>
      </c>
      <c r="B1" s="443"/>
      <c r="C1" s="443"/>
      <c r="D1" s="443"/>
      <c r="E1" s="443"/>
      <c r="F1" s="443"/>
      <c r="G1" s="443"/>
      <c r="H1" s="443"/>
      <c r="I1" s="443"/>
      <c r="J1" s="443"/>
      <c r="K1" s="443"/>
      <c r="L1" s="443"/>
      <c r="M1" s="443"/>
      <c r="N1" s="443"/>
    </row>
    <row r="2" spans="1:18" ht="45" customHeight="1" x14ac:dyDescent="0.2">
      <c r="A2" s="455" t="s">
        <v>1462</v>
      </c>
      <c r="B2" s="455"/>
      <c r="C2" s="455"/>
      <c r="D2" s="455"/>
      <c r="E2" s="455"/>
      <c r="F2" s="455"/>
      <c r="G2" s="455"/>
      <c r="H2" s="455"/>
      <c r="I2" s="455"/>
      <c r="J2" s="455"/>
      <c r="K2" s="455"/>
      <c r="L2" s="455"/>
      <c r="M2" s="455"/>
      <c r="N2" s="455"/>
    </row>
    <row r="3" spans="1:18" s="248" customFormat="1" ht="25.5" customHeight="1" thickBot="1" x14ac:dyDescent="0.3">
      <c r="A3" s="247" t="s">
        <v>1463</v>
      </c>
      <c r="N3" s="278" t="s">
        <v>1464</v>
      </c>
    </row>
    <row r="4" spans="1:18" ht="25.5" customHeight="1" thickTop="1" x14ac:dyDescent="0.25">
      <c r="A4" s="445" t="s">
        <v>118</v>
      </c>
      <c r="B4" s="448" t="s">
        <v>56</v>
      </c>
      <c r="C4" s="448"/>
      <c r="D4" s="448"/>
      <c r="E4" s="448" t="s">
        <v>57</v>
      </c>
      <c r="F4" s="448"/>
      <c r="G4" s="448"/>
      <c r="H4" s="448" t="s">
        <v>58</v>
      </c>
      <c r="I4" s="448"/>
      <c r="J4" s="448"/>
      <c r="K4" s="448" t="s">
        <v>4</v>
      </c>
      <c r="L4" s="448"/>
      <c r="M4" s="448"/>
      <c r="N4" s="445" t="s">
        <v>278</v>
      </c>
    </row>
    <row r="5" spans="1:18" ht="25.5" customHeight="1" x14ac:dyDescent="0.25">
      <c r="A5" s="446"/>
      <c r="B5" s="449" t="s">
        <v>59</v>
      </c>
      <c r="C5" s="449"/>
      <c r="D5" s="449"/>
      <c r="E5" s="449" t="s">
        <v>60</v>
      </c>
      <c r="F5" s="449"/>
      <c r="G5" s="449"/>
      <c r="H5" s="449" t="s">
        <v>61</v>
      </c>
      <c r="I5" s="449"/>
      <c r="J5" s="449"/>
      <c r="K5" s="449" t="s">
        <v>8</v>
      </c>
      <c r="L5" s="449"/>
      <c r="M5" s="449"/>
      <c r="N5" s="446"/>
    </row>
    <row r="6" spans="1:18" ht="25.5" customHeight="1" x14ac:dyDescent="0.25">
      <c r="A6" s="446"/>
      <c r="B6" s="250" t="s">
        <v>52</v>
      </c>
      <c r="C6" s="250" t="s">
        <v>10</v>
      </c>
      <c r="D6" s="250" t="s">
        <v>11</v>
      </c>
      <c r="E6" s="250" t="s">
        <v>52</v>
      </c>
      <c r="F6" s="250" t="s">
        <v>10</v>
      </c>
      <c r="G6" s="250" t="s">
        <v>11</v>
      </c>
      <c r="H6" s="250" t="s">
        <v>52</v>
      </c>
      <c r="I6" s="250" t="s">
        <v>10</v>
      </c>
      <c r="J6" s="250" t="s">
        <v>11</v>
      </c>
      <c r="K6" s="250" t="s">
        <v>52</v>
      </c>
      <c r="L6" s="250" t="s">
        <v>10</v>
      </c>
      <c r="M6" s="250" t="s">
        <v>11</v>
      </c>
      <c r="N6" s="446"/>
    </row>
    <row r="7" spans="1:18" ht="25.5" customHeight="1" thickBot="1" x14ac:dyDescent="0.3">
      <c r="A7" s="447"/>
      <c r="B7" s="251" t="s">
        <v>12</v>
      </c>
      <c r="C7" s="251" t="s">
        <v>13</v>
      </c>
      <c r="D7" s="251" t="s">
        <v>8</v>
      </c>
      <c r="E7" s="251" t="s">
        <v>12</v>
      </c>
      <c r="F7" s="251" t="s">
        <v>13</v>
      </c>
      <c r="G7" s="251" t="s">
        <v>8</v>
      </c>
      <c r="H7" s="251" t="s">
        <v>12</v>
      </c>
      <c r="I7" s="251" t="s">
        <v>13</v>
      </c>
      <c r="J7" s="251" t="s">
        <v>8</v>
      </c>
      <c r="K7" s="251" t="s">
        <v>12</v>
      </c>
      <c r="L7" s="251" t="s">
        <v>13</v>
      </c>
      <c r="M7" s="251" t="s">
        <v>8</v>
      </c>
      <c r="N7" s="447"/>
    </row>
    <row r="8" spans="1:18" ht="23.25" customHeight="1" x14ac:dyDescent="0.2">
      <c r="A8" s="252" t="s">
        <v>14</v>
      </c>
      <c r="B8" s="254"/>
      <c r="C8" s="254"/>
      <c r="D8" s="254"/>
      <c r="E8" s="254"/>
      <c r="F8" s="254"/>
      <c r="G8" s="254"/>
      <c r="H8" s="254"/>
      <c r="I8" s="254"/>
      <c r="J8" s="254"/>
      <c r="K8" s="255"/>
      <c r="L8" s="252"/>
      <c r="M8" s="254"/>
      <c r="N8" s="255" t="s">
        <v>69</v>
      </c>
    </row>
    <row r="9" spans="1:18" ht="23.25" customHeight="1" x14ac:dyDescent="0.2">
      <c r="A9" s="252" t="s">
        <v>126</v>
      </c>
      <c r="B9" s="254">
        <v>12</v>
      </c>
      <c r="C9" s="254">
        <v>14</v>
      </c>
      <c r="D9" s="254">
        <v>26</v>
      </c>
      <c r="E9" s="254">
        <v>8</v>
      </c>
      <c r="F9" s="254">
        <v>3</v>
      </c>
      <c r="G9" s="254">
        <v>11</v>
      </c>
      <c r="H9" s="254">
        <v>4</v>
      </c>
      <c r="I9" s="254">
        <v>2</v>
      </c>
      <c r="J9" s="254">
        <v>6</v>
      </c>
      <c r="K9" s="254">
        <f>SUM(B9,E9,H9)</f>
        <v>24</v>
      </c>
      <c r="L9" s="254">
        <f>SUM(C9,F9,I9)</f>
        <v>19</v>
      </c>
      <c r="M9" s="254">
        <f>SUM(D9,G9,J9)</f>
        <v>43</v>
      </c>
      <c r="N9" s="255" t="s">
        <v>286</v>
      </c>
    </row>
    <row r="10" spans="1:18" ht="23.25" customHeight="1" x14ac:dyDescent="0.2">
      <c r="A10" s="252" t="s">
        <v>1451</v>
      </c>
      <c r="B10" s="254">
        <v>13</v>
      </c>
      <c r="C10" s="254">
        <v>8</v>
      </c>
      <c r="D10" s="254">
        <v>21</v>
      </c>
      <c r="E10" s="254">
        <v>16</v>
      </c>
      <c r="F10" s="254">
        <v>9</v>
      </c>
      <c r="G10" s="254">
        <v>25</v>
      </c>
      <c r="H10" s="254">
        <v>17</v>
      </c>
      <c r="I10" s="254">
        <v>3</v>
      </c>
      <c r="J10" s="254">
        <v>20</v>
      </c>
      <c r="K10" s="254">
        <f t="shared" ref="K10:M14" si="0">SUM(B10,E10,H10)</f>
        <v>46</v>
      </c>
      <c r="L10" s="254">
        <f t="shared" si="0"/>
        <v>20</v>
      </c>
      <c r="M10" s="254">
        <f t="shared" si="0"/>
        <v>66</v>
      </c>
      <c r="N10" s="255" t="s">
        <v>997</v>
      </c>
    </row>
    <row r="11" spans="1:18" ht="23.25" customHeight="1" x14ac:dyDescent="0.2">
      <c r="A11" s="252" t="s">
        <v>293</v>
      </c>
      <c r="B11" s="254">
        <v>40</v>
      </c>
      <c r="C11" s="254">
        <v>21</v>
      </c>
      <c r="D11" s="254">
        <v>61</v>
      </c>
      <c r="E11" s="254">
        <v>71</v>
      </c>
      <c r="F11" s="254">
        <v>28</v>
      </c>
      <c r="G11" s="254">
        <v>99</v>
      </c>
      <c r="H11" s="254">
        <v>12</v>
      </c>
      <c r="I11" s="254">
        <v>9</v>
      </c>
      <c r="J11" s="254">
        <v>21</v>
      </c>
      <c r="K11" s="254">
        <f t="shared" si="0"/>
        <v>123</v>
      </c>
      <c r="L11" s="254">
        <f t="shared" si="0"/>
        <v>58</v>
      </c>
      <c r="M11" s="254">
        <f t="shared" si="0"/>
        <v>181</v>
      </c>
      <c r="N11" s="255" t="s">
        <v>294</v>
      </c>
      <c r="R11" s="296"/>
    </row>
    <row r="12" spans="1:18" ht="23.25" customHeight="1" x14ac:dyDescent="0.2">
      <c r="A12" s="252" t="s">
        <v>297</v>
      </c>
      <c r="B12" s="254">
        <v>16</v>
      </c>
      <c r="C12" s="254">
        <v>0</v>
      </c>
      <c r="D12" s="254">
        <v>16</v>
      </c>
      <c r="E12" s="254">
        <v>2</v>
      </c>
      <c r="F12" s="254">
        <v>0</v>
      </c>
      <c r="G12" s="254">
        <v>2</v>
      </c>
      <c r="H12" s="254">
        <v>0</v>
      </c>
      <c r="I12" s="254">
        <v>0</v>
      </c>
      <c r="J12" s="254">
        <v>0</v>
      </c>
      <c r="K12" s="254">
        <f t="shared" si="0"/>
        <v>18</v>
      </c>
      <c r="L12" s="254">
        <f t="shared" si="0"/>
        <v>0</v>
      </c>
      <c r="M12" s="254">
        <f t="shared" si="0"/>
        <v>18</v>
      </c>
      <c r="N12" s="255" t="s">
        <v>312</v>
      </c>
    </row>
    <row r="13" spans="1:18" ht="23.25" customHeight="1" x14ac:dyDescent="0.2">
      <c r="A13" s="252" t="s">
        <v>368</v>
      </c>
      <c r="B13" s="254">
        <v>27</v>
      </c>
      <c r="C13" s="254">
        <v>2</v>
      </c>
      <c r="D13" s="254">
        <v>29</v>
      </c>
      <c r="E13" s="254">
        <v>11</v>
      </c>
      <c r="F13" s="254">
        <v>1</v>
      </c>
      <c r="G13" s="254">
        <v>12</v>
      </c>
      <c r="H13" s="254">
        <v>0</v>
      </c>
      <c r="I13" s="254">
        <v>0</v>
      </c>
      <c r="J13" s="254">
        <v>0</v>
      </c>
      <c r="K13" s="254">
        <f t="shared" si="0"/>
        <v>38</v>
      </c>
      <c r="L13" s="254">
        <f t="shared" si="0"/>
        <v>3</v>
      </c>
      <c r="M13" s="254">
        <f t="shared" si="0"/>
        <v>41</v>
      </c>
      <c r="N13" s="255" t="s">
        <v>1452</v>
      </c>
    </row>
    <row r="14" spans="1:18" ht="23.25" customHeight="1" x14ac:dyDescent="0.2">
      <c r="A14" s="252" t="s">
        <v>394</v>
      </c>
      <c r="B14" s="254">
        <v>24</v>
      </c>
      <c r="C14" s="254">
        <v>11</v>
      </c>
      <c r="D14" s="254">
        <v>35</v>
      </c>
      <c r="E14" s="254">
        <v>4</v>
      </c>
      <c r="F14" s="254">
        <v>4</v>
      </c>
      <c r="G14" s="254">
        <v>8</v>
      </c>
      <c r="H14" s="254">
        <v>0</v>
      </c>
      <c r="I14" s="254">
        <v>0</v>
      </c>
      <c r="J14" s="254">
        <v>0</v>
      </c>
      <c r="K14" s="254">
        <f t="shared" si="0"/>
        <v>28</v>
      </c>
      <c r="L14" s="254">
        <f t="shared" si="0"/>
        <v>15</v>
      </c>
      <c r="M14" s="254">
        <f t="shared" si="0"/>
        <v>43</v>
      </c>
      <c r="N14" s="255" t="s">
        <v>779</v>
      </c>
    </row>
    <row r="15" spans="1:18" ht="23.25" customHeight="1" x14ac:dyDescent="0.2">
      <c r="A15" s="252" t="s">
        <v>374</v>
      </c>
      <c r="B15" s="254">
        <f>SUM(B9:B14)</f>
        <v>132</v>
      </c>
      <c r="C15" s="254">
        <f t="shared" ref="C15:J15" si="1">SUM(C9:C14)</f>
        <v>56</v>
      </c>
      <c r="D15" s="254">
        <f t="shared" si="1"/>
        <v>188</v>
      </c>
      <c r="E15" s="254">
        <f t="shared" si="1"/>
        <v>112</v>
      </c>
      <c r="F15" s="254">
        <f t="shared" si="1"/>
        <v>45</v>
      </c>
      <c r="G15" s="254">
        <f t="shared" si="1"/>
        <v>157</v>
      </c>
      <c r="H15" s="254">
        <f t="shared" si="1"/>
        <v>33</v>
      </c>
      <c r="I15" s="254">
        <f t="shared" si="1"/>
        <v>14</v>
      </c>
      <c r="J15" s="254">
        <f t="shared" si="1"/>
        <v>47</v>
      </c>
      <c r="K15" s="254">
        <f>SUM(K9:K14)</f>
        <v>277</v>
      </c>
      <c r="L15" s="254">
        <f>SUM(L9:L14)</f>
        <v>115</v>
      </c>
      <c r="M15" s="254">
        <f>SUM(M9:M14)</f>
        <v>392</v>
      </c>
      <c r="N15" s="255" t="s">
        <v>39</v>
      </c>
    </row>
    <row r="16" spans="1:18" ht="23.25" customHeight="1" x14ac:dyDescent="0.2">
      <c r="A16" s="252" t="s">
        <v>267</v>
      </c>
      <c r="B16" s="254"/>
      <c r="C16" s="254"/>
      <c r="D16" s="254"/>
      <c r="E16" s="254"/>
      <c r="F16" s="254"/>
      <c r="G16" s="254"/>
      <c r="H16" s="254"/>
      <c r="I16" s="254"/>
      <c r="J16" s="254"/>
      <c r="K16" s="254"/>
      <c r="L16" s="254"/>
      <c r="M16" s="254"/>
      <c r="N16" s="255" t="s">
        <v>41</v>
      </c>
    </row>
    <row r="17" spans="1:14" ht="23.25" customHeight="1" x14ac:dyDescent="0.2">
      <c r="A17" s="252" t="s">
        <v>1451</v>
      </c>
      <c r="B17" s="254">
        <v>8</v>
      </c>
      <c r="C17" s="254">
        <v>2</v>
      </c>
      <c r="D17" s="254">
        <v>10</v>
      </c>
      <c r="E17" s="254">
        <v>4</v>
      </c>
      <c r="F17" s="254">
        <v>2</v>
      </c>
      <c r="G17" s="254">
        <v>6</v>
      </c>
      <c r="H17" s="254">
        <v>3</v>
      </c>
      <c r="I17" s="254">
        <v>7</v>
      </c>
      <c r="J17" s="254">
        <v>10</v>
      </c>
      <c r="K17" s="254">
        <f t="shared" ref="K17:K22" si="2">SUM(B17,E17,H17)</f>
        <v>15</v>
      </c>
      <c r="L17" s="254">
        <f t="shared" ref="L17:M22" si="3">SUM(C17,F17,I17)</f>
        <v>11</v>
      </c>
      <c r="M17" s="254">
        <f t="shared" si="3"/>
        <v>26</v>
      </c>
      <c r="N17" s="255" t="s">
        <v>997</v>
      </c>
    </row>
    <row r="18" spans="1:14" ht="23.25" customHeight="1" x14ac:dyDescent="0.2">
      <c r="A18" s="252" t="s">
        <v>293</v>
      </c>
      <c r="B18" s="254">
        <v>44</v>
      </c>
      <c r="C18" s="254">
        <v>29</v>
      </c>
      <c r="D18" s="254">
        <v>73</v>
      </c>
      <c r="E18" s="254">
        <v>7</v>
      </c>
      <c r="F18" s="254">
        <v>4</v>
      </c>
      <c r="G18" s="254">
        <v>11</v>
      </c>
      <c r="H18" s="254">
        <v>12</v>
      </c>
      <c r="I18" s="254">
        <v>1</v>
      </c>
      <c r="J18" s="254">
        <v>13</v>
      </c>
      <c r="K18" s="254">
        <f t="shared" si="2"/>
        <v>63</v>
      </c>
      <c r="L18" s="254">
        <f t="shared" si="3"/>
        <v>34</v>
      </c>
      <c r="M18" s="254">
        <f t="shared" si="3"/>
        <v>97</v>
      </c>
      <c r="N18" s="255" t="s">
        <v>294</v>
      </c>
    </row>
    <row r="19" spans="1:14" ht="23.25" customHeight="1" x14ac:dyDescent="0.2">
      <c r="A19" s="252" t="s">
        <v>297</v>
      </c>
      <c r="B19" s="254">
        <v>5</v>
      </c>
      <c r="C19" s="254">
        <v>0</v>
      </c>
      <c r="D19" s="254">
        <v>5</v>
      </c>
      <c r="E19" s="254">
        <v>0</v>
      </c>
      <c r="F19" s="254">
        <v>0</v>
      </c>
      <c r="G19" s="254">
        <v>0</v>
      </c>
      <c r="H19" s="254">
        <v>0</v>
      </c>
      <c r="I19" s="254">
        <v>0</v>
      </c>
      <c r="J19" s="254">
        <v>0</v>
      </c>
      <c r="K19" s="254">
        <f t="shared" si="2"/>
        <v>5</v>
      </c>
      <c r="L19" s="254">
        <f t="shared" si="3"/>
        <v>0</v>
      </c>
      <c r="M19" s="254">
        <f t="shared" si="3"/>
        <v>5</v>
      </c>
      <c r="N19" s="255" t="s">
        <v>312</v>
      </c>
    </row>
    <row r="20" spans="1:14" ht="23.25" customHeight="1" x14ac:dyDescent="0.2">
      <c r="A20" s="252" t="s">
        <v>368</v>
      </c>
      <c r="B20" s="254">
        <v>1</v>
      </c>
      <c r="C20" s="254">
        <v>0</v>
      </c>
      <c r="D20" s="254">
        <v>1</v>
      </c>
      <c r="E20" s="254">
        <v>2</v>
      </c>
      <c r="F20" s="254">
        <v>0</v>
      </c>
      <c r="G20" s="254">
        <v>2</v>
      </c>
      <c r="H20" s="254">
        <v>0</v>
      </c>
      <c r="I20" s="254">
        <v>0</v>
      </c>
      <c r="J20" s="254">
        <v>0</v>
      </c>
      <c r="K20" s="254">
        <f t="shared" si="2"/>
        <v>3</v>
      </c>
      <c r="L20" s="254">
        <f t="shared" si="3"/>
        <v>0</v>
      </c>
      <c r="M20" s="254">
        <f t="shared" si="3"/>
        <v>3</v>
      </c>
      <c r="N20" s="255" t="s">
        <v>1452</v>
      </c>
    </row>
    <row r="21" spans="1:14" ht="23.25" customHeight="1" x14ac:dyDescent="0.2">
      <c r="A21" s="252" t="s">
        <v>394</v>
      </c>
      <c r="B21" s="254">
        <v>3</v>
      </c>
      <c r="C21" s="254">
        <v>1</v>
      </c>
      <c r="D21" s="254">
        <v>4</v>
      </c>
      <c r="E21" s="254">
        <v>0</v>
      </c>
      <c r="F21" s="254">
        <v>1</v>
      </c>
      <c r="G21" s="254">
        <v>1</v>
      </c>
      <c r="H21" s="254">
        <v>0</v>
      </c>
      <c r="I21" s="254">
        <v>0</v>
      </c>
      <c r="J21" s="254">
        <v>0</v>
      </c>
      <c r="K21" s="254">
        <f t="shared" si="2"/>
        <v>3</v>
      </c>
      <c r="L21" s="254">
        <f t="shared" si="3"/>
        <v>2</v>
      </c>
      <c r="M21" s="254">
        <f t="shared" si="3"/>
        <v>5</v>
      </c>
      <c r="N21" s="255" t="s">
        <v>779</v>
      </c>
    </row>
    <row r="22" spans="1:14" ht="23.25" customHeight="1" thickBot="1" x14ac:dyDescent="0.25">
      <c r="A22" s="294" t="s">
        <v>45</v>
      </c>
      <c r="B22" s="253">
        <f>SUM(B17:B21)</f>
        <v>61</v>
      </c>
      <c r="C22" s="253">
        <f t="shared" ref="C22:J22" si="4">SUM(C17:C21)</f>
        <v>32</v>
      </c>
      <c r="D22" s="253">
        <f t="shared" si="4"/>
        <v>93</v>
      </c>
      <c r="E22" s="253">
        <f t="shared" si="4"/>
        <v>13</v>
      </c>
      <c r="F22" s="253">
        <f t="shared" si="4"/>
        <v>7</v>
      </c>
      <c r="G22" s="253">
        <f t="shared" si="4"/>
        <v>20</v>
      </c>
      <c r="H22" s="253">
        <f t="shared" si="4"/>
        <v>15</v>
      </c>
      <c r="I22" s="253">
        <f t="shared" si="4"/>
        <v>8</v>
      </c>
      <c r="J22" s="253">
        <f t="shared" si="4"/>
        <v>23</v>
      </c>
      <c r="K22" s="254">
        <f t="shared" si="2"/>
        <v>89</v>
      </c>
      <c r="L22" s="254">
        <f t="shared" si="3"/>
        <v>47</v>
      </c>
      <c r="M22" s="254">
        <f t="shared" si="3"/>
        <v>136</v>
      </c>
      <c r="N22" s="295" t="s">
        <v>336</v>
      </c>
    </row>
    <row r="23" spans="1:14" ht="23.25" customHeight="1" thickBot="1" x14ac:dyDescent="0.25">
      <c r="A23" s="272" t="s">
        <v>108</v>
      </c>
      <c r="B23" s="273">
        <f>SUM(B15,B22)</f>
        <v>193</v>
      </c>
      <c r="C23" s="273">
        <f t="shared" ref="C23:J23" si="5">SUM(C15,C22)</f>
        <v>88</v>
      </c>
      <c r="D23" s="273">
        <f t="shared" si="5"/>
        <v>281</v>
      </c>
      <c r="E23" s="273">
        <f t="shared" si="5"/>
        <v>125</v>
      </c>
      <c r="F23" s="273">
        <f t="shared" si="5"/>
        <v>52</v>
      </c>
      <c r="G23" s="273">
        <f t="shared" si="5"/>
        <v>177</v>
      </c>
      <c r="H23" s="273">
        <f t="shared" si="5"/>
        <v>48</v>
      </c>
      <c r="I23" s="273">
        <f t="shared" si="5"/>
        <v>22</v>
      </c>
      <c r="J23" s="273">
        <f t="shared" si="5"/>
        <v>70</v>
      </c>
      <c r="K23" s="273">
        <f>SUM(K15,K22)</f>
        <v>366</v>
      </c>
      <c r="L23" s="273">
        <f>SUM(L15,L22)</f>
        <v>162</v>
      </c>
      <c r="M23" s="273">
        <f>SUM(M15,M22)</f>
        <v>528</v>
      </c>
      <c r="N23" s="274" t="s">
        <v>48</v>
      </c>
    </row>
    <row r="24"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8"/>
  <sheetViews>
    <sheetView rightToLeft="1" view="pageBreakPreview" topLeftCell="A17" zoomScale="75" zoomScaleSheetLayoutView="75" workbookViewId="0">
      <selection activeCell="F54" sqref="F54"/>
    </sheetView>
  </sheetViews>
  <sheetFormatPr defaultRowHeight="14.25" x14ac:dyDescent="0.2"/>
  <cols>
    <col min="1" max="1" width="34.25" style="76" customWidth="1"/>
    <col min="2" max="10" width="8.125" style="76" customWidth="1"/>
    <col min="11" max="11" width="45.125" style="76" customWidth="1"/>
    <col min="12" max="218" width="9" style="76"/>
    <col min="219" max="219" width="35.25" style="76" customWidth="1"/>
    <col min="220" max="220" width="5.125" style="76" customWidth="1"/>
    <col min="221" max="221" width="6.25" style="76" customWidth="1"/>
    <col min="222" max="222" width="7.25" style="76" customWidth="1"/>
    <col min="223" max="224" width="5.625" style="76" customWidth="1"/>
    <col min="225" max="225" width="7" style="76" customWidth="1"/>
    <col min="226" max="227" width="5.625" style="76" customWidth="1"/>
    <col min="228" max="228" width="7.5" style="76" customWidth="1"/>
    <col min="229" max="229" width="5.75" style="76" customWidth="1"/>
    <col min="230" max="230" width="6.625" style="76" customWidth="1"/>
    <col min="231" max="231" width="9.75" style="76" customWidth="1"/>
    <col min="232" max="232" width="5.625" style="76" customWidth="1"/>
    <col min="233" max="474" width="9" style="76"/>
    <col min="475" max="475" width="35.25" style="76" customWidth="1"/>
    <col min="476" max="476" width="5.125" style="76" customWidth="1"/>
    <col min="477" max="477" width="6.25" style="76" customWidth="1"/>
    <col min="478" max="478" width="7.25" style="76" customWidth="1"/>
    <col min="479" max="480" width="5.625" style="76" customWidth="1"/>
    <col min="481" max="481" width="7" style="76" customWidth="1"/>
    <col min="482" max="483" width="5.625" style="76" customWidth="1"/>
    <col min="484" max="484" width="7.5" style="76" customWidth="1"/>
    <col min="485" max="485" width="5.75" style="76" customWidth="1"/>
    <col min="486" max="486" width="6.625" style="76" customWidth="1"/>
    <col min="487" max="487" width="9.75" style="76" customWidth="1"/>
    <col min="488" max="488" width="5.625" style="76" customWidth="1"/>
    <col min="489" max="730" width="9" style="76"/>
    <col min="731" max="731" width="35.25" style="76" customWidth="1"/>
    <col min="732" max="732" width="5.125" style="76" customWidth="1"/>
    <col min="733" max="733" width="6.25" style="76" customWidth="1"/>
    <col min="734" max="734" width="7.25" style="76" customWidth="1"/>
    <col min="735" max="736" width="5.625" style="76" customWidth="1"/>
    <col min="737" max="737" width="7" style="76" customWidth="1"/>
    <col min="738" max="739" width="5.625" style="76" customWidth="1"/>
    <col min="740" max="740" width="7.5" style="76" customWidth="1"/>
    <col min="741" max="741" width="5.75" style="76" customWidth="1"/>
    <col min="742" max="742" width="6.625" style="76" customWidth="1"/>
    <col min="743" max="743" width="9.75" style="76" customWidth="1"/>
    <col min="744" max="744" width="5.625" style="76" customWidth="1"/>
    <col min="745" max="986" width="9" style="76"/>
    <col min="987" max="987" width="35.25" style="76" customWidth="1"/>
    <col min="988" max="988" width="5.125" style="76" customWidth="1"/>
    <col min="989" max="989" width="6.25" style="76" customWidth="1"/>
    <col min="990" max="990" width="7.25" style="76" customWidth="1"/>
    <col min="991" max="992" width="5.625" style="76" customWidth="1"/>
    <col min="993" max="993" width="7" style="76" customWidth="1"/>
    <col min="994" max="995" width="5.625" style="76" customWidth="1"/>
    <col min="996" max="996" width="7.5" style="76" customWidth="1"/>
    <col min="997" max="997" width="5.75" style="76" customWidth="1"/>
    <col min="998" max="998" width="6.625" style="76" customWidth="1"/>
    <col min="999" max="999" width="9.75" style="76" customWidth="1"/>
    <col min="1000" max="1000" width="5.625" style="76" customWidth="1"/>
    <col min="1001" max="1242" width="9" style="76"/>
    <col min="1243" max="1243" width="35.25" style="76" customWidth="1"/>
    <col min="1244" max="1244" width="5.125" style="76" customWidth="1"/>
    <col min="1245" max="1245" width="6.25" style="76" customWidth="1"/>
    <col min="1246" max="1246" width="7.25" style="76" customWidth="1"/>
    <col min="1247" max="1248" width="5.625" style="76" customWidth="1"/>
    <col min="1249" max="1249" width="7" style="76" customWidth="1"/>
    <col min="1250" max="1251" width="5.625" style="76" customWidth="1"/>
    <col min="1252" max="1252" width="7.5" style="76" customWidth="1"/>
    <col min="1253" max="1253" width="5.75" style="76" customWidth="1"/>
    <col min="1254" max="1254" width="6.625" style="76" customWidth="1"/>
    <col min="1255" max="1255" width="9.75" style="76" customWidth="1"/>
    <col min="1256" max="1256" width="5.625" style="76" customWidth="1"/>
    <col min="1257" max="1498" width="9" style="76"/>
    <col min="1499" max="1499" width="35.25" style="76" customWidth="1"/>
    <col min="1500" max="1500" width="5.125" style="76" customWidth="1"/>
    <col min="1501" max="1501" width="6.25" style="76" customWidth="1"/>
    <col min="1502" max="1502" width="7.25" style="76" customWidth="1"/>
    <col min="1503" max="1504" width="5.625" style="76" customWidth="1"/>
    <col min="1505" max="1505" width="7" style="76" customWidth="1"/>
    <col min="1506" max="1507" width="5.625" style="76" customWidth="1"/>
    <col min="1508" max="1508" width="7.5" style="76" customWidth="1"/>
    <col min="1509" max="1509" width="5.75" style="76" customWidth="1"/>
    <col min="1510" max="1510" width="6.625" style="76" customWidth="1"/>
    <col min="1511" max="1511" width="9.75" style="76" customWidth="1"/>
    <col min="1512" max="1512" width="5.625" style="76" customWidth="1"/>
    <col min="1513" max="1754" width="9" style="76"/>
    <col min="1755" max="1755" width="35.25" style="76" customWidth="1"/>
    <col min="1756" max="1756" width="5.125" style="76" customWidth="1"/>
    <col min="1757" max="1757" width="6.25" style="76" customWidth="1"/>
    <col min="1758" max="1758" width="7.25" style="76" customWidth="1"/>
    <col min="1759" max="1760" width="5.625" style="76" customWidth="1"/>
    <col min="1761" max="1761" width="7" style="76" customWidth="1"/>
    <col min="1762" max="1763" width="5.625" style="76" customWidth="1"/>
    <col min="1764" max="1764" width="7.5" style="76" customWidth="1"/>
    <col min="1765" max="1765" width="5.75" style="76" customWidth="1"/>
    <col min="1766" max="1766" width="6.625" style="76" customWidth="1"/>
    <col min="1767" max="1767" width="9.75" style="76" customWidth="1"/>
    <col min="1768" max="1768" width="5.625" style="76" customWidth="1"/>
    <col min="1769" max="2010" width="9" style="76"/>
    <col min="2011" max="2011" width="35.25" style="76" customWidth="1"/>
    <col min="2012" max="2012" width="5.125" style="76" customWidth="1"/>
    <col min="2013" max="2013" width="6.25" style="76" customWidth="1"/>
    <col min="2014" max="2014" width="7.25" style="76" customWidth="1"/>
    <col min="2015" max="2016" width="5.625" style="76" customWidth="1"/>
    <col min="2017" max="2017" width="7" style="76" customWidth="1"/>
    <col min="2018" max="2019" width="5.625" style="76" customWidth="1"/>
    <col min="2020" max="2020" width="7.5" style="76" customWidth="1"/>
    <col min="2021" max="2021" width="5.75" style="76" customWidth="1"/>
    <col min="2022" max="2022" width="6.625" style="76" customWidth="1"/>
    <col min="2023" max="2023" width="9.75" style="76" customWidth="1"/>
    <col min="2024" max="2024" width="5.625" style="76" customWidth="1"/>
    <col min="2025" max="2266" width="9" style="76"/>
    <col min="2267" max="2267" width="35.25" style="76" customWidth="1"/>
    <col min="2268" max="2268" width="5.125" style="76" customWidth="1"/>
    <col min="2269" max="2269" width="6.25" style="76" customWidth="1"/>
    <col min="2270" max="2270" width="7.25" style="76" customWidth="1"/>
    <col min="2271" max="2272" width="5.625" style="76" customWidth="1"/>
    <col min="2273" max="2273" width="7" style="76" customWidth="1"/>
    <col min="2274" max="2275" width="5.625" style="76" customWidth="1"/>
    <col min="2276" max="2276" width="7.5" style="76" customWidth="1"/>
    <col min="2277" max="2277" width="5.75" style="76" customWidth="1"/>
    <col min="2278" max="2278" width="6.625" style="76" customWidth="1"/>
    <col min="2279" max="2279" width="9.75" style="76" customWidth="1"/>
    <col min="2280" max="2280" width="5.625" style="76" customWidth="1"/>
    <col min="2281" max="2522" width="9" style="76"/>
    <col min="2523" max="2523" width="35.25" style="76" customWidth="1"/>
    <col min="2524" max="2524" width="5.125" style="76" customWidth="1"/>
    <col min="2525" max="2525" width="6.25" style="76" customWidth="1"/>
    <col min="2526" max="2526" width="7.25" style="76" customWidth="1"/>
    <col min="2527" max="2528" width="5.625" style="76" customWidth="1"/>
    <col min="2529" max="2529" width="7" style="76" customWidth="1"/>
    <col min="2530" max="2531" width="5.625" style="76" customWidth="1"/>
    <col min="2532" max="2532" width="7.5" style="76" customWidth="1"/>
    <col min="2533" max="2533" width="5.75" style="76" customWidth="1"/>
    <col min="2534" max="2534" width="6.625" style="76" customWidth="1"/>
    <col min="2535" max="2535" width="9.75" style="76" customWidth="1"/>
    <col min="2536" max="2536" width="5.625" style="76" customWidth="1"/>
    <col min="2537" max="2778" width="9" style="76"/>
    <col min="2779" max="2779" width="35.25" style="76" customWidth="1"/>
    <col min="2780" max="2780" width="5.125" style="76" customWidth="1"/>
    <col min="2781" max="2781" width="6.25" style="76" customWidth="1"/>
    <col min="2782" max="2782" width="7.25" style="76" customWidth="1"/>
    <col min="2783" max="2784" width="5.625" style="76" customWidth="1"/>
    <col min="2785" max="2785" width="7" style="76" customWidth="1"/>
    <col min="2786" max="2787" width="5.625" style="76" customWidth="1"/>
    <col min="2788" max="2788" width="7.5" style="76" customWidth="1"/>
    <col min="2789" max="2789" width="5.75" style="76" customWidth="1"/>
    <col min="2790" max="2790" width="6.625" style="76" customWidth="1"/>
    <col min="2791" max="2791" width="9.75" style="76" customWidth="1"/>
    <col min="2792" max="2792" width="5.625" style="76" customWidth="1"/>
    <col min="2793" max="3034" width="9" style="76"/>
    <col min="3035" max="3035" width="35.25" style="76" customWidth="1"/>
    <col min="3036" max="3036" width="5.125" style="76" customWidth="1"/>
    <col min="3037" max="3037" width="6.25" style="76" customWidth="1"/>
    <col min="3038" max="3038" width="7.25" style="76" customWidth="1"/>
    <col min="3039" max="3040" width="5.625" style="76" customWidth="1"/>
    <col min="3041" max="3041" width="7" style="76" customWidth="1"/>
    <col min="3042" max="3043" width="5.625" style="76" customWidth="1"/>
    <col min="3044" max="3044" width="7.5" style="76" customWidth="1"/>
    <col min="3045" max="3045" width="5.75" style="76" customWidth="1"/>
    <col min="3046" max="3046" width="6.625" style="76" customWidth="1"/>
    <col min="3047" max="3047" width="9.75" style="76" customWidth="1"/>
    <col min="3048" max="3048" width="5.625" style="76" customWidth="1"/>
    <col min="3049" max="3290" width="9" style="76"/>
    <col min="3291" max="3291" width="35.25" style="76" customWidth="1"/>
    <col min="3292" max="3292" width="5.125" style="76" customWidth="1"/>
    <col min="3293" max="3293" width="6.25" style="76" customWidth="1"/>
    <col min="3294" max="3294" width="7.25" style="76" customWidth="1"/>
    <col min="3295" max="3296" width="5.625" style="76" customWidth="1"/>
    <col min="3297" max="3297" width="7" style="76" customWidth="1"/>
    <col min="3298" max="3299" width="5.625" style="76" customWidth="1"/>
    <col min="3300" max="3300" width="7.5" style="76" customWidth="1"/>
    <col min="3301" max="3301" width="5.75" style="76" customWidth="1"/>
    <col min="3302" max="3302" width="6.625" style="76" customWidth="1"/>
    <col min="3303" max="3303" width="9.75" style="76" customWidth="1"/>
    <col min="3304" max="3304" width="5.625" style="76" customWidth="1"/>
    <col min="3305" max="3546" width="9" style="76"/>
    <col min="3547" max="3547" width="35.25" style="76" customWidth="1"/>
    <col min="3548" max="3548" width="5.125" style="76" customWidth="1"/>
    <col min="3549" max="3549" width="6.25" style="76" customWidth="1"/>
    <col min="3550" max="3550" width="7.25" style="76" customWidth="1"/>
    <col min="3551" max="3552" width="5.625" style="76" customWidth="1"/>
    <col min="3553" max="3553" width="7" style="76" customWidth="1"/>
    <col min="3554" max="3555" width="5.625" style="76" customWidth="1"/>
    <col min="3556" max="3556" width="7.5" style="76" customWidth="1"/>
    <col min="3557" max="3557" width="5.75" style="76" customWidth="1"/>
    <col min="3558" max="3558" width="6.625" style="76" customWidth="1"/>
    <col min="3559" max="3559" width="9.75" style="76" customWidth="1"/>
    <col min="3560" max="3560" width="5.625" style="76" customWidth="1"/>
    <col min="3561" max="3802" width="9" style="76"/>
    <col min="3803" max="3803" width="35.25" style="76" customWidth="1"/>
    <col min="3804" max="3804" width="5.125" style="76" customWidth="1"/>
    <col min="3805" max="3805" width="6.25" style="76" customWidth="1"/>
    <col min="3806" max="3806" width="7.25" style="76" customWidth="1"/>
    <col min="3807" max="3808" width="5.625" style="76" customWidth="1"/>
    <col min="3809" max="3809" width="7" style="76" customWidth="1"/>
    <col min="3810" max="3811" width="5.625" style="76" customWidth="1"/>
    <col min="3812" max="3812" width="7.5" style="76" customWidth="1"/>
    <col min="3813" max="3813" width="5.75" style="76" customWidth="1"/>
    <col min="3814" max="3814" width="6.625" style="76" customWidth="1"/>
    <col min="3815" max="3815" width="9.75" style="76" customWidth="1"/>
    <col min="3816" max="3816" width="5.625" style="76" customWidth="1"/>
    <col min="3817" max="4058" width="9" style="76"/>
    <col min="4059" max="4059" width="35.25" style="76" customWidth="1"/>
    <col min="4060" max="4060" width="5.125" style="76" customWidth="1"/>
    <col min="4061" max="4061" width="6.25" style="76" customWidth="1"/>
    <col min="4062" max="4062" width="7.25" style="76" customWidth="1"/>
    <col min="4063" max="4064" width="5.625" style="76" customWidth="1"/>
    <col min="4065" max="4065" width="7" style="76" customWidth="1"/>
    <col min="4066" max="4067" width="5.625" style="76" customWidth="1"/>
    <col min="4068" max="4068" width="7.5" style="76" customWidth="1"/>
    <col min="4069" max="4069" width="5.75" style="76" customWidth="1"/>
    <col min="4070" max="4070" width="6.625" style="76" customWidth="1"/>
    <col min="4071" max="4071" width="9.75" style="76" customWidth="1"/>
    <col min="4072" max="4072" width="5.625" style="76" customWidth="1"/>
    <col min="4073" max="4314" width="9" style="76"/>
    <col min="4315" max="4315" width="35.25" style="76" customWidth="1"/>
    <col min="4316" max="4316" width="5.125" style="76" customWidth="1"/>
    <col min="4317" max="4317" width="6.25" style="76" customWidth="1"/>
    <col min="4318" max="4318" width="7.25" style="76" customWidth="1"/>
    <col min="4319" max="4320" width="5.625" style="76" customWidth="1"/>
    <col min="4321" max="4321" width="7" style="76" customWidth="1"/>
    <col min="4322" max="4323" width="5.625" style="76" customWidth="1"/>
    <col min="4324" max="4324" width="7.5" style="76" customWidth="1"/>
    <col min="4325" max="4325" width="5.75" style="76" customWidth="1"/>
    <col min="4326" max="4326" width="6.625" style="76" customWidth="1"/>
    <col min="4327" max="4327" width="9.75" style="76" customWidth="1"/>
    <col min="4328" max="4328" width="5.625" style="76" customWidth="1"/>
    <col min="4329" max="4570" width="9" style="76"/>
    <col min="4571" max="4571" width="35.25" style="76" customWidth="1"/>
    <col min="4572" max="4572" width="5.125" style="76" customWidth="1"/>
    <col min="4573" max="4573" width="6.25" style="76" customWidth="1"/>
    <col min="4574" max="4574" width="7.25" style="76" customWidth="1"/>
    <col min="4575" max="4576" width="5.625" style="76" customWidth="1"/>
    <col min="4577" max="4577" width="7" style="76" customWidth="1"/>
    <col min="4578" max="4579" width="5.625" style="76" customWidth="1"/>
    <col min="4580" max="4580" width="7.5" style="76" customWidth="1"/>
    <col min="4581" max="4581" width="5.75" style="76" customWidth="1"/>
    <col min="4582" max="4582" width="6.625" style="76" customWidth="1"/>
    <col min="4583" max="4583" width="9.75" style="76" customWidth="1"/>
    <col min="4584" max="4584" width="5.625" style="76" customWidth="1"/>
    <col min="4585" max="4826" width="9" style="76"/>
    <col min="4827" max="4827" width="35.25" style="76" customWidth="1"/>
    <col min="4828" max="4828" width="5.125" style="76" customWidth="1"/>
    <col min="4829" max="4829" width="6.25" style="76" customWidth="1"/>
    <col min="4830" max="4830" width="7.25" style="76" customWidth="1"/>
    <col min="4831" max="4832" width="5.625" style="76" customWidth="1"/>
    <col min="4833" max="4833" width="7" style="76" customWidth="1"/>
    <col min="4834" max="4835" width="5.625" style="76" customWidth="1"/>
    <col min="4836" max="4836" width="7.5" style="76" customWidth="1"/>
    <col min="4837" max="4837" width="5.75" style="76" customWidth="1"/>
    <col min="4838" max="4838" width="6.625" style="76" customWidth="1"/>
    <col min="4839" max="4839" width="9.75" style="76" customWidth="1"/>
    <col min="4840" max="4840" width="5.625" style="76" customWidth="1"/>
    <col min="4841" max="5082" width="9" style="76"/>
    <col min="5083" max="5083" width="35.25" style="76" customWidth="1"/>
    <col min="5084" max="5084" width="5.125" style="76" customWidth="1"/>
    <col min="5085" max="5085" width="6.25" style="76" customWidth="1"/>
    <col min="5086" max="5086" width="7.25" style="76" customWidth="1"/>
    <col min="5087" max="5088" width="5.625" style="76" customWidth="1"/>
    <col min="5089" max="5089" width="7" style="76" customWidth="1"/>
    <col min="5090" max="5091" width="5.625" style="76" customWidth="1"/>
    <col min="5092" max="5092" width="7.5" style="76" customWidth="1"/>
    <col min="5093" max="5093" width="5.75" style="76" customWidth="1"/>
    <col min="5094" max="5094" width="6.625" style="76" customWidth="1"/>
    <col min="5095" max="5095" width="9.75" style="76" customWidth="1"/>
    <col min="5096" max="5096" width="5.625" style="76" customWidth="1"/>
    <col min="5097" max="5338" width="9" style="76"/>
    <col min="5339" max="5339" width="35.25" style="76" customWidth="1"/>
    <col min="5340" max="5340" width="5.125" style="76" customWidth="1"/>
    <col min="5341" max="5341" width="6.25" style="76" customWidth="1"/>
    <col min="5342" max="5342" width="7.25" style="76" customWidth="1"/>
    <col min="5343" max="5344" width="5.625" style="76" customWidth="1"/>
    <col min="5345" max="5345" width="7" style="76" customWidth="1"/>
    <col min="5346" max="5347" width="5.625" style="76" customWidth="1"/>
    <col min="5348" max="5348" width="7.5" style="76" customWidth="1"/>
    <col min="5349" max="5349" width="5.75" style="76" customWidth="1"/>
    <col min="5350" max="5350" width="6.625" style="76" customWidth="1"/>
    <col min="5351" max="5351" width="9.75" style="76" customWidth="1"/>
    <col min="5352" max="5352" width="5.625" style="76" customWidth="1"/>
    <col min="5353" max="5594" width="9" style="76"/>
    <col min="5595" max="5595" width="35.25" style="76" customWidth="1"/>
    <col min="5596" max="5596" width="5.125" style="76" customWidth="1"/>
    <col min="5597" max="5597" width="6.25" style="76" customWidth="1"/>
    <col min="5598" max="5598" width="7.25" style="76" customWidth="1"/>
    <col min="5599" max="5600" width="5.625" style="76" customWidth="1"/>
    <col min="5601" max="5601" width="7" style="76" customWidth="1"/>
    <col min="5602" max="5603" width="5.625" style="76" customWidth="1"/>
    <col min="5604" max="5604" width="7.5" style="76" customWidth="1"/>
    <col min="5605" max="5605" width="5.75" style="76" customWidth="1"/>
    <col min="5606" max="5606" width="6.625" style="76" customWidth="1"/>
    <col min="5607" max="5607" width="9.75" style="76" customWidth="1"/>
    <col min="5608" max="5608" width="5.625" style="76" customWidth="1"/>
    <col min="5609" max="5850" width="9" style="76"/>
    <col min="5851" max="5851" width="35.25" style="76" customWidth="1"/>
    <col min="5852" max="5852" width="5.125" style="76" customWidth="1"/>
    <col min="5853" max="5853" width="6.25" style="76" customWidth="1"/>
    <col min="5854" max="5854" width="7.25" style="76" customWidth="1"/>
    <col min="5855" max="5856" width="5.625" style="76" customWidth="1"/>
    <col min="5857" max="5857" width="7" style="76" customWidth="1"/>
    <col min="5858" max="5859" width="5.625" style="76" customWidth="1"/>
    <col min="5860" max="5860" width="7.5" style="76" customWidth="1"/>
    <col min="5861" max="5861" width="5.75" style="76" customWidth="1"/>
    <col min="5862" max="5862" width="6.625" style="76" customWidth="1"/>
    <col min="5863" max="5863" width="9.75" style="76" customWidth="1"/>
    <col min="5864" max="5864" width="5.625" style="76" customWidth="1"/>
    <col min="5865" max="6106" width="9" style="76"/>
    <col min="6107" max="6107" width="35.25" style="76" customWidth="1"/>
    <col min="6108" max="6108" width="5.125" style="76" customWidth="1"/>
    <col min="6109" max="6109" width="6.25" style="76" customWidth="1"/>
    <col min="6110" max="6110" width="7.25" style="76" customWidth="1"/>
    <col min="6111" max="6112" width="5.625" style="76" customWidth="1"/>
    <col min="6113" max="6113" width="7" style="76" customWidth="1"/>
    <col min="6114" max="6115" width="5.625" style="76" customWidth="1"/>
    <col min="6116" max="6116" width="7.5" style="76" customWidth="1"/>
    <col min="6117" max="6117" width="5.75" style="76" customWidth="1"/>
    <col min="6118" max="6118" width="6.625" style="76" customWidth="1"/>
    <col min="6119" max="6119" width="9.75" style="76" customWidth="1"/>
    <col min="6120" max="6120" width="5.625" style="76" customWidth="1"/>
    <col min="6121" max="6362" width="9" style="76"/>
    <col min="6363" max="6363" width="35.25" style="76" customWidth="1"/>
    <col min="6364" max="6364" width="5.125" style="76" customWidth="1"/>
    <col min="6365" max="6365" width="6.25" style="76" customWidth="1"/>
    <col min="6366" max="6366" width="7.25" style="76" customWidth="1"/>
    <col min="6367" max="6368" width="5.625" style="76" customWidth="1"/>
    <col min="6369" max="6369" width="7" style="76" customWidth="1"/>
    <col min="6370" max="6371" width="5.625" style="76" customWidth="1"/>
    <col min="6372" max="6372" width="7.5" style="76" customWidth="1"/>
    <col min="6373" max="6373" width="5.75" style="76" customWidth="1"/>
    <col min="6374" max="6374" width="6.625" style="76" customWidth="1"/>
    <col min="6375" max="6375" width="9.75" style="76" customWidth="1"/>
    <col min="6376" max="6376" width="5.625" style="76" customWidth="1"/>
    <col min="6377" max="6618" width="9" style="76"/>
    <col min="6619" max="6619" width="35.25" style="76" customWidth="1"/>
    <col min="6620" max="6620" width="5.125" style="76" customWidth="1"/>
    <col min="6621" max="6621" width="6.25" style="76" customWidth="1"/>
    <col min="6622" max="6622" width="7.25" style="76" customWidth="1"/>
    <col min="6623" max="6624" width="5.625" style="76" customWidth="1"/>
    <col min="6625" max="6625" width="7" style="76" customWidth="1"/>
    <col min="6626" max="6627" width="5.625" style="76" customWidth="1"/>
    <col min="6628" max="6628" width="7.5" style="76" customWidth="1"/>
    <col min="6629" max="6629" width="5.75" style="76" customWidth="1"/>
    <col min="6630" max="6630" width="6.625" style="76" customWidth="1"/>
    <col min="6631" max="6631" width="9.75" style="76" customWidth="1"/>
    <col min="6632" max="6632" width="5.625" style="76" customWidth="1"/>
    <col min="6633" max="6874" width="9" style="76"/>
    <col min="6875" max="6875" width="35.25" style="76" customWidth="1"/>
    <col min="6876" max="6876" width="5.125" style="76" customWidth="1"/>
    <col min="6877" max="6877" width="6.25" style="76" customWidth="1"/>
    <col min="6878" max="6878" width="7.25" style="76" customWidth="1"/>
    <col min="6879" max="6880" width="5.625" style="76" customWidth="1"/>
    <col min="6881" max="6881" width="7" style="76" customWidth="1"/>
    <col min="6882" max="6883" width="5.625" style="76" customWidth="1"/>
    <col min="6884" max="6884" width="7.5" style="76" customWidth="1"/>
    <col min="6885" max="6885" width="5.75" style="76" customWidth="1"/>
    <col min="6886" max="6886" width="6.625" style="76" customWidth="1"/>
    <col min="6887" max="6887" width="9.75" style="76" customWidth="1"/>
    <col min="6888" max="6888" width="5.625" style="76" customWidth="1"/>
    <col min="6889" max="7130" width="9" style="76"/>
    <col min="7131" max="7131" width="35.25" style="76" customWidth="1"/>
    <col min="7132" max="7132" width="5.125" style="76" customWidth="1"/>
    <col min="7133" max="7133" width="6.25" style="76" customWidth="1"/>
    <col min="7134" max="7134" width="7.25" style="76" customWidth="1"/>
    <col min="7135" max="7136" width="5.625" style="76" customWidth="1"/>
    <col min="7137" max="7137" width="7" style="76" customWidth="1"/>
    <col min="7138" max="7139" width="5.625" style="76" customWidth="1"/>
    <col min="7140" max="7140" width="7.5" style="76" customWidth="1"/>
    <col min="7141" max="7141" width="5.75" style="76" customWidth="1"/>
    <col min="7142" max="7142" width="6.625" style="76" customWidth="1"/>
    <col min="7143" max="7143" width="9.75" style="76" customWidth="1"/>
    <col min="7144" max="7144" width="5.625" style="76" customWidth="1"/>
    <col min="7145" max="7386" width="9" style="76"/>
    <col min="7387" max="7387" width="35.25" style="76" customWidth="1"/>
    <col min="7388" max="7388" width="5.125" style="76" customWidth="1"/>
    <col min="7389" max="7389" width="6.25" style="76" customWidth="1"/>
    <col min="7390" max="7390" width="7.25" style="76" customWidth="1"/>
    <col min="7391" max="7392" width="5.625" style="76" customWidth="1"/>
    <col min="7393" max="7393" width="7" style="76" customWidth="1"/>
    <col min="7394" max="7395" width="5.625" style="76" customWidth="1"/>
    <col min="7396" max="7396" width="7.5" style="76" customWidth="1"/>
    <col min="7397" max="7397" width="5.75" style="76" customWidth="1"/>
    <col min="7398" max="7398" width="6.625" style="76" customWidth="1"/>
    <col min="7399" max="7399" width="9.75" style="76" customWidth="1"/>
    <col min="7400" max="7400" width="5.625" style="76" customWidth="1"/>
    <col min="7401" max="7642" width="9" style="76"/>
    <col min="7643" max="7643" width="35.25" style="76" customWidth="1"/>
    <col min="7644" max="7644" width="5.125" style="76" customWidth="1"/>
    <col min="7645" max="7645" width="6.25" style="76" customWidth="1"/>
    <col min="7646" max="7646" width="7.25" style="76" customWidth="1"/>
    <col min="7647" max="7648" width="5.625" style="76" customWidth="1"/>
    <col min="7649" max="7649" width="7" style="76" customWidth="1"/>
    <col min="7650" max="7651" width="5.625" style="76" customWidth="1"/>
    <col min="7652" max="7652" width="7.5" style="76" customWidth="1"/>
    <col min="7653" max="7653" width="5.75" style="76" customWidth="1"/>
    <col min="7654" max="7654" width="6.625" style="76" customWidth="1"/>
    <col min="7655" max="7655" width="9.75" style="76" customWidth="1"/>
    <col min="7656" max="7656" width="5.625" style="76" customWidth="1"/>
    <col min="7657" max="7898" width="9" style="76"/>
    <col min="7899" max="7899" width="35.25" style="76" customWidth="1"/>
    <col min="7900" max="7900" width="5.125" style="76" customWidth="1"/>
    <col min="7901" max="7901" width="6.25" style="76" customWidth="1"/>
    <col min="7902" max="7902" width="7.25" style="76" customWidth="1"/>
    <col min="7903" max="7904" width="5.625" style="76" customWidth="1"/>
    <col min="7905" max="7905" width="7" style="76" customWidth="1"/>
    <col min="7906" max="7907" width="5.625" style="76" customWidth="1"/>
    <col min="7908" max="7908" width="7.5" style="76" customWidth="1"/>
    <col min="7909" max="7909" width="5.75" style="76" customWidth="1"/>
    <col min="7910" max="7910" width="6.625" style="76" customWidth="1"/>
    <col min="7911" max="7911" width="9.75" style="76" customWidth="1"/>
    <col min="7912" max="7912" width="5.625" style="76" customWidth="1"/>
    <col min="7913" max="8154" width="9" style="76"/>
    <col min="8155" max="8155" width="35.25" style="76" customWidth="1"/>
    <col min="8156" max="8156" width="5.125" style="76" customWidth="1"/>
    <col min="8157" max="8157" width="6.25" style="76" customWidth="1"/>
    <col min="8158" max="8158" width="7.25" style="76" customWidth="1"/>
    <col min="8159" max="8160" width="5.625" style="76" customWidth="1"/>
    <col min="8161" max="8161" width="7" style="76" customWidth="1"/>
    <col min="8162" max="8163" width="5.625" style="76" customWidth="1"/>
    <col min="8164" max="8164" width="7.5" style="76" customWidth="1"/>
    <col min="8165" max="8165" width="5.75" style="76" customWidth="1"/>
    <col min="8166" max="8166" width="6.625" style="76" customWidth="1"/>
    <col min="8167" max="8167" width="9.75" style="76" customWidth="1"/>
    <col min="8168" max="8168" width="5.625" style="76" customWidth="1"/>
    <col min="8169" max="8410" width="9" style="76"/>
    <col min="8411" max="8411" width="35.25" style="76" customWidth="1"/>
    <col min="8412" max="8412" width="5.125" style="76" customWidth="1"/>
    <col min="8413" max="8413" width="6.25" style="76" customWidth="1"/>
    <col min="8414" max="8414" width="7.25" style="76" customWidth="1"/>
    <col min="8415" max="8416" width="5.625" style="76" customWidth="1"/>
    <col min="8417" max="8417" width="7" style="76" customWidth="1"/>
    <col min="8418" max="8419" width="5.625" style="76" customWidth="1"/>
    <col min="8420" max="8420" width="7.5" style="76" customWidth="1"/>
    <col min="8421" max="8421" width="5.75" style="76" customWidth="1"/>
    <col min="8422" max="8422" width="6.625" style="76" customWidth="1"/>
    <col min="8423" max="8423" width="9.75" style="76" customWidth="1"/>
    <col min="8424" max="8424" width="5.625" style="76" customWidth="1"/>
    <col min="8425" max="8666" width="9" style="76"/>
    <col min="8667" max="8667" width="35.25" style="76" customWidth="1"/>
    <col min="8668" max="8668" width="5.125" style="76" customWidth="1"/>
    <col min="8669" max="8669" width="6.25" style="76" customWidth="1"/>
    <col min="8670" max="8670" width="7.25" style="76" customWidth="1"/>
    <col min="8671" max="8672" width="5.625" style="76" customWidth="1"/>
    <col min="8673" max="8673" width="7" style="76" customWidth="1"/>
    <col min="8674" max="8675" width="5.625" style="76" customWidth="1"/>
    <col min="8676" max="8676" width="7.5" style="76" customWidth="1"/>
    <col min="8677" max="8677" width="5.75" style="76" customWidth="1"/>
    <col min="8678" max="8678" width="6.625" style="76" customWidth="1"/>
    <col min="8679" max="8679" width="9.75" style="76" customWidth="1"/>
    <col min="8680" max="8680" width="5.625" style="76" customWidth="1"/>
    <col min="8681" max="8922" width="9" style="76"/>
    <col min="8923" max="8923" width="35.25" style="76" customWidth="1"/>
    <col min="8924" max="8924" width="5.125" style="76" customWidth="1"/>
    <col min="8925" max="8925" width="6.25" style="76" customWidth="1"/>
    <col min="8926" max="8926" width="7.25" style="76" customWidth="1"/>
    <col min="8927" max="8928" width="5.625" style="76" customWidth="1"/>
    <col min="8929" max="8929" width="7" style="76" customWidth="1"/>
    <col min="8930" max="8931" width="5.625" style="76" customWidth="1"/>
    <col min="8932" max="8932" width="7.5" style="76" customWidth="1"/>
    <col min="8933" max="8933" width="5.75" style="76" customWidth="1"/>
    <col min="8934" max="8934" width="6.625" style="76" customWidth="1"/>
    <col min="8935" max="8935" width="9.75" style="76" customWidth="1"/>
    <col min="8936" max="8936" width="5.625" style="76" customWidth="1"/>
    <col min="8937" max="9178" width="9" style="76"/>
    <col min="9179" max="9179" width="35.25" style="76" customWidth="1"/>
    <col min="9180" max="9180" width="5.125" style="76" customWidth="1"/>
    <col min="9181" max="9181" width="6.25" style="76" customWidth="1"/>
    <col min="9182" max="9182" width="7.25" style="76" customWidth="1"/>
    <col min="9183" max="9184" width="5.625" style="76" customWidth="1"/>
    <col min="9185" max="9185" width="7" style="76" customWidth="1"/>
    <col min="9186" max="9187" width="5.625" style="76" customWidth="1"/>
    <col min="9188" max="9188" width="7.5" style="76" customWidth="1"/>
    <col min="9189" max="9189" width="5.75" style="76" customWidth="1"/>
    <col min="9190" max="9190" width="6.625" style="76" customWidth="1"/>
    <col min="9191" max="9191" width="9.75" style="76" customWidth="1"/>
    <col min="9192" max="9192" width="5.625" style="76" customWidth="1"/>
    <col min="9193" max="9434" width="9" style="76"/>
    <col min="9435" max="9435" width="35.25" style="76" customWidth="1"/>
    <col min="9436" max="9436" width="5.125" style="76" customWidth="1"/>
    <col min="9437" max="9437" width="6.25" style="76" customWidth="1"/>
    <col min="9438" max="9438" width="7.25" style="76" customWidth="1"/>
    <col min="9439" max="9440" width="5.625" style="76" customWidth="1"/>
    <col min="9441" max="9441" width="7" style="76" customWidth="1"/>
    <col min="9442" max="9443" width="5.625" style="76" customWidth="1"/>
    <col min="9444" max="9444" width="7.5" style="76" customWidth="1"/>
    <col min="9445" max="9445" width="5.75" style="76" customWidth="1"/>
    <col min="9446" max="9446" width="6.625" style="76" customWidth="1"/>
    <col min="9447" max="9447" width="9.75" style="76" customWidth="1"/>
    <col min="9448" max="9448" width="5.625" style="76" customWidth="1"/>
    <col min="9449" max="9690" width="9" style="76"/>
    <col min="9691" max="9691" width="35.25" style="76" customWidth="1"/>
    <col min="9692" max="9692" width="5.125" style="76" customWidth="1"/>
    <col min="9693" max="9693" width="6.25" style="76" customWidth="1"/>
    <col min="9694" max="9694" width="7.25" style="76" customWidth="1"/>
    <col min="9695" max="9696" width="5.625" style="76" customWidth="1"/>
    <col min="9697" max="9697" width="7" style="76" customWidth="1"/>
    <col min="9698" max="9699" width="5.625" style="76" customWidth="1"/>
    <col min="9700" max="9700" width="7.5" style="76" customWidth="1"/>
    <col min="9701" max="9701" width="5.75" style="76" customWidth="1"/>
    <col min="9702" max="9702" width="6.625" style="76" customWidth="1"/>
    <col min="9703" max="9703" width="9.75" style="76" customWidth="1"/>
    <col min="9704" max="9704" width="5.625" style="76" customWidth="1"/>
    <col min="9705" max="9946" width="9" style="76"/>
    <col min="9947" max="9947" width="35.25" style="76" customWidth="1"/>
    <col min="9948" max="9948" width="5.125" style="76" customWidth="1"/>
    <col min="9949" max="9949" width="6.25" style="76" customWidth="1"/>
    <col min="9950" max="9950" width="7.25" style="76" customWidth="1"/>
    <col min="9951" max="9952" width="5.625" style="76" customWidth="1"/>
    <col min="9953" max="9953" width="7" style="76" customWidth="1"/>
    <col min="9954" max="9955" width="5.625" style="76" customWidth="1"/>
    <col min="9956" max="9956" width="7.5" style="76" customWidth="1"/>
    <col min="9957" max="9957" width="5.75" style="76" customWidth="1"/>
    <col min="9958" max="9958" width="6.625" style="76" customWidth="1"/>
    <col min="9959" max="9959" width="9.75" style="76" customWidth="1"/>
    <col min="9960" max="9960" width="5.625" style="76" customWidth="1"/>
    <col min="9961" max="10202" width="9" style="76"/>
    <col min="10203" max="10203" width="35.25" style="76" customWidth="1"/>
    <col min="10204" max="10204" width="5.125" style="76" customWidth="1"/>
    <col min="10205" max="10205" width="6.25" style="76" customWidth="1"/>
    <col min="10206" max="10206" width="7.25" style="76" customWidth="1"/>
    <col min="10207" max="10208" width="5.625" style="76" customWidth="1"/>
    <col min="10209" max="10209" width="7" style="76" customWidth="1"/>
    <col min="10210" max="10211" width="5.625" style="76" customWidth="1"/>
    <col min="10212" max="10212" width="7.5" style="76" customWidth="1"/>
    <col min="10213" max="10213" width="5.75" style="76" customWidth="1"/>
    <col min="10214" max="10214" width="6.625" style="76" customWidth="1"/>
    <col min="10215" max="10215" width="9.75" style="76" customWidth="1"/>
    <col min="10216" max="10216" width="5.625" style="76" customWidth="1"/>
    <col min="10217" max="10458" width="9" style="76"/>
    <col min="10459" max="10459" width="35.25" style="76" customWidth="1"/>
    <col min="10460" max="10460" width="5.125" style="76" customWidth="1"/>
    <col min="10461" max="10461" width="6.25" style="76" customWidth="1"/>
    <col min="10462" max="10462" width="7.25" style="76" customWidth="1"/>
    <col min="10463" max="10464" width="5.625" style="76" customWidth="1"/>
    <col min="10465" max="10465" width="7" style="76" customWidth="1"/>
    <col min="10466" max="10467" width="5.625" style="76" customWidth="1"/>
    <col min="10468" max="10468" width="7.5" style="76" customWidth="1"/>
    <col min="10469" max="10469" width="5.75" style="76" customWidth="1"/>
    <col min="10470" max="10470" width="6.625" style="76" customWidth="1"/>
    <col min="10471" max="10471" width="9.75" style="76" customWidth="1"/>
    <col min="10472" max="10472" width="5.625" style="76" customWidth="1"/>
    <col min="10473" max="10714" width="9" style="76"/>
    <col min="10715" max="10715" width="35.25" style="76" customWidth="1"/>
    <col min="10716" max="10716" width="5.125" style="76" customWidth="1"/>
    <col min="10717" max="10717" width="6.25" style="76" customWidth="1"/>
    <col min="10718" max="10718" width="7.25" style="76" customWidth="1"/>
    <col min="10719" max="10720" width="5.625" style="76" customWidth="1"/>
    <col min="10721" max="10721" width="7" style="76" customWidth="1"/>
    <col min="10722" max="10723" width="5.625" style="76" customWidth="1"/>
    <col min="10724" max="10724" width="7.5" style="76" customWidth="1"/>
    <col min="10725" max="10725" width="5.75" style="76" customWidth="1"/>
    <col min="10726" max="10726" width="6.625" style="76" customWidth="1"/>
    <col min="10727" max="10727" width="9.75" style="76" customWidth="1"/>
    <col min="10728" max="10728" width="5.625" style="76" customWidth="1"/>
    <col min="10729" max="10970" width="9" style="76"/>
    <col min="10971" max="10971" width="35.25" style="76" customWidth="1"/>
    <col min="10972" max="10972" width="5.125" style="76" customWidth="1"/>
    <col min="10973" max="10973" width="6.25" style="76" customWidth="1"/>
    <col min="10974" max="10974" width="7.25" style="76" customWidth="1"/>
    <col min="10975" max="10976" width="5.625" style="76" customWidth="1"/>
    <col min="10977" max="10977" width="7" style="76" customWidth="1"/>
    <col min="10978" max="10979" width="5.625" style="76" customWidth="1"/>
    <col min="10980" max="10980" width="7.5" style="76" customWidth="1"/>
    <col min="10981" max="10981" width="5.75" style="76" customWidth="1"/>
    <col min="10982" max="10982" width="6.625" style="76" customWidth="1"/>
    <col min="10983" max="10983" width="9.75" style="76" customWidth="1"/>
    <col min="10984" max="10984" width="5.625" style="76" customWidth="1"/>
    <col min="10985" max="11226" width="9" style="76"/>
    <col min="11227" max="11227" width="35.25" style="76" customWidth="1"/>
    <col min="11228" max="11228" width="5.125" style="76" customWidth="1"/>
    <col min="11229" max="11229" width="6.25" style="76" customWidth="1"/>
    <col min="11230" max="11230" width="7.25" style="76" customWidth="1"/>
    <col min="11231" max="11232" width="5.625" style="76" customWidth="1"/>
    <col min="11233" max="11233" width="7" style="76" customWidth="1"/>
    <col min="11234" max="11235" width="5.625" style="76" customWidth="1"/>
    <col min="11236" max="11236" width="7.5" style="76" customWidth="1"/>
    <col min="11237" max="11237" width="5.75" style="76" customWidth="1"/>
    <col min="11238" max="11238" width="6.625" style="76" customWidth="1"/>
    <col min="11239" max="11239" width="9.75" style="76" customWidth="1"/>
    <col min="11240" max="11240" width="5.625" style="76" customWidth="1"/>
    <col min="11241" max="11482" width="9" style="76"/>
    <col min="11483" max="11483" width="35.25" style="76" customWidth="1"/>
    <col min="11484" max="11484" width="5.125" style="76" customWidth="1"/>
    <col min="11485" max="11485" width="6.25" style="76" customWidth="1"/>
    <col min="11486" max="11486" width="7.25" style="76" customWidth="1"/>
    <col min="11487" max="11488" width="5.625" style="76" customWidth="1"/>
    <col min="11489" max="11489" width="7" style="76" customWidth="1"/>
    <col min="11490" max="11491" width="5.625" style="76" customWidth="1"/>
    <col min="11492" max="11492" width="7.5" style="76" customWidth="1"/>
    <col min="11493" max="11493" width="5.75" style="76" customWidth="1"/>
    <col min="11494" max="11494" width="6.625" style="76" customWidth="1"/>
    <col min="11495" max="11495" width="9.75" style="76" customWidth="1"/>
    <col min="11496" max="11496" width="5.625" style="76" customWidth="1"/>
    <col min="11497" max="11738" width="9" style="76"/>
    <col min="11739" max="11739" width="35.25" style="76" customWidth="1"/>
    <col min="11740" max="11740" width="5.125" style="76" customWidth="1"/>
    <col min="11741" max="11741" width="6.25" style="76" customWidth="1"/>
    <col min="11742" max="11742" width="7.25" style="76" customWidth="1"/>
    <col min="11743" max="11744" width="5.625" style="76" customWidth="1"/>
    <col min="11745" max="11745" width="7" style="76" customWidth="1"/>
    <col min="11746" max="11747" width="5.625" style="76" customWidth="1"/>
    <col min="11748" max="11748" width="7.5" style="76" customWidth="1"/>
    <col min="11749" max="11749" width="5.75" style="76" customWidth="1"/>
    <col min="11750" max="11750" width="6.625" style="76" customWidth="1"/>
    <col min="11751" max="11751" width="9.75" style="76" customWidth="1"/>
    <col min="11752" max="11752" width="5.625" style="76" customWidth="1"/>
    <col min="11753" max="11994" width="9" style="76"/>
    <col min="11995" max="11995" width="35.25" style="76" customWidth="1"/>
    <col min="11996" max="11996" width="5.125" style="76" customWidth="1"/>
    <col min="11997" max="11997" width="6.25" style="76" customWidth="1"/>
    <col min="11998" max="11998" width="7.25" style="76" customWidth="1"/>
    <col min="11999" max="12000" width="5.625" style="76" customWidth="1"/>
    <col min="12001" max="12001" width="7" style="76" customWidth="1"/>
    <col min="12002" max="12003" width="5.625" style="76" customWidth="1"/>
    <col min="12004" max="12004" width="7.5" style="76" customWidth="1"/>
    <col min="12005" max="12005" width="5.75" style="76" customWidth="1"/>
    <col min="12006" max="12006" width="6.625" style="76" customWidth="1"/>
    <col min="12007" max="12007" width="9.75" style="76" customWidth="1"/>
    <col min="12008" max="12008" width="5.625" style="76" customWidth="1"/>
    <col min="12009" max="12250" width="9" style="76"/>
    <col min="12251" max="12251" width="35.25" style="76" customWidth="1"/>
    <col min="12252" max="12252" width="5.125" style="76" customWidth="1"/>
    <col min="12253" max="12253" width="6.25" style="76" customWidth="1"/>
    <col min="12254" max="12254" width="7.25" style="76" customWidth="1"/>
    <col min="12255" max="12256" width="5.625" style="76" customWidth="1"/>
    <col min="12257" max="12257" width="7" style="76" customWidth="1"/>
    <col min="12258" max="12259" width="5.625" style="76" customWidth="1"/>
    <col min="12260" max="12260" width="7.5" style="76" customWidth="1"/>
    <col min="12261" max="12261" width="5.75" style="76" customWidth="1"/>
    <col min="12262" max="12262" width="6.625" style="76" customWidth="1"/>
    <col min="12263" max="12263" width="9.75" style="76" customWidth="1"/>
    <col min="12264" max="12264" width="5.625" style="76" customWidth="1"/>
    <col min="12265" max="12506" width="9" style="76"/>
    <col min="12507" max="12507" width="35.25" style="76" customWidth="1"/>
    <col min="12508" max="12508" width="5.125" style="76" customWidth="1"/>
    <col min="12509" max="12509" width="6.25" style="76" customWidth="1"/>
    <col min="12510" max="12510" width="7.25" style="76" customWidth="1"/>
    <col min="12511" max="12512" width="5.625" style="76" customWidth="1"/>
    <col min="12513" max="12513" width="7" style="76" customWidth="1"/>
    <col min="12514" max="12515" width="5.625" style="76" customWidth="1"/>
    <col min="12516" max="12516" width="7.5" style="76" customWidth="1"/>
    <col min="12517" max="12517" width="5.75" style="76" customWidth="1"/>
    <col min="12518" max="12518" width="6.625" style="76" customWidth="1"/>
    <col min="12519" max="12519" width="9.75" style="76" customWidth="1"/>
    <col min="12520" max="12520" width="5.625" style="76" customWidth="1"/>
    <col min="12521" max="12762" width="9" style="76"/>
    <col min="12763" max="12763" width="35.25" style="76" customWidth="1"/>
    <col min="12764" max="12764" width="5.125" style="76" customWidth="1"/>
    <col min="12765" max="12765" width="6.25" style="76" customWidth="1"/>
    <col min="12766" max="12766" width="7.25" style="76" customWidth="1"/>
    <col min="12767" max="12768" width="5.625" style="76" customWidth="1"/>
    <col min="12769" max="12769" width="7" style="76" customWidth="1"/>
    <col min="12770" max="12771" width="5.625" style="76" customWidth="1"/>
    <col min="12772" max="12772" width="7.5" style="76" customWidth="1"/>
    <col min="12773" max="12773" width="5.75" style="76" customWidth="1"/>
    <col min="12774" max="12774" width="6.625" style="76" customWidth="1"/>
    <col min="12775" max="12775" width="9.75" style="76" customWidth="1"/>
    <col min="12776" max="12776" width="5.625" style="76" customWidth="1"/>
    <col min="12777" max="13018" width="9" style="76"/>
    <col min="13019" max="13019" width="35.25" style="76" customWidth="1"/>
    <col min="13020" max="13020" width="5.125" style="76" customWidth="1"/>
    <col min="13021" max="13021" width="6.25" style="76" customWidth="1"/>
    <col min="13022" max="13022" width="7.25" style="76" customWidth="1"/>
    <col min="13023" max="13024" width="5.625" style="76" customWidth="1"/>
    <col min="13025" max="13025" width="7" style="76" customWidth="1"/>
    <col min="13026" max="13027" width="5.625" style="76" customWidth="1"/>
    <col min="13028" max="13028" width="7.5" style="76" customWidth="1"/>
    <col min="13029" max="13029" width="5.75" style="76" customWidth="1"/>
    <col min="13030" max="13030" width="6.625" style="76" customWidth="1"/>
    <col min="13031" max="13031" width="9.75" style="76" customWidth="1"/>
    <col min="13032" max="13032" width="5.625" style="76" customWidth="1"/>
    <col min="13033" max="13274" width="9" style="76"/>
    <col min="13275" max="13275" width="35.25" style="76" customWidth="1"/>
    <col min="13276" max="13276" width="5.125" style="76" customWidth="1"/>
    <col min="13277" max="13277" width="6.25" style="76" customWidth="1"/>
    <col min="13278" max="13278" width="7.25" style="76" customWidth="1"/>
    <col min="13279" max="13280" width="5.625" style="76" customWidth="1"/>
    <col min="13281" max="13281" width="7" style="76" customWidth="1"/>
    <col min="13282" max="13283" width="5.625" style="76" customWidth="1"/>
    <col min="13284" max="13284" width="7.5" style="76" customWidth="1"/>
    <col min="13285" max="13285" width="5.75" style="76" customWidth="1"/>
    <col min="13286" max="13286" width="6.625" style="76" customWidth="1"/>
    <col min="13287" max="13287" width="9.75" style="76" customWidth="1"/>
    <col min="13288" max="13288" width="5.625" style="76" customWidth="1"/>
    <col min="13289" max="13530" width="9" style="76"/>
    <col min="13531" max="13531" width="35.25" style="76" customWidth="1"/>
    <col min="13532" max="13532" width="5.125" style="76" customWidth="1"/>
    <col min="13533" max="13533" width="6.25" style="76" customWidth="1"/>
    <col min="13534" max="13534" width="7.25" style="76" customWidth="1"/>
    <col min="13535" max="13536" width="5.625" style="76" customWidth="1"/>
    <col min="13537" max="13537" width="7" style="76" customWidth="1"/>
    <col min="13538" max="13539" width="5.625" style="76" customWidth="1"/>
    <col min="13540" max="13540" width="7.5" style="76" customWidth="1"/>
    <col min="13541" max="13541" width="5.75" style="76" customWidth="1"/>
    <col min="13542" max="13542" width="6.625" style="76" customWidth="1"/>
    <col min="13543" max="13543" width="9.75" style="76" customWidth="1"/>
    <col min="13544" max="13544" width="5.625" style="76" customWidth="1"/>
    <col min="13545" max="13786" width="9" style="76"/>
    <col min="13787" max="13787" width="35.25" style="76" customWidth="1"/>
    <col min="13788" max="13788" width="5.125" style="76" customWidth="1"/>
    <col min="13789" max="13789" width="6.25" style="76" customWidth="1"/>
    <col min="13790" max="13790" width="7.25" style="76" customWidth="1"/>
    <col min="13791" max="13792" width="5.625" style="76" customWidth="1"/>
    <col min="13793" max="13793" width="7" style="76" customWidth="1"/>
    <col min="13794" max="13795" width="5.625" style="76" customWidth="1"/>
    <col min="13796" max="13796" width="7.5" style="76" customWidth="1"/>
    <col min="13797" max="13797" width="5.75" style="76" customWidth="1"/>
    <col min="13798" max="13798" width="6.625" style="76" customWidth="1"/>
    <col min="13799" max="13799" width="9.75" style="76" customWidth="1"/>
    <col min="13800" max="13800" width="5.625" style="76" customWidth="1"/>
    <col min="13801" max="14042" width="9" style="76"/>
    <col min="14043" max="14043" width="35.25" style="76" customWidth="1"/>
    <col min="14044" max="14044" width="5.125" style="76" customWidth="1"/>
    <col min="14045" max="14045" width="6.25" style="76" customWidth="1"/>
    <col min="14046" max="14046" width="7.25" style="76" customWidth="1"/>
    <col min="14047" max="14048" width="5.625" style="76" customWidth="1"/>
    <col min="14049" max="14049" width="7" style="76" customWidth="1"/>
    <col min="14050" max="14051" width="5.625" style="76" customWidth="1"/>
    <col min="14052" max="14052" width="7.5" style="76" customWidth="1"/>
    <col min="14053" max="14053" width="5.75" style="76" customWidth="1"/>
    <col min="14054" max="14054" width="6.625" style="76" customWidth="1"/>
    <col min="14055" max="14055" width="9.75" style="76" customWidth="1"/>
    <col min="14056" max="14056" width="5.625" style="76" customWidth="1"/>
    <col min="14057" max="14298" width="9" style="76"/>
    <col min="14299" max="14299" width="35.25" style="76" customWidth="1"/>
    <col min="14300" max="14300" width="5.125" style="76" customWidth="1"/>
    <col min="14301" max="14301" width="6.25" style="76" customWidth="1"/>
    <col min="14302" max="14302" width="7.25" style="76" customWidth="1"/>
    <col min="14303" max="14304" width="5.625" style="76" customWidth="1"/>
    <col min="14305" max="14305" width="7" style="76" customWidth="1"/>
    <col min="14306" max="14307" width="5.625" style="76" customWidth="1"/>
    <col min="14308" max="14308" width="7.5" style="76" customWidth="1"/>
    <col min="14309" max="14309" width="5.75" style="76" customWidth="1"/>
    <col min="14310" max="14310" width="6.625" style="76" customWidth="1"/>
    <col min="14311" max="14311" width="9.75" style="76" customWidth="1"/>
    <col min="14312" max="14312" width="5.625" style="76" customWidth="1"/>
    <col min="14313" max="14554" width="9" style="76"/>
    <col min="14555" max="14555" width="35.25" style="76" customWidth="1"/>
    <col min="14556" max="14556" width="5.125" style="76" customWidth="1"/>
    <col min="14557" max="14557" width="6.25" style="76" customWidth="1"/>
    <col min="14558" max="14558" width="7.25" style="76" customWidth="1"/>
    <col min="14559" max="14560" width="5.625" style="76" customWidth="1"/>
    <col min="14561" max="14561" width="7" style="76" customWidth="1"/>
    <col min="14562" max="14563" width="5.625" style="76" customWidth="1"/>
    <col min="14564" max="14564" width="7.5" style="76" customWidth="1"/>
    <col min="14565" max="14565" width="5.75" style="76" customWidth="1"/>
    <col min="14566" max="14566" width="6.625" style="76" customWidth="1"/>
    <col min="14567" max="14567" width="9.75" style="76" customWidth="1"/>
    <col min="14568" max="14568" width="5.625" style="76" customWidth="1"/>
    <col min="14569" max="14810" width="9" style="76"/>
    <col min="14811" max="14811" width="35.25" style="76" customWidth="1"/>
    <col min="14812" max="14812" width="5.125" style="76" customWidth="1"/>
    <col min="14813" max="14813" width="6.25" style="76" customWidth="1"/>
    <col min="14814" max="14814" width="7.25" style="76" customWidth="1"/>
    <col min="14815" max="14816" width="5.625" style="76" customWidth="1"/>
    <col min="14817" max="14817" width="7" style="76" customWidth="1"/>
    <col min="14818" max="14819" width="5.625" style="76" customWidth="1"/>
    <col min="14820" max="14820" width="7.5" style="76" customWidth="1"/>
    <col min="14821" max="14821" width="5.75" style="76" customWidth="1"/>
    <col min="14822" max="14822" width="6.625" style="76" customWidth="1"/>
    <col min="14823" max="14823" width="9.75" style="76" customWidth="1"/>
    <col min="14824" max="14824" width="5.625" style="76" customWidth="1"/>
    <col min="14825" max="15066" width="9" style="76"/>
    <col min="15067" max="15067" width="35.25" style="76" customWidth="1"/>
    <col min="15068" max="15068" width="5.125" style="76" customWidth="1"/>
    <col min="15069" max="15069" width="6.25" style="76" customWidth="1"/>
    <col min="15070" max="15070" width="7.25" style="76" customWidth="1"/>
    <col min="15071" max="15072" width="5.625" style="76" customWidth="1"/>
    <col min="15073" max="15073" width="7" style="76" customWidth="1"/>
    <col min="15074" max="15075" width="5.625" style="76" customWidth="1"/>
    <col min="15076" max="15076" width="7.5" style="76" customWidth="1"/>
    <col min="15077" max="15077" width="5.75" style="76" customWidth="1"/>
    <col min="15078" max="15078" width="6.625" style="76" customWidth="1"/>
    <col min="15079" max="15079" width="9.75" style="76" customWidth="1"/>
    <col min="15080" max="15080" width="5.625" style="76" customWidth="1"/>
    <col min="15081" max="15322" width="9" style="76"/>
    <col min="15323" max="15323" width="35.25" style="76" customWidth="1"/>
    <col min="15324" max="15324" width="5.125" style="76" customWidth="1"/>
    <col min="15325" max="15325" width="6.25" style="76" customWidth="1"/>
    <col min="15326" max="15326" width="7.25" style="76" customWidth="1"/>
    <col min="15327" max="15328" width="5.625" style="76" customWidth="1"/>
    <col min="15329" max="15329" width="7" style="76" customWidth="1"/>
    <col min="15330" max="15331" width="5.625" style="76" customWidth="1"/>
    <col min="15332" max="15332" width="7.5" style="76" customWidth="1"/>
    <col min="15333" max="15333" width="5.75" style="76" customWidth="1"/>
    <col min="15334" max="15334" width="6.625" style="76" customWidth="1"/>
    <col min="15335" max="15335" width="9.75" style="76" customWidth="1"/>
    <col min="15336" max="15336" width="5.625" style="76" customWidth="1"/>
    <col min="15337" max="15578" width="9" style="76"/>
    <col min="15579" max="15579" width="35.25" style="76" customWidth="1"/>
    <col min="15580" max="15580" width="5.125" style="76" customWidth="1"/>
    <col min="15581" max="15581" width="6.25" style="76" customWidth="1"/>
    <col min="15582" max="15582" width="7.25" style="76" customWidth="1"/>
    <col min="15583" max="15584" width="5.625" style="76" customWidth="1"/>
    <col min="15585" max="15585" width="7" style="76" customWidth="1"/>
    <col min="15586" max="15587" width="5.625" style="76" customWidth="1"/>
    <col min="15588" max="15588" width="7.5" style="76" customWidth="1"/>
    <col min="15589" max="15589" width="5.75" style="76" customWidth="1"/>
    <col min="15590" max="15590" width="6.625" style="76" customWidth="1"/>
    <col min="15591" max="15591" width="9.75" style="76" customWidth="1"/>
    <col min="15592" max="15592" width="5.625" style="76" customWidth="1"/>
    <col min="15593" max="15834" width="9" style="76"/>
    <col min="15835" max="15835" width="35.25" style="76" customWidth="1"/>
    <col min="15836" max="15836" width="5.125" style="76" customWidth="1"/>
    <col min="15837" max="15837" width="6.25" style="76" customWidth="1"/>
    <col min="15838" max="15838" width="7.25" style="76" customWidth="1"/>
    <col min="15839" max="15840" width="5.625" style="76" customWidth="1"/>
    <col min="15841" max="15841" width="7" style="76" customWidth="1"/>
    <col min="15842" max="15843" width="5.625" style="76" customWidth="1"/>
    <col min="15844" max="15844" width="7.5" style="76" customWidth="1"/>
    <col min="15845" max="15845" width="5.75" style="76" customWidth="1"/>
    <col min="15846" max="15846" width="6.625" style="76" customWidth="1"/>
    <col min="15847" max="15847" width="9.75" style="76" customWidth="1"/>
    <col min="15848" max="15848" width="5.625" style="76" customWidth="1"/>
    <col min="15849" max="16090" width="9" style="76"/>
    <col min="16091" max="16091" width="35.25" style="76" customWidth="1"/>
    <col min="16092" max="16092" width="5.125" style="76" customWidth="1"/>
    <col min="16093" max="16093" width="6.25" style="76" customWidth="1"/>
    <col min="16094" max="16094" width="7.25" style="76" customWidth="1"/>
    <col min="16095" max="16096" width="5.625" style="76" customWidth="1"/>
    <col min="16097" max="16097" width="7" style="76" customWidth="1"/>
    <col min="16098" max="16099" width="5.625" style="76" customWidth="1"/>
    <col min="16100" max="16100" width="7.5" style="76" customWidth="1"/>
    <col min="16101" max="16101" width="5.75" style="76" customWidth="1"/>
    <col min="16102" max="16102" width="6.625" style="76" customWidth="1"/>
    <col min="16103" max="16103" width="9.75" style="76" customWidth="1"/>
    <col min="16104" max="16104" width="5.625" style="76" customWidth="1"/>
    <col min="16105" max="16384" width="9" style="76"/>
  </cols>
  <sheetData>
    <row r="1" spans="1:11" ht="46.5" customHeight="1" x14ac:dyDescent="0.2">
      <c r="A1" s="423" t="s">
        <v>691</v>
      </c>
      <c r="B1" s="423"/>
      <c r="C1" s="423"/>
      <c r="D1" s="423"/>
      <c r="E1" s="423"/>
      <c r="F1" s="423"/>
      <c r="G1" s="423"/>
      <c r="H1" s="423"/>
      <c r="I1" s="423"/>
      <c r="J1" s="423"/>
      <c r="K1" s="423"/>
    </row>
    <row r="2" spans="1:11" ht="38.25" customHeight="1" x14ac:dyDescent="0.25">
      <c r="A2" s="416" t="s">
        <v>692</v>
      </c>
      <c r="B2" s="416"/>
      <c r="C2" s="416"/>
      <c r="D2" s="416"/>
      <c r="E2" s="416"/>
      <c r="F2" s="416"/>
      <c r="G2" s="416"/>
      <c r="H2" s="416"/>
      <c r="I2" s="416"/>
      <c r="J2" s="416"/>
      <c r="K2" s="416"/>
    </row>
    <row r="3" spans="1:11" ht="23.25" customHeight="1" thickBot="1" x14ac:dyDescent="0.3">
      <c r="A3" s="29" t="s">
        <v>693</v>
      </c>
      <c r="K3" s="35" t="s">
        <v>694</v>
      </c>
    </row>
    <row r="4" spans="1:11" ht="18.75" customHeight="1" thickTop="1" x14ac:dyDescent="0.25">
      <c r="A4" s="409" t="s">
        <v>695</v>
      </c>
      <c r="B4" s="412" t="s">
        <v>2</v>
      </c>
      <c r="C4" s="412"/>
      <c r="D4" s="412"/>
      <c r="E4" s="412" t="s">
        <v>3</v>
      </c>
      <c r="F4" s="412"/>
      <c r="G4" s="412"/>
      <c r="H4" s="412" t="s">
        <v>4</v>
      </c>
      <c r="I4" s="412"/>
      <c r="J4" s="412"/>
      <c r="K4" s="409" t="s">
        <v>696</v>
      </c>
    </row>
    <row r="5" spans="1:11" ht="17.25" customHeight="1" x14ac:dyDescent="0.25">
      <c r="A5" s="410"/>
      <c r="B5" s="413" t="s">
        <v>6</v>
      </c>
      <c r="C5" s="413"/>
      <c r="D5" s="413"/>
      <c r="E5" s="413" t="s">
        <v>7</v>
      </c>
      <c r="F5" s="413"/>
      <c r="G5" s="413"/>
      <c r="H5" s="413" t="s">
        <v>8</v>
      </c>
      <c r="I5" s="413"/>
      <c r="J5" s="413"/>
      <c r="K5" s="410"/>
    </row>
    <row r="6" spans="1:11" ht="17.25" customHeight="1" x14ac:dyDescent="0.25">
      <c r="A6" s="410"/>
      <c r="B6" s="75" t="s">
        <v>52</v>
      </c>
      <c r="C6" s="75" t="s">
        <v>279</v>
      </c>
      <c r="D6" s="75" t="s">
        <v>11</v>
      </c>
      <c r="E6" s="75" t="s">
        <v>52</v>
      </c>
      <c r="F6" s="75" t="s">
        <v>279</v>
      </c>
      <c r="G6" s="75" t="s">
        <v>11</v>
      </c>
      <c r="H6" s="75" t="s">
        <v>52</v>
      </c>
      <c r="I6" s="75" t="s">
        <v>279</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30" customHeight="1" x14ac:dyDescent="0.2">
      <c r="A8" s="31" t="s">
        <v>656</v>
      </c>
      <c r="B8" s="32"/>
      <c r="C8" s="32"/>
      <c r="D8" s="32"/>
      <c r="E8" s="32"/>
      <c r="F8" s="32"/>
      <c r="G8" s="32"/>
      <c r="H8" s="32"/>
      <c r="I8" s="32"/>
      <c r="J8" s="32"/>
      <c r="K8" s="33" t="s">
        <v>697</v>
      </c>
    </row>
    <row r="9" spans="1:11" ht="30" customHeight="1" x14ac:dyDescent="0.2">
      <c r="A9" s="5" t="s">
        <v>698</v>
      </c>
      <c r="B9" s="6">
        <v>24</v>
      </c>
      <c r="C9" s="6">
        <v>16</v>
      </c>
      <c r="D9" s="6">
        <v>40</v>
      </c>
      <c r="E9" s="6">
        <v>0</v>
      </c>
      <c r="F9" s="6">
        <v>0</v>
      </c>
      <c r="G9" s="6">
        <v>0</v>
      </c>
      <c r="H9" s="6">
        <f>SUM(B9,E9)</f>
        <v>24</v>
      </c>
      <c r="I9" s="6">
        <f t="shared" ref="I9:J11" si="0">SUM(C9,F9)</f>
        <v>16</v>
      </c>
      <c r="J9" s="6">
        <f t="shared" si="0"/>
        <v>40</v>
      </c>
      <c r="K9" s="7" t="s">
        <v>699</v>
      </c>
    </row>
    <row r="10" spans="1:11" ht="30" customHeight="1" x14ac:dyDescent="0.2">
      <c r="A10" s="5" t="s">
        <v>700</v>
      </c>
      <c r="B10" s="6">
        <v>1</v>
      </c>
      <c r="C10" s="6">
        <v>0</v>
      </c>
      <c r="D10" s="6">
        <v>1</v>
      </c>
      <c r="E10" s="6">
        <v>0</v>
      </c>
      <c r="F10" s="6">
        <v>0</v>
      </c>
      <c r="G10" s="6">
        <v>0</v>
      </c>
      <c r="H10" s="6">
        <f>SUM(B10,E10)</f>
        <v>1</v>
      </c>
      <c r="I10" s="6">
        <f t="shared" si="0"/>
        <v>0</v>
      </c>
      <c r="J10" s="6">
        <f t="shared" si="0"/>
        <v>1</v>
      </c>
      <c r="K10" s="7" t="s">
        <v>701</v>
      </c>
    </row>
    <row r="11" spans="1:11" ht="30" customHeight="1" x14ac:dyDescent="0.2">
      <c r="A11" s="5" t="s">
        <v>702</v>
      </c>
      <c r="B11" s="6">
        <v>10</v>
      </c>
      <c r="C11" s="6">
        <v>17</v>
      </c>
      <c r="D11" s="6">
        <v>27</v>
      </c>
      <c r="E11" s="6">
        <v>0</v>
      </c>
      <c r="F11" s="6">
        <v>0</v>
      </c>
      <c r="G11" s="6">
        <v>0</v>
      </c>
      <c r="H11" s="6">
        <f>SUM(B11,E11)</f>
        <v>10</v>
      </c>
      <c r="I11" s="6">
        <f t="shared" si="0"/>
        <v>17</v>
      </c>
      <c r="J11" s="6">
        <f t="shared" si="0"/>
        <v>27</v>
      </c>
      <c r="K11" s="7" t="s">
        <v>703</v>
      </c>
    </row>
    <row r="12" spans="1:11" ht="30" customHeight="1" x14ac:dyDescent="0.2">
      <c r="A12" s="5" t="s">
        <v>704</v>
      </c>
      <c r="B12" s="6">
        <f>SUM(B9:B11)</f>
        <v>35</v>
      </c>
      <c r="C12" s="6">
        <f t="shared" ref="C12:J12" si="1">SUM(C9:C11)</f>
        <v>33</v>
      </c>
      <c r="D12" s="6">
        <f t="shared" si="1"/>
        <v>68</v>
      </c>
      <c r="E12" s="6">
        <f t="shared" si="1"/>
        <v>0</v>
      </c>
      <c r="F12" s="6">
        <f t="shared" si="1"/>
        <v>0</v>
      </c>
      <c r="G12" s="6">
        <f t="shared" si="1"/>
        <v>0</v>
      </c>
      <c r="H12" s="6">
        <f t="shared" si="1"/>
        <v>35</v>
      </c>
      <c r="I12" s="6">
        <f t="shared" si="1"/>
        <v>33</v>
      </c>
      <c r="J12" s="6">
        <f t="shared" si="1"/>
        <v>68</v>
      </c>
      <c r="K12" s="7" t="s">
        <v>705</v>
      </c>
    </row>
    <row r="13" spans="1:11" ht="36" customHeight="1" x14ac:dyDescent="0.2">
      <c r="A13" s="5" t="s">
        <v>706</v>
      </c>
      <c r="B13" s="6">
        <v>6</v>
      </c>
      <c r="C13" s="6">
        <v>6</v>
      </c>
      <c r="D13" s="6">
        <v>12</v>
      </c>
      <c r="E13" s="6">
        <v>0</v>
      </c>
      <c r="F13" s="6">
        <v>0</v>
      </c>
      <c r="G13" s="6">
        <v>0</v>
      </c>
      <c r="H13" s="6">
        <f>SUM(B13,E13)</f>
        <v>6</v>
      </c>
      <c r="I13" s="6">
        <f>SUM(C13,F13)</f>
        <v>6</v>
      </c>
      <c r="J13" s="6">
        <f>SUM(D13,G13)</f>
        <v>12</v>
      </c>
      <c r="K13" s="18" t="s">
        <v>707</v>
      </c>
    </row>
    <row r="14" spans="1:11" ht="38.25" customHeight="1" x14ac:dyDescent="0.2">
      <c r="A14" s="5" t="s">
        <v>708</v>
      </c>
      <c r="B14" s="6"/>
      <c r="C14" s="6"/>
      <c r="D14" s="6"/>
      <c r="E14" s="6"/>
      <c r="F14" s="6"/>
      <c r="G14" s="6"/>
      <c r="H14" s="6"/>
      <c r="I14" s="6"/>
      <c r="J14" s="6"/>
      <c r="K14" s="18" t="s">
        <v>709</v>
      </c>
    </row>
    <row r="15" spans="1:11" ht="39.75" customHeight="1" x14ac:dyDescent="0.2">
      <c r="A15" s="5" t="s">
        <v>710</v>
      </c>
      <c r="B15" s="6">
        <v>1</v>
      </c>
      <c r="C15" s="6">
        <v>0</v>
      </c>
      <c r="D15" s="6">
        <v>1</v>
      </c>
      <c r="E15" s="6">
        <v>0</v>
      </c>
      <c r="F15" s="6">
        <v>0</v>
      </c>
      <c r="G15" s="6">
        <v>0</v>
      </c>
      <c r="H15" s="6">
        <f>SUM(B15,E15)</f>
        <v>1</v>
      </c>
      <c r="I15" s="6">
        <f t="shared" ref="I15:J21" si="2">SUM(C15,F15)</f>
        <v>0</v>
      </c>
      <c r="J15" s="6">
        <f t="shared" si="2"/>
        <v>1</v>
      </c>
      <c r="K15" s="18" t="s">
        <v>711</v>
      </c>
    </row>
    <row r="16" spans="1:11" ht="30" customHeight="1" x14ac:dyDescent="0.2">
      <c r="A16" s="5" t="s">
        <v>712</v>
      </c>
      <c r="B16" s="6">
        <v>8</v>
      </c>
      <c r="C16" s="6">
        <v>4</v>
      </c>
      <c r="D16" s="6">
        <v>12</v>
      </c>
      <c r="E16" s="6">
        <v>0</v>
      </c>
      <c r="F16" s="6">
        <v>0</v>
      </c>
      <c r="G16" s="6">
        <v>0</v>
      </c>
      <c r="H16" s="6">
        <f t="shared" ref="H16:H21" si="3">SUM(B16,E16)</f>
        <v>8</v>
      </c>
      <c r="I16" s="6">
        <f t="shared" si="2"/>
        <v>4</v>
      </c>
      <c r="J16" s="6">
        <f t="shared" si="2"/>
        <v>12</v>
      </c>
      <c r="K16" s="7" t="s">
        <v>713</v>
      </c>
    </row>
    <row r="17" spans="1:11" ht="30" customHeight="1" x14ac:dyDescent="0.2">
      <c r="A17" s="5" t="s">
        <v>714</v>
      </c>
      <c r="B17" s="6">
        <f>SUM(B15:B16)</f>
        <v>9</v>
      </c>
      <c r="C17" s="6">
        <f t="shared" ref="C17:G21" si="4">SUM(C15:C16)</f>
        <v>4</v>
      </c>
      <c r="D17" s="6">
        <f t="shared" si="4"/>
        <v>13</v>
      </c>
      <c r="E17" s="6">
        <f t="shared" si="4"/>
        <v>0</v>
      </c>
      <c r="F17" s="6">
        <f t="shared" si="4"/>
        <v>0</v>
      </c>
      <c r="G17" s="6">
        <f t="shared" si="4"/>
        <v>0</v>
      </c>
      <c r="H17" s="6">
        <f t="shared" si="3"/>
        <v>9</v>
      </c>
      <c r="I17" s="6">
        <f t="shared" si="2"/>
        <v>4</v>
      </c>
      <c r="J17" s="6">
        <f t="shared" si="2"/>
        <v>13</v>
      </c>
      <c r="K17" s="18" t="s">
        <v>715</v>
      </c>
    </row>
    <row r="18" spans="1:11" ht="30" customHeight="1" x14ac:dyDescent="0.2">
      <c r="A18" s="5" t="s">
        <v>716</v>
      </c>
      <c r="B18" s="6">
        <v>2</v>
      </c>
      <c r="C18" s="6">
        <v>0</v>
      </c>
      <c r="D18" s="6">
        <v>2</v>
      </c>
      <c r="E18" s="6">
        <f t="shared" si="4"/>
        <v>0</v>
      </c>
      <c r="F18" s="6">
        <f t="shared" si="4"/>
        <v>0</v>
      </c>
      <c r="G18" s="6">
        <f t="shared" si="4"/>
        <v>0</v>
      </c>
      <c r="H18" s="6">
        <f t="shared" si="3"/>
        <v>2</v>
      </c>
      <c r="I18" s="6">
        <f t="shared" si="2"/>
        <v>0</v>
      </c>
      <c r="J18" s="6">
        <f t="shared" si="2"/>
        <v>2</v>
      </c>
      <c r="K18" s="7" t="s">
        <v>717</v>
      </c>
    </row>
    <row r="19" spans="1:11" ht="35.25" customHeight="1" x14ac:dyDescent="0.2">
      <c r="A19" s="17" t="s">
        <v>718</v>
      </c>
      <c r="B19" s="6">
        <v>6</v>
      </c>
      <c r="C19" s="6">
        <v>2</v>
      </c>
      <c r="D19" s="6">
        <v>8</v>
      </c>
      <c r="E19" s="6">
        <f t="shared" si="4"/>
        <v>0</v>
      </c>
      <c r="F19" s="6">
        <f t="shared" si="4"/>
        <v>0</v>
      </c>
      <c r="G19" s="6">
        <f t="shared" si="4"/>
        <v>0</v>
      </c>
      <c r="H19" s="6">
        <f t="shared" si="3"/>
        <v>6</v>
      </c>
      <c r="I19" s="6">
        <f t="shared" si="2"/>
        <v>2</v>
      </c>
      <c r="J19" s="6">
        <f t="shared" si="2"/>
        <v>8</v>
      </c>
      <c r="K19" s="18" t="s">
        <v>719</v>
      </c>
    </row>
    <row r="20" spans="1:11" ht="30" customHeight="1" x14ac:dyDescent="0.2">
      <c r="A20" s="5" t="s">
        <v>720</v>
      </c>
      <c r="B20" s="6">
        <v>4</v>
      </c>
      <c r="C20" s="6">
        <v>0</v>
      </c>
      <c r="D20" s="6">
        <v>4</v>
      </c>
      <c r="E20" s="6">
        <f t="shared" si="4"/>
        <v>0</v>
      </c>
      <c r="F20" s="6">
        <f t="shared" si="4"/>
        <v>0</v>
      </c>
      <c r="G20" s="6">
        <f t="shared" si="4"/>
        <v>0</v>
      </c>
      <c r="H20" s="6">
        <f t="shared" si="3"/>
        <v>4</v>
      </c>
      <c r="I20" s="6">
        <f t="shared" si="2"/>
        <v>0</v>
      </c>
      <c r="J20" s="6">
        <f t="shared" si="2"/>
        <v>4</v>
      </c>
      <c r="K20" s="7" t="s">
        <v>721</v>
      </c>
    </row>
    <row r="21" spans="1:11" ht="30" customHeight="1" thickBot="1" x14ac:dyDescent="0.25">
      <c r="A21" s="14" t="s">
        <v>722</v>
      </c>
      <c r="B21" s="15">
        <v>2</v>
      </c>
      <c r="C21" s="15">
        <v>0</v>
      </c>
      <c r="D21" s="15">
        <v>2</v>
      </c>
      <c r="E21" s="15">
        <f t="shared" si="4"/>
        <v>0</v>
      </c>
      <c r="F21" s="15">
        <f t="shared" si="4"/>
        <v>0</v>
      </c>
      <c r="G21" s="15">
        <f t="shared" si="4"/>
        <v>0</v>
      </c>
      <c r="H21" s="15">
        <f t="shared" si="3"/>
        <v>2</v>
      </c>
      <c r="I21" s="15">
        <f t="shared" si="2"/>
        <v>0</v>
      </c>
      <c r="J21" s="15">
        <f t="shared" si="2"/>
        <v>2</v>
      </c>
      <c r="K21" s="16" t="s">
        <v>723</v>
      </c>
    </row>
    <row r="22" spans="1:11" ht="30" customHeight="1" thickTop="1" x14ac:dyDescent="0.2">
      <c r="A22" s="25"/>
      <c r="B22" s="73"/>
      <c r="C22" s="73"/>
      <c r="D22" s="73"/>
      <c r="E22" s="73"/>
      <c r="F22" s="73"/>
      <c r="G22" s="73"/>
      <c r="H22" s="73"/>
      <c r="I22" s="73"/>
      <c r="J22" s="73"/>
      <c r="K22" s="26"/>
    </row>
    <row r="23" spans="1:11" ht="30" customHeight="1" x14ac:dyDescent="0.2">
      <c r="A23" s="25"/>
      <c r="B23" s="73"/>
      <c r="C23" s="73"/>
      <c r="D23" s="73"/>
      <c r="E23" s="73"/>
      <c r="F23" s="73"/>
      <c r="G23" s="73"/>
      <c r="H23" s="73"/>
      <c r="I23" s="73"/>
      <c r="J23" s="73"/>
      <c r="K23" s="26"/>
    </row>
    <row r="24" spans="1:11" ht="33" customHeight="1" thickBot="1" x14ac:dyDescent="0.3">
      <c r="A24" s="29" t="s">
        <v>724</v>
      </c>
      <c r="K24" s="35" t="s">
        <v>725</v>
      </c>
    </row>
    <row r="25" spans="1:11" ht="16.5" thickTop="1" x14ac:dyDescent="0.25">
      <c r="A25" s="409" t="s">
        <v>695</v>
      </c>
      <c r="B25" s="412" t="s">
        <v>2</v>
      </c>
      <c r="C25" s="412"/>
      <c r="D25" s="412"/>
      <c r="E25" s="412" t="s">
        <v>3</v>
      </c>
      <c r="F25" s="412"/>
      <c r="G25" s="412"/>
      <c r="H25" s="412" t="s">
        <v>4</v>
      </c>
      <c r="I25" s="412"/>
      <c r="J25" s="412"/>
      <c r="K25" s="409" t="s">
        <v>696</v>
      </c>
    </row>
    <row r="26" spans="1:11" ht="15.75" x14ac:dyDescent="0.25">
      <c r="A26" s="410"/>
      <c r="B26" s="413" t="s">
        <v>6</v>
      </c>
      <c r="C26" s="413"/>
      <c r="D26" s="413"/>
      <c r="E26" s="413" t="s">
        <v>7</v>
      </c>
      <c r="F26" s="413"/>
      <c r="G26" s="413"/>
      <c r="H26" s="413" t="s">
        <v>8</v>
      </c>
      <c r="I26" s="413"/>
      <c r="J26" s="413"/>
      <c r="K26" s="410"/>
    </row>
    <row r="27" spans="1:11" ht="15.75" x14ac:dyDescent="0.25">
      <c r="A27" s="410"/>
      <c r="B27" s="75" t="s">
        <v>52</v>
      </c>
      <c r="C27" s="75" t="s">
        <v>279</v>
      </c>
      <c r="D27" s="75" t="s">
        <v>11</v>
      </c>
      <c r="E27" s="75" t="s">
        <v>52</v>
      </c>
      <c r="F27" s="75" t="s">
        <v>279</v>
      </c>
      <c r="G27" s="75" t="s">
        <v>11</v>
      </c>
      <c r="H27" s="75" t="s">
        <v>52</v>
      </c>
      <c r="I27" s="75" t="s">
        <v>279</v>
      </c>
      <c r="J27" s="75" t="s">
        <v>11</v>
      </c>
      <c r="K27" s="410"/>
    </row>
    <row r="28" spans="1:11" ht="16.5" thickBot="1" x14ac:dyDescent="0.3">
      <c r="A28" s="411"/>
      <c r="B28" s="4" t="s">
        <v>12</v>
      </c>
      <c r="C28" s="4" t="s">
        <v>13</v>
      </c>
      <c r="D28" s="4" t="s">
        <v>8</v>
      </c>
      <c r="E28" s="4" t="s">
        <v>12</v>
      </c>
      <c r="F28" s="4" t="s">
        <v>13</v>
      </c>
      <c r="G28" s="4" t="s">
        <v>8</v>
      </c>
      <c r="H28" s="4" t="s">
        <v>12</v>
      </c>
      <c r="I28" s="4" t="s">
        <v>13</v>
      </c>
      <c r="J28" s="4" t="s">
        <v>8</v>
      </c>
      <c r="K28" s="411"/>
    </row>
    <row r="29" spans="1:11" ht="33" customHeight="1" x14ac:dyDescent="0.2">
      <c r="A29" s="5" t="s">
        <v>726</v>
      </c>
      <c r="B29" s="6">
        <v>33</v>
      </c>
      <c r="C29" s="6">
        <v>16</v>
      </c>
      <c r="D29" s="6">
        <v>49</v>
      </c>
      <c r="E29" s="6">
        <v>0</v>
      </c>
      <c r="F29" s="6">
        <v>0</v>
      </c>
      <c r="G29" s="6">
        <v>0</v>
      </c>
      <c r="H29" s="6">
        <f>SUM(B29,E29)</f>
        <v>33</v>
      </c>
      <c r="I29" s="6">
        <f t="shared" ref="I29:J35" si="5">SUM(C29,F29)</f>
        <v>16</v>
      </c>
      <c r="J29" s="6">
        <f t="shared" si="5"/>
        <v>49</v>
      </c>
      <c r="K29" s="18" t="s">
        <v>727</v>
      </c>
    </row>
    <row r="30" spans="1:11" ht="27.75" customHeight="1" x14ac:dyDescent="0.2">
      <c r="A30" s="31" t="s">
        <v>728</v>
      </c>
      <c r="B30" s="32">
        <v>21</v>
      </c>
      <c r="C30" s="32">
        <v>22</v>
      </c>
      <c r="D30" s="32">
        <v>43</v>
      </c>
      <c r="E30" s="6">
        <v>0</v>
      </c>
      <c r="F30" s="6">
        <v>0</v>
      </c>
      <c r="G30" s="6">
        <v>0</v>
      </c>
      <c r="H30" s="6">
        <f t="shared" ref="H30:H35" si="6">SUM(B30,E30)</f>
        <v>21</v>
      </c>
      <c r="I30" s="6">
        <f t="shared" si="5"/>
        <v>22</v>
      </c>
      <c r="J30" s="6">
        <f t="shared" si="5"/>
        <v>43</v>
      </c>
      <c r="K30" s="33" t="s">
        <v>729</v>
      </c>
    </row>
    <row r="31" spans="1:11" ht="27.75" customHeight="1" x14ac:dyDescent="0.2">
      <c r="A31" s="5" t="s">
        <v>730</v>
      </c>
      <c r="B31" s="6">
        <v>26</v>
      </c>
      <c r="C31" s="6">
        <v>9</v>
      </c>
      <c r="D31" s="6">
        <v>35</v>
      </c>
      <c r="E31" s="6">
        <v>0</v>
      </c>
      <c r="F31" s="6">
        <v>0</v>
      </c>
      <c r="G31" s="6">
        <v>0</v>
      </c>
      <c r="H31" s="6">
        <f t="shared" si="6"/>
        <v>26</v>
      </c>
      <c r="I31" s="6">
        <f t="shared" si="5"/>
        <v>9</v>
      </c>
      <c r="J31" s="6">
        <f t="shared" si="5"/>
        <v>35</v>
      </c>
      <c r="K31" s="7" t="s">
        <v>731</v>
      </c>
    </row>
    <row r="32" spans="1:11" ht="27.75" customHeight="1" x14ac:dyDescent="0.2">
      <c r="A32" s="5" t="s">
        <v>732</v>
      </c>
      <c r="B32" s="6">
        <v>54</v>
      </c>
      <c r="C32" s="6">
        <v>23</v>
      </c>
      <c r="D32" s="6">
        <v>77</v>
      </c>
      <c r="E32" s="6">
        <v>0</v>
      </c>
      <c r="F32" s="6">
        <v>0</v>
      </c>
      <c r="G32" s="6">
        <v>0</v>
      </c>
      <c r="H32" s="6">
        <f t="shared" si="6"/>
        <v>54</v>
      </c>
      <c r="I32" s="6">
        <f t="shared" si="5"/>
        <v>23</v>
      </c>
      <c r="J32" s="6">
        <f t="shared" si="5"/>
        <v>77</v>
      </c>
      <c r="K32" s="18" t="s">
        <v>733</v>
      </c>
    </row>
    <row r="33" spans="1:11" ht="27.75" customHeight="1" x14ac:dyDescent="0.2">
      <c r="A33" s="5" t="s">
        <v>734</v>
      </c>
      <c r="B33" s="6">
        <v>20</v>
      </c>
      <c r="C33" s="6">
        <v>20</v>
      </c>
      <c r="D33" s="6">
        <v>40</v>
      </c>
      <c r="E33" s="6">
        <v>0</v>
      </c>
      <c r="F33" s="6">
        <v>0</v>
      </c>
      <c r="G33" s="6">
        <v>0</v>
      </c>
      <c r="H33" s="6">
        <f t="shared" si="6"/>
        <v>20</v>
      </c>
      <c r="I33" s="6">
        <f t="shared" si="5"/>
        <v>20</v>
      </c>
      <c r="J33" s="6">
        <f t="shared" si="5"/>
        <v>40</v>
      </c>
      <c r="K33" s="7" t="s">
        <v>735</v>
      </c>
    </row>
    <row r="34" spans="1:11" ht="27.75" customHeight="1" x14ac:dyDescent="0.2">
      <c r="A34" s="5" t="s">
        <v>736</v>
      </c>
      <c r="B34" s="6">
        <v>23</v>
      </c>
      <c r="C34" s="6">
        <v>11</v>
      </c>
      <c r="D34" s="6">
        <v>34</v>
      </c>
      <c r="E34" s="6">
        <v>0</v>
      </c>
      <c r="F34" s="6">
        <v>0</v>
      </c>
      <c r="G34" s="6">
        <v>0</v>
      </c>
      <c r="H34" s="6">
        <f t="shared" si="6"/>
        <v>23</v>
      </c>
      <c r="I34" s="6">
        <f t="shared" si="5"/>
        <v>11</v>
      </c>
      <c r="J34" s="6">
        <f t="shared" si="5"/>
        <v>34</v>
      </c>
      <c r="K34" s="7" t="s">
        <v>737</v>
      </c>
    </row>
    <row r="35" spans="1:11" ht="27.75" customHeight="1" x14ac:dyDescent="0.2">
      <c r="A35" s="5" t="s">
        <v>738</v>
      </c>
      <c r="B35" s="6">
        <v>9</v>
      </c>
      <c r="C35" s="6">
        <v>6</v>
      </c>
      <c r="D35" s="6">
        <v>15</v>
      </c>
      <c r="E35" s="6">
        <v>0</v>
      </c>
      <c r="F35" s="6">
        <v>0</v>
      </c>
      <c r="G35" s="6">
        <v>0</v>
      </c>
      <c r="H35" s="6">
        <f t="shared" si="6"/>
        <v>9</v>
      </c>
      <c r="I35" s="6">
        <f t="shared" si="5"/>
        <v>6</v>
      </c>
      <c r="J35" s="6">
        <f t="shared" si="5"/>
        <v>15</v>
      </c>
      <c r="K35" s="7" t="s">
        <v>739</v>
      </c>
    </row>
    <row r="36" spans="1:11" ht="27.75" customHeight="1" x14ac:dyDescent="0.2">
      <c r="A36" s="5" t="s">
        <v>740</v>
      </c>
      <c r="B36" s="6">
        <f t="shared" ref="B36:J36" si="7">SUM(B29:B35,B17:B21,B13,B12)</f>
        <v>250</v>
      </c>
      <c r="C36" s="6">
        <f t="shared" si="7"/>
        <v>152</v>
      </c>
      <c r="D36" s="6">
        <f t="shared" si="7"/>
        <v>402</v>
      </c>
      <c r="E36" s="6">
        <f t="shared" si="7"/>
        <v>0</v>
      </c>
      <c r="F36" s="6">
        <f t="shared" si="7"/>
        <v>0</v>
      </c>
      <c r="G36" s="6">
        <f t="shared" si="7"/>
        <v>0</v>
      </c>
      <c r="H36" s="6">
        <f t="shared" si="7"/>
        <v>250</v>
      </c>
      <c r="I36" s="6">
        <f t="shared" si="7"/>
        <v>152</v>
      </c>
      <c r="J36" s="6">
        <f t="shared" si="7"/>
        <v>402</v>
      </c>
      <c r="K36" s="7" t="s">
        <v>741</v>
      </c>
    </row>
    <row r="37" spans="1:11" ht="27.75" customHeight="1" x14ac:dyDescent="0.2">
      <c r="A37" s="5" t="s">
        <v>658</v>
      </c>
      <c r="B37" s="6"/>
      <c r="C37" s="6"/>
      <c r="D37" s="6"/>
      <c r="E37" s="6"/>
      <c r="F37" s="6"/>
      <c r="G37" s="6"/>
      <c r="H37" s="6"/>
      <c r="I37" s="6"/>
      <c r="J37" s="6"/>
      <c r="K37" s="7" t="s">
        <v>742</v>
      </c>
    </row>
    <row r="38" spans="1:11" ht="27.75" customHeight="1" x14ac:dyDescent="0.2">
      <c r="A38" s="5" t="s">
        <v>743</v>
      </c>
      <c r="B38" s="6">
        <v>8</v>
      </c>
      <c r="C38" s="6">
        <v>13</v>
      </c>
      <c r="D38" s="6">
        <v>21</v>
      </c>
      <c r="E38" s="6">
        <v>0</v>
      </c>
      <c r="F38" s="6">
        <v>0</v>
      </c>
      <c r="G38" s="6">
        <v>0</v>
      </c>
      <c r="H38" s="6">
        <f>SUM(B38,E38)</f>
        <v>8</v>
      </c>
      <c r="I38" s="6">
        <f t="shared" ref="I38:J41" si="8">SUM(C38,F38)</f>
        <v>13</v>
      </c>
      <c r="J38" s="6">
        <f t="shared" si="8"/>
        <v>21</v>
      </c>
      <c r="K38" s="7" t="s">
        <v>744</v>
      </c>
    </row>
    <row r="39" spans="1:11" ht="33.75" customHeight="1" x14ac:dyDescent="0.2">
      <c r="A39" s="5" t="s">
        <v>745</v>
      </c>
      <c r="B39" s="6">
        <v>2</v>
      </c>
      <c r="C39" s="6">
        <v>4</v>
      </c>
      <c r="D39" s="6">
        <v>6</v>
      </c>
      <c r="E39" s="6">
        <v>0</v>
      </c>
      <c r="F39" s="6">
        <v>0</v>
      </c>
      <c r="G39" s="6">
        <v>0</v>
      </c>
      <c r="H39" s="6">
        <f>SUM(B39,E39)</f>
        <v>2</v>
      </c>
      <c r="I39" s="6">
        <f t="shared" si="8"/>
        <v>4</v>
      </c>
      <c r="J39" s="6">
        <f t="shared" si="8"/>
        <v>6</v>
      </c>
      <c r="K39" s="18" t="s">
        <v>746</v>
      </c>
    </row>
    <row r="40" spans="1:11" ht="33.75" customHeight="1" x14ac:dyDescent="0.2">
      <c r="A40" s="5" t="s">
        <v>747</v>
      </c>
      <c r="B40" s="6">
        <v>5</v>
      </c>
      <c r="C40" s="6">
        <v>5</v>
      </c>
      <c r="D40" s="6">
        <v>10</v>
      </c>
      <c r="E40" s="6">
        <v>0</v>
      </c>
      <c r="F40" s="6">
        <v>0</v>
      </c>
      <c r="G40" s="6">
        <v>0</v>
      </c>
      <c r="H40" s="6">
        <f>SUM(B40,E40)</f>
        <v>5</v>
      </c>
      <c r="I40" s="6">
        <f t="shared" si="8"/>
        <v>5</v>
      </c>
      <c r="J40" s="6">
        <f t="shared" si="8"/>
        <v>10</v>
      </c>
      <c r="K40" s="18" t="s">
        <v>748</v>
      </c>
    </row>
    <row r="41" spans="1:11" ht="27.75" customHeight="1" x14ac:dyDescent="0.2">
      <c r="A41" s="5" t="s">
        <v>749</v>
      </c>
      <c r="B41" s="6">
        <v>2</v>
      </c>
      <c r="C41" s="6">
        <v>4</v>
      </c>
      <c r="D41" s="6">
        <v>6</v>
      </c>
      <c r="E41" s="6">
        <v>0</v>
      </c>
      <c r="F41" s="6">
        <v>0</v>
      </c>
      <c r="G41" s="6">
        <v>0</v>
      </c>
      <c r="H41" s="6">
        <f>SUM(B41,E41)</f>
        <v>2</v>
      </c>
      <c r="I41" s="6">
        <f t="shared" si="8"/>
        <v>4</v>
      </c>
      <c r="J41" s="6">
        <f t="shared" si="8"/>
        <v>6</v>
      </c>
      <c r="K41" s="7" t="s">
        <v>750</v>
      </c>
    </row>
    <row r="42" spans="1:11" ht="27.75" customHeight="1" x14ac:dyDescent="0.2">
      <c r="A42" s="5" t="s">
        <v>751</v>
      </c>
      <c r="B42" s="6">
        <f>SUM(B38:B41)</f>
        <v>17</v>
      </c>
      <c r="C42" s="6">
        <f t="shared" ref="C42:J42" si="9">SUM(C38:C41)</f>
        <v>26</v>
      </c>
      <c r="D42" s="6">
        <f t="shared" si="9"/>
        <v>43</v>
      </c>
      <c r="E42" s="6">
        <f t="shared" si="9"/>
        <v>0</v>
      </c>
      <c r="F42" s="6">
        <f t="shared" si="9"/>
        <v>0</v>
      </c>
      <c r="G42" s="6">
        <f t="shared" si="9"/>
        <v>0</v>
      </c>
      <c r="H42" s="6">
        <f t="shared" si="9"/>
        <v>17</v>
      </c>
      <c r="I42" s="6">
        <f t="shared" si="9"/>
        <v>26</v>
      </c>
      <c r="J42" s="6">
        <f t="shared" si="9"/>
        <v>43</v>
      </c>
      <c r="K42" s="7" t="s">
        <v>93</v>
      </c>
    </row>
    <row r="43" spans="1:11" ht="27.75" customHeight="1" x14ac:dyDescent="0.2">
      <c r="A43" s="5" t="s">
        <v>660</v>
      </c>
      <c r="B43" s="6"/>
      <c r="C43" s="6"/>
      <c r="D43" s="6"/>
      <c r="E43" s="6"/>
      <c r="F43" s="6"/>
      <c r="G43" s="6"/>
      <c r="H43" s="6"/>
      <c r="I43" s="6"/>
      <c r="J43" s="6"/>
      <c r="K43" s="7" t="s">
        <v>752</v>
      </c>
    </row>
    <row r="44" spans="1:11" ht="27.75" customHeight="1" x14ac:dyDescent="0.2">
      <c r="A44" s="5" t="s">
        <v>660</v>
      </c>
      <c r="B44" s="6">
        <v>10</v>
      </c>
      <c r="C44" s="6">
        <v>2</v>
      </c>
      <c r="D44" s="6">
        <v>12</v>
      </c>
      <c r="E44" s="6">
        <f>SUM(E39:E42)</f>
        <v>0</v>
      </c>
      <c r="F44" s="6">
        <f>SUM(F39:F42)</f>
        <v>0</v>
      </c>
      <c r="G44" s="6">
        <f>SUM(G39:G42)</f>
        <v>0</v>
      </c>
      <c r="H44" s="6">
        <f t="shared" ref="H44:J45" si="10">SUM(B44,E44)</f>
        <v>10</v>
      </c>
      <c r="I44" s="6">
        <f t="shared" si="10"/>
        <v>2</v>
      </c>
      <c r="J44" s="6">
        <f t="shared" si="10"/>
        <v>12</v>
      </c>
      <c r="K44" s="7" t="s">
        <v>752</v>
      </c>
    </row>
    <row r="45" spans="1:11" ht="27.75" customHeight="1" x14ac:dyDescent="0.2">
      <c r="A45" s="5" t="s">
        <v>753</v>
      </c>
      <c r="B45" s="6">
        <v>1</v>
      </c>
      <c r="C45" s="6">
        <v>0</v>
      </c>
      <c r="D45" s="6">
        <v>1</v>
      </c>
      <c r="E45" s="6">
        <f>SUM(E40:E44)</f>
        <v>0</v>
      </c>
      <c r="F45" s="6">
        <f>SUM(F40:F44)</f>
        <v>0</v>
      </c>
      <c r="G45" s="6">
        <f>SUM(G40:G44)</f>
        <v>0</v>
      </c>
      <c r="H45" s="6">
        <f t="shared" si="10"/>
        <v>1</v>
      </c>
      <c r="I45" s="6">
        <f t="shared" si="10"/>
        <v>0</v>
      </c>
      <c r="J45" s="6">
        <f t="shared" si="10"/>
        <v>1</v>
      </c>
      <c r="K45" s="7" t="s">
        <v>754</v>
      </c>
    </row>
    <row r="46" spans="1:11" ht="27.75" customHeight="1" thickBot="1" x14ac:dyDescent="0.25">
      <c r="A46" s="5" t="s">
        <v>4</v>
      </c>
      <c r="B46" s="6">
        <f>SUM(B44:B45)</f>
        <v>11</v>
      </c>
      <c r="C46" s="6">
        <f t="shared" ref="C46:J46" si="11">SUM(C44:C45)</f>
        <v>2</v>
      </c>
      <c r="D46" s="6">
        <f t="shared" si="11"/>
        <v>13</v>
      </c>
      <c r="E46" s="6">
        <f t="shared" si="11"/>
        <v>0</v>
      </c>
      <c r="F46" s="6">
        <f t="shared" si="11"/>
        <v>0</v>
      </c>
      <c r="G46" s="6">
        <f t="shared" si="11"/>
        <v>0</v>
      </c>
      <c r="H46" s="6">
        <f t="shared" si="11"/>
        <v>11</v>
      </c>
      <c r="I46" s="6">
        <f t="shared" si="11"/>
        <v>2</v>
      </c>
      <c r="J46" s="6">
        <f t="shared" si="11"/>
        <v>13</v>
      </c>
      <c r="K46" s="7" t="s">
        <v>755</v>
      </c>
    </row>
    <row r="47" spans="1:11" ht="27.75" customHeight="1" thickBot="1" x14ac:dyDescent="0.25">
      <c r="A47" s="8" t="s">
        <v>634</v>
      </c>
      <c r="B47" s="9">
        <f>SUM(B46,B42,B36)</f>
        <v>278</v>
      </c>
      <c r="C47" s="9">
        <f t="shared" ref="C47:J47" si="12">SUM(C46,C42,C36)</f>
        <v>180</v>
      </c>
      <c r="D47" s="9">
        <f t="shared" si="12"/>
        <v>458</v>
      </c>
      <c r="E47" s="9">
        <f t="shared" si="12"/>
        <v>0</v>
      </c>
      <c r="F47" s="9">
        <f t="shared" si="12"/>
        <v>0</v>
      </c>
      <c r="G47" s="9">
        <f t="shared" si="12"/>
        <v>0</v>
      </c>
      <c r="H47" s="9">
        <f t="shared" si="12"/>
        <v>278</v>
      </c>
      <c r="I47" s="9">
        <f t="shared" si="12"/>
        <v>180</v>
      </c>
      <c r="J47" s="9">
        <f t="shared" si="12"/>
        <v>458</v>
      </c>
      <c r="K47" s="10" t="s">
        <v>8</v>
      </c>
    </row>
    <row r="48" spans="1:11" ht="15" thickTop="1" x14ac:dyDescent="0.2"/>
  </sheetData>
  <mergeCells count="18">
    <mergeCell ref="A25:A28"/>
    <mergeCell ref="B25:D25"/>
    <mergeCell ref="E25:G25"/>
    <mergeCell ref="H25:J25"/>
    <mergeCell ref="K25:K28"/>
    <mergeCell ref="B26:D26"/>
    <mergeCell ref="E26:G26"/>
    <mergeCell ref="H26:J26"/>
    <mergeCell ref="A1:K1"/>
    <mergeCell ref="A2:K2"/>
    <mergeCell ref="A4:A7"/>
    <mergeCell ref="B4:D4"/>
    <mergeCell ref="E4:G4"/>
    <mergeCell ref="H4:J4"/>
    <mergeCell ref="K4:K7"/>
    <mergeCell ref="B5:D5"/>
    <mergeCell ref="E5:G5"/>
    <mergeCell ref="H5:J5"/>
  </mergeCells>
  <printOptions horizontalCentered="1"/>
  <pageMargins left="0.5" right="0.5" top="1" bottom="0.39370078740157499" header="1" footer="0.39370078740157499"/>
  <pageSetup paperSize="9" scale="75"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52"/>
  <sheetViews>
    <sheetView rightToLeft="1" view="pageBreakPreview" zoomScale="80" zoomScaleSheetLayoutView="80" workbookViewId="0">
      <selection activeCell="CJ175" sqref="CJ175"/>
    </sheetView>
  </sheetViews>
  <sheetFormatPr defaultRowHeight="14.25" x14ac:dyDescent="0.2"/>
  <cols>
    <col min="1" max="1" width="21.625" style="264" customWidth="1"/>
    <col min="2" max="2" width="9.375" style="264" customWidth="1"/>
    <col min="3" max="3" width="9" style="264" customWidth="1"/>
    <col min="4" max="4" width="8.75" style="264" customWidth="1"/>
    <col min="5" max="5" width="8.25" style="264" customWidth="1"/>
    <col min="6" max="6" width="9.25" style="264" customWidth="1"/>
    <col min="7" max="7" width="8" style="264" customWidth="1"/>
    <col min="8" max="8" width="8.25" style="264" customWidth="1"/>
    <col min="9" max="9" width="9" style="264" customWidth="1"/>
    <col min="10" max="10" width="7.5" style="264" customWidth="1"/>
    <col min="11" max="11" width="25.875" style="264" customWidth="1"/>
    <col min="12" max="16384" width="9" style="264"/>
  </cols>
  <sheetData>
    <row r="1" spans="1:11" ht="24.75" customHeight="1" x14ac:dyDescent="0.2">
      <c r="A1" s="443" t="s">
        <v>1465</v>
      </c>
      <c r="B1" s="443"/>
      <c r="C1" s="443"/>
      <c r="D1" s="443"/>
      <c r="E1" s="443"/>
      <c r="F1" s="443"/>
      <c r="G1" s="443"/>
      <c r="H1" s="443"/>
      <c r="I1" s="443"/>
      <c r="J1" s="443"/>
      <c r="K1" s="443"/>
    </row>
    <row r="2" spans="1:11" ht="48.75" customHeight="1" x14ac:dyDescent="0.2">
      <c r="A2" s="455" t="s">
        <v>1466</v>
      </c>
      <c r="B2" s="455"/>
      <c r="C2" s="455"/>
      <c r="D2" s="455"/>
      <c r="E2" s="455"/>
      <c r="F2" s="455"/>
      <c r="G2" s="455"/>
      <c r="H2" s="455"/>
      <c r="I2" s="455"/>
      <c r="J2" s="455"/>
      <c r="K2" s="455"/>
    </row>
    <row r="3" spans="1:11" s="268" customFormat="1" ht="25.5" customHeight="1" thickBot="1" x14ac:dyDescent="0.25">
      <c r="A3" s="267" t="s">
        <v>1467</v>
      </c>
      <c r="K3" s="293" t="s">
        <v>1468</v>
      </c>
    </row>
    <row r="4" spans="1:11" ht="19.5" customHeight="1" thickTop="1" x14ac:dyDescent="0.25">
      <c r="A4" s="445" t="s">
        <v>118</v>
      </c>
      <c r="B4" s="448" t="s">
        <v>2</v>
      </c>
      <c r="C4" s="448"/>
      <c r="D4" s="448"/>
      <c r="E4" s="448" t="s">
        <v>3</v>
      </c>
      <c r="F4" s="448"/>
      <c r="G4" s="448"/>
      <c r="H4" s="448" t="s">
        <v>4</v>
      </c>
      <c r="I4" s="448"/>
      <c r="J4" s="448"/>
      <c r="K4" s="445" t="s">
        <v>278</v>
      </c>
    </row>
    <row r="5" spans="1:11" ht="19.5" customHeight="1" x14ac:dyDescent="0.25">
      <c r="A5" s="446"/>
      <c r="B5" s="449" t="s">
        <v>6</v>
      </c>
      <c r="C5" s="449"/>
      <c r="D5" s="449"/>
      <c r="E5" s="449" t="s">
        <v>7</v>
      </c>
      <c r="F5" s="449"/>
      <c r="G5" s="449"/>
      <c r="H5" s="449" t="s">
        <v>8</v>
      </c>
      <c r="I5" s="449"/>
      <c r="J5" s="449"/>
      <c r="K5" s="446"/>
    </row>
    <row r="6" spans="1:11" ht="19.5" customHeight="1" x14ac:dyDescent="0.25">
      <c r="A6" s="446"/>
      <c r="B6" s="250" t="s">
        <v>52</v>
      </c>
      <c r="C6" s="250" t="s">
        <v>10</v>
      </c>
      <c r="D6" s="250" t="s">
        <v>11</v>
      </c>
      <c r="E6" s="250" t="s">
        <v>52</v>
      </c>
      <c r="F6" s="250" t="s">
        <v>10</v>
      </c>
      <c r="G6" s="250" t="s">
        <v>11</v>
      </c>
      <c r="H6" s="250" t="s">
        <v>52</v>
      </c>
      <c r="I6" s="250" t="s">
        <v>10</v>
      </c>
      <c r="J6" s="250" t="s">
        <v>11</v>
      </c>
      <c r="K6" s="446"/>
    </row>
    <row r="7" spans="1:11" ht="19.5" customHeight="1" thickBot="1" x14ac:dyDescent="0.3">
      <c r="A7" s="447"/>
      <c r="B7" s="251" t="s">
        <v>12</v>
      </c>
      <c r="C7" s="251" t="s">
        <v>13</v>
      </c>
      <c r="D7" s="251" t="s">
        <v>8</v>
      </c>
      <c r="E7" s="251" t="s">
        <v>12</v>
      </c>
      <c r="F7" s="251" t="s">
        <v>13</v>
      </c>
      <c r="G7" s="251" t="s">
        <v>8</v>
      </c>
      <c r="H7" s="251" t="s">
        <v>12</v>
      </c>
      <c r="I7" s="251" t="s">
        <v>13</v>
      </c>
      <c r="J7" s="251" t="s">
        <v>8</v>
      </c>
      <c r="K7" s="447"/>
    </row>
    <row r="8" spans="1:11" ht="19.5" customHeight="1" x14ac:dyDescent="0.2">
      <c r="A8" s="252" t="s">
        <v>14</v>
      </c>
      <c r="B8" s="254"/>
      <c r="C8" s="254"/>
      <c r="D8" s="254"/>
      <c r="E8" s="254"/>
      <c r="F8" s="254"/>
      <c r="G8" s="254"/>
      <c r="H8" s="254"/>
      <c r="I8" s="254"/>
      <c r="J8" s="254"/>
      <c r="K8" s="255" t="s">
        <v>69</v>
      </c>
    </row>
    <row r="9" spans="1:11" ht="19.5" customHeight="1" x14ac:dyDescent="0.2">
      <c r="A9" s="252" t="s">
        <v>126</v>
      </c>
      <c r="B9" s="254">
        <v>92</v>
      </c>
      <c r="C9" s="254">
        <v>100</v>
      </c>
      <c r="D9" s="254">
        <v>192</v>
      </c>
      <c r="E9" s="254">
        <v>0</v>
      </c>
      <c r="F9" s="254">
        <v>0</v>
      </c>
      <c r="G9" s="254">
        <f t="shared" ref="G9:G14" si="0">SUM(E9:F9)</f>
        <v>0</v>
      </c>
      <c r="H9" s="254">
        <f>SUM(B9,E9)</f>
        <v>92</v>
      </c>
      <c r="I9" s="254">
        <f t="shared" ref="I9:J15" si="1">SUM(C9,F9)</f>
        <v>100</v>
      </c>
      <c r="J9" s="254">
        <f t="shared" si="1"/>
        <v>192</v>
      </c>
      <c r="K9" s="255" t="s">
        <v>286</v>
      </c>
    </row>
    <row r="10" spans="1:11" ht="19.5" customHeight="1" x14ac:dyDescent="0.2">
      <c r="A10" s="252" t="s">
        <v>1451</v>
      </c>
      <c r="B10" s="254">
        <v>122</v>
      </c>
      <c r="C10" s="254">
        <v>175</v>
      </c>
      <c r="D10" s="254">
        <v>297</v>
      </c>
      <c r="E10" s="254">
        <v>0</v>
      </c>
      <c r="F10" s="254">
        <v>0</v>
      </c>
      <c r="G10" s="254">
        <f t="shared" si="0"/>
        <v>0</v>
      </c>
      <c r="H10" s="254">
        <f t="shared" ref="H10:H15" si="2">SUM(B10,E10)</f>
        <v>122</v>
      </c>
      <c r="I10" s="254">
        <f t="shared" si="1"/>
        <v>175</v>
      </c>
      <c r="J10" s="254">
        <f t="shared" si="1"/>
        <v>297</v>
      </c>
      <c r="K10" s="255" t="s">
        <v>997</v>
      </c>
    </row>
    <row r="11" spans="1:11" ht="19.5" customHeight="1" x14ac:dyDescent="0.2">
      <c r="A11" s="252" t="s">
        <v>293</v>
      </c>
      <c r="B11" s="254">
        <v>912</v>
      </c>
      <c r="C11" s="254">
        <v>919</v>
      </c>
      <c r="D11" s="254">
        <v>1831</v>
      </c>
      <c r="E11" s="254">
        <v>0</v>
      </c>
      <c r="F11" s="254">
        <v>1</v>
      </c>
      <c r="G11" s="254">
        <f t="shared" si="0"/>
        <v>1</v>
      </c>
      <c r="H11" s="254">
        <f t="shared" si="2"/>
        <v>912</v>
      </c>
      <c r="I11" s="254">
        <f t="shared" si="1"/>
        <v>920</v>
      </c>
      <c r="J11" s="254">
        <f t="shared" si="1"/>
        <v>1832</v>
      </c>
      <c r="K11" s="255" t="s">
        <v>1307</v>
      </c>
    </row>
    <row r="12" spans="1:11" ht="19.5" customHeight="1" x14ac:dyDescent="0.2">
      <c r="A12" s="252" t="s">
        <v>297</v>
      </c>
      <c r="B12" s="254">
        <v>84</v>
      </c>
      <c r="C12" s="254">
        <v>0</v>
      </c>
      <c r="D12" s="254">
        <v>84</v>
      </c>
      <c r="E12" s="254">
        <v>0</v>
      </c>
      <c r="F12" s="254">
        <v>0</v>
      </c>
      <c r="G12" s="254">
        <f t="shared" si="0"/>
        <v>0</v>
      </c>
      <c r="H12" s="254">
        <f t="shared" si="2"/>
        <v>84</v>
      </c>
      <c r="I12" s="254">
        <f t="shared" si="1"/>
        <v>0</v>
      </c>
      <c r="J12" s="254">
        <f t="shared" si="1"/>
        <v>84</v>
      </c>
      <c r="K12" s="255" t="s">
        <v>312</v>
      </c>
    </row>
    <row r="13" spans="1:11" ht="19.5" customHeight="1" x14ac:dyDescent="0.2">
      <c r="A13" s="252" t="s">
        <v>368</v>
      </c>
      <c r="B13" s="254">
        <v>338</v>
      </c>
      <c r="C13" s="254">
        <v>109</v>
      </c>
      <c r="D13" s="254">
        <v>447</v>
      </c>
      <c r="E13" s="254">
        <v>0</v>
      </c>
      <c r="F13" s="254">
        <v>0</v>
      </c>
      <c r="G13" s="254">
        <f t="shared" si="0"/>
        <v>0</v>
      </c>
      <c r="H13" s="254">
        <f t="shared" si="2"/>
        <v>338</v>
      </c>
      <c r="I13" s="254">
        <f t="shared" si="1"/>
        <v>109</v>
      </c>
      <c r="J13" s="254">
        <f t="shared" si="1"/>
        <v>447</v>
      </c>
      <c r="K13" s="255" t="s">
        <v>1452</v>
      </c>
    </row>
    <row r="14" spans="1:11" ht="19.5" customHeight="1" x14ac:dyDescent="0.2">
      <c r="A14" s="252" t="s">
        <v>394</v>
      </c>
      <c r="B14" s="254">
        <v>167</v>
      </c>
      <c r="C14" s="254">
        <v>128</v>
      </c>
      <c r="D14" s="254">
        <v>295</v>
      </c>
      <c r="E14" s="254">
        <v>0</v>
      </c>
      <c r="F14" s="254">
        <v>1</v>
      </c>
      <c r="G14" s="254">
        <f t="shared" si="0"/>
        <v>1</v>
      </c>
      <c r="H14" s="254">
        <f t="shared" si="2"/>
        <v>167</v>
      </c>
      <c r="I14" s="254">
        <f t="shared" si="1"/>
        <v>129</v>
      </c>
      <c r="J14" s="254">
        <f t="shared" si="1"/>
        <v>296</v>
      </c>
      <c r="K14" s="255" t="s">
        <v>779</v>
      </c>
    </row>
    <row r="15" spans="1:11" ht="19.5" customHeight="1" x14ac:dyDescent="0.2">
      <c r="A15" s="252" t="s">
        <v>374</v>
      </c>
      <c r="B15" s="254">
        <f t="shared" ref="B15:G15" si="3">SUM(B9:B14)</f>
        <v>1715</v>
      </c>
      <c r="C15" s="254">
        <f t="shared" si="3"/>
        <v>1431</v>
      </c>
      <c r="D15" s="254">
        <f t="shared" si="3"/>
        <v>3146</v>
      </c>
      <c r="E15" s="254">
        <f t="shared" si="3"/>
        <v>0</v>
      </c>
      <c r="F15" s="254">
        <f t="shared" si="3"/>
        <v>2</v>
      </c>
      <c r="G15" s="254">
        <f t="shared" si="3"/>
        <v>2</v>
      </c>
      <c r="H15" s="254">
        <f t="shared" si="2"/>
        <v>1715</v>
      </c>
      <c r="I15" s="254">
        <f t="shared" si="1"/>
        <v>1433</v>
      </c>
      <c r="J15" s="254">
        <f t="shared" si="1"/>
        <v>3148</v>
      </c>
      <c r="K15" s="255" t="s">
        <v>39</v>
      </c>
    </row>
    <row r="16" spans="1:11" ht="19.5" customHeight="1" x14ac:dyDescent="0.2">
      <c r="A16" s="252" t="s">
        <v>267</v>
      </c>
      <c r="B16" s="254"/>
      <c r="C16" s="254"/>
      <c r="D16" s="254"/>
      <c r="E16" s="254"/>
      <c r="F16" s="254"/>
      <c r="G16" s="254"/>
      <c r="H16" s="254"/>
      <c r="I16" s="254"/>
      <c r="J16" s="254"/>
      <c r="K16" s="255" t="s">
        <v>41</v>
      </c>
    </row>
    <row r="17" spans="1:11" ht="19.5" customHeight="1" x14ac:dyDescent="0.2">
      <c r="A17" s="252" t="s">
        <v>1451</v>
      </c>
      <c r="B17" s="254">
        <v>284</v>
      </c>
      <c r="C17" s="254">
        <v>207</v>
      </c>
      <c r="D17" s="254">
        <v>491</v>
      </c>
      <c r="E17" s="254">
        <v>0</v>
      </c>
      <c r="F17" s="254">
        <v>0</v>
      </c>
      <c r="G17" s="254">
        <v>0</v>
      </c>
      <c r="H17" s="254">
        <f>SUM(B17,E17)</f>
        <v>284</v>
      </c>
      <c r="I17" s="254">
        <f t="shared" ref="I17:J21" si="4">SUM(C17,F17)</f>
        <v>207</v>
      </c>
      <c r="J17" s="254">
        <f t="shared" si="4"/>
        <v>491</v>
      </c>
      <c r="K17" s="255" t="s">
        <v>997</v>
      </c>
    </row>
    <row r="18" spans="1:11" ht="19.5" customHeight="1" x14ac:dyDescent="0.2">
      <c r="A18" s="252" t="s">
        <v>293</v>
      </c>
      <c r="B18" s="254">
        <v>294</v>
      </c>
      <c r="C18" s="254">
        <v>260</v>
      </c>
      <c r="D18" s="254">
        <v>554</v>
      </c>
      <c r="E18" s="254">
        <v>0</v>
      </c>
      <c r="F18" s="254">
        <v>0</v>
      </c>
      <c r="G18" s="254">
        <v>0</v>
      </c>
      <c r="H18" s="254">
        <f>SUM(B18,E18)</f>
        <v>294</v>
      </c>
      <c r="I18" s="254">
        <f t="shared" si="4"/>
        <v>260</v>
      </c>
      <c r="J18" s="254">
        <f t="shared" si="4"/>
        <v>554</v>
      </c>
      <c r="K18" s="255" t="s">
        <v>1307</v>
      </c>
    </row>
    <row r="19" spans="1:11" ht="19.5" customHeight="1" x14ac:dyDescent="0.2">
      <c r="A19" s="252" t="s">
        <v>297</v>
      </c>
      <c r="B19" s="254">
        <v>31</v>
      </c>
      <c r="C19" s="254">
        <v>0</v>
      </c>
      <c r="D19" s="254">
        <v>31</v>
      </c>
      <c r="E19" s="254">
        <v>0</v>
      </c>
      <c r="F19" s="254">
        <v>0</v>
      </c>
      <c r="G19" s="254">
        <v>0</v>
      </c>
      <c r="H19" s="254">
        <f>SUM(B19,E19)</f>
        <v>31</v>
      </c>
      <c r="I19" s="254">
        <f t="shared" si="4"/>
        <v>0</v>
      </c>
      <c r="J19" s="254">
        <f t="shared" si="4"/>
        <v>31</v>
      </c>
      <c r="K19" s="255" t="s">
        <v>312</v>
      </c>
    </row>
    <row r="20" spans="1:11" ht="19.5" customHeight="1" x14ac:dyDescent="0.2">
      <c r="A20" s="252" t="s">
        <v>368</v>
      </c>
      <c r="B20" s="254">
        <v>67</v>
      </c>
      <c r="C20" s="254">
        <v>11</v>
      </c>
      <c r="D20" s="254">
        <v>78</v>
      </c>
      <c r="E20" s="254">
        <v>0</v>
      </c>
      <c r="F20" s="254">
        <v>0</v>
      </c>
      <c r="G20" s="254">
        <v>0</v>
      </c>
      <c r="H20" s="254">
        <f>SUM(B20,E20)</f>
        <v>67</v>
      </c>
      <c r="I20" s="254">
        <f t="shared" si="4"/>
        <v>11</v>
      </c>
      <c r="J20" s="254">
        <f t="shared" si="4"/>
        <v>78</v>
      </c>
      <c r="K20" s="255" t="s">
        <v>1452</v>
      </c>
    </row>
    <row r="21" spans="1:11" ht="19.5" customHeight="1" x14ac:dyDescent="0.2">
      <c r="A21" s="252" t="s">
        <v>394</v>
      </c>
      <c r="B21" s="254">
        <v>71</v>
      </c>
      <c r="C21" s="254">
        <v>25</v>
      </c>
      <c r="D21" s="254">
        <v>96</v>
      </c>
      <c r="E21" s="254">
        <v>0</v>
      </c>
      <c r="F21" s="254">
        <v>0</v>
      </c>
      <c r="G21" s="254">
        <v>0</v>
      </c>
      <c r="H21" s="254">
        <f>SUM(B21,E21)</f>
        <v>71</v>
      </c>
      <c r="I21" s="254">
        <f t="shared" si="4"/>
        <v>25</v>
      </c>
      <c r="J21" s="254">
        <f t="shared" si="4"/>
        <v>96</v>
      </c>
      <c r="K21" s="255" t="s">
        <v>779</v>
      </c>
    </row>
    <row r="22" spans="1:11" ht="19.5" customHeight="1" thickBot="1" x14ac:dyDescent="0.25">
      <c r="A22" s="294" t="s">
        <v>45</v>
      </c>
      <c r="B22" s="253">
        <f>SUM(B17:B21)</f>
        <v>747</v>
      </c>
      <c r="C22" s="253">
        <f t="shared" ref="C22:J22" si="5">SUM(C17:C21)</f>
        <v>503</v>
      </c>
      <c r="D22" s="253">
        <f t="shared" si="5"/>
        <v>1250</v>
      </c>
      <c r="E22" s="253">
        <f t="shared" si="5"/>
        <v>0</v>
      </c>
      <c r="F22" s="253">
        <f t="shared" si="5"/>
        <v>0</v>
      </c>
      <c r="G22" s="253">
        <f t="shared" si="5"/>
        <v>0</v>
      </c>
      <c r="H22" s="253">
        <f t="shared" si="5"/>
        <v>747</v>
      </c>
      <c r="I22" s="253">
        <f t="shared" si="5"/>
        <v>503</v>
      </c>
      <c r="J22" s="253">
        <f t="shared" si="5"/>
        <v>1250</v>
      </c>
      <c r="K22" s="295" t="s">
        <v>336</v>
      </c>
    </row>
    <row r="23" spans="1:11" ht="19.5" customHeight="1" thickBot="1" x14ac:dyDescent="0.25">
      <c r="A23" s="272" t="s">
        <v>108</v>
      </c>
      <c r="B23" s="273">
        <f>SUM(B15,B22)</f>
        <v>2462</v>
      </c>
      <c r="C23" s="273">
        <f t="shared" ref="C23:J23" si="6">SUM(C15,C22)</f>
        <v>1934</v>
      </c>
      <c r="D23" s="273">
        <f t="shared" si="6"/>
        <v>4396</v>
      </c>
      <c r="E23" s="273">
        <f t="shared" si="6"/>
        <v>0</v>
      </c>
      <c r="F23" s="273">
        <f t="shared" si="6"/>
        <v>2</v>
      </c>
      <c r="G23" s="273">
        <f t="shared" si="6"/>
        <v>2</v>
      </c>
      <c r="H23" s="273">
        <f t="shared" si="6"/>
        <v>2462</v>
      </c>
      <c r="I23" s="273">
        <f t="shared" si="6"/>
        <v>1936</v>
      </c>
      <c r="J23" s="273">
        <f t="shared" si="6"/>
        <v>4398</v>
      </c>
      <c r="K23" s="274" t="s">
        <v>48</v>
      </c>
    </row>
    <row r="24" spans="1:11" ht="15" thickTop="1" x14ac:dyDescent="0.2"/>
    <row r="29" spans="1:11" ht="24" customHeight="1" x14ac:dyDescent="0.2">
      <c r="A29" s="443" t="s">
        <v>1469</v>
      </c>
      <c r="B29" s="443"/>
      <c r="C29" s="443"/>
      <c r="D29" s="443"/>
      <c r="E29" s="443"/>
      <c r="F29" s="443"/>
      <c r="G29" s="443"/>
      <c r="H29" s="443"/>
      <c r="I29" s="443"/>
      <c r="J29" s="443"/>
      <c r="K29" s="443"/>
    </row>
    <row r="30" spans="1:11" ht="44.25" customHeight="1" x14ac:dyDescent="0.2">
      <c r="A30" s="455" t="s">
        <v>1470</v>
      </c>
      <c r="B30" s="455"/>
      <c r="C30" s="455"/>
      <c r="D30" s="455"/>
      <c r="E30" s="455"/>
      <c r="F30" s="455"/>
      <c r="G30" s="455"/>
      <c r="H30" s="455"/>
      <c r="I30" s="455"/>
      <c r="J30" s="455"/>
      <c r="K30" s="455"/>
    </row>
    <row r="31" spans="1:11" s="268" customFormat="1" ht="22.5" customHeight="1" thickBot="1" x14ac:dyDescent="0.25">
      <c r="A31" s="267" t="s">
        <v>1471</v>
      </c>
      <c r="K31" s="293" t="s">
        <v>1472</v>
      </c>
    </row>
    <row r="32" spans="1:11" ht="19.5" customHeight="1" thickTop="1" x14ac:dyDescent="0.25">
      <c r="A32" s="445" t="s">
        <v>118</v>
      </c>
      <c r="B32" s="448" t="s">
        <v>2</v>
      </c>
      <c r="C32" s="448"/>
      <c r="D32" s="448"/>
      <c r="E32" s="448" t="s">
        <v>3</v>
      </c>
      <c r="F32" s="448"/>
      <c r="G32" s="448"/>
      <c r="H32" s="448" t="s">
        <v>4</v>
      </c>
      <c r="I32" s="448"/>
      <c r="J32" s="448"/>
      <c r="K32" s="445" t="s">
        <v>278</v>
      </c>
    </row>
    <row r="33" spans="1:11" ht="19.5" customHeight="1" x14ac:dyDescent="0.25">
      <c r="A33" s="446"/>
      <c r="B33" s="449" t="s">
        <v>6</v>
      </c>
      <c r="C33" s="449"/>
      <c r="D33" s="449"/>
      <c r="E33" s="449" t="s">
        <v>7</v>
      </c>
      <c r="F33" s="449"/>
      <c r="G33" s="449"/>
      <c r="H33" s="449" t="s">
        <v>8</v>
      </c>
      <c r="I33" s="449"/>
      <c r="J33" s="449"/>
      <c r="K33" s="446"/>
    </row>
    <row r="34" spans="1:11" ht="19.5" customHeight="1" x14ac:dyDescent="0.25">
      <c r="A34" s="446"/>
      <c r="B34" s="250" t="s">
        <v>52</v>
      </c>
      <c r="C34" s="250" t="s">
        <v>10</v>
      </c>
      <c r="D34" s="250" t="s">
        <v>11</v>
      </c>
      <c r="E34" s="250" t="s">
        <v>52</v>
      </c>
      <c r="F34" s="250" t="s">
        <v>10</v>
      </c>
      <c r="G34" s="250" t="s">
        <v>11</v>
      </c>
      <c r="H34" s="250" t="s">
        <v>52</v>
      </c>
      <c r="I34" s="250" t="s">
        <v>10</v>
      </c>
      <c r="J34" s="250" t="s">
        <v>11</v>
      </c>
      <c r="K34" s="446"/>
    </row>
    <row r="35" spans="1:11" ht="19.5" customHeight="1" thickBot="1" x14ac:dyDescent="0.3">
      <c r="A35" s="447"/>
      <c r="B35" s="251" t="s">
        <v>12</v>
      </c>
      <c r="C35" s="251" t="s">
        <v>13</v>
      </c>
      <c r="D35" s="251" t="s">
        <v>8</v>
      </c>
      <c r="E35" s="251" t="s">
        <v>12</v>
      </c>
      <c r="F35" s="251" t="s">
        <v>13</v>
      </c>
      <c r="G35" s="251" t="s">
        <v>8</v>
      </c>
      <c r="H35" s="251" t="s">
        <v>12</v>
      </c>
      <c r="I35" s="251" t="s">
        <v>13</v>
      </c>
      <c r="J35" s="251" t="s">
        <v>8</v>
      </c>
      <c r="K35" s="447"/>
    </row>
    <row r="36" spans="1:11" ht="19.5" customHeight="1" x14ac:dyDescent="0.2">
      <c r="A36" s="252" t="s">
        <v>14</v>
      </c>
      <c r="B36" s="254"/>
      <c r="C36" s="254"/>
      <c r="D36" s="254"/>
      <c r="E36" s="254"/>
      <c r="F36" s="254"/>
      <c r="G36" s="254"/>
      <c r="H36" s="254"/>
      <c r="I36" s="254"/>
      <c r="J36" s="254"/>
      <c r="K36" s="255" t="s">
        <v>69</v>
      </c>
    </row>
    <row r="37" spans="1:11" ht="19.5" customHeight="1" x14ac:dyDescent="0.2">
      <c r="A37" s="252" t="s">
        <v>126</v>
      </c>
      <c r="B37" s="254">
        <v>83</v>
      </c>
      <c r="C37" s="254">
        <v>93</v>
      </c>
      <c r="D37" s="254">
        <v>176</v>
      </c>
      <c r="E37" s="254">
        <v>0</v>
      </c>
      <c r="F37" s="254">
        <v>0</v>
      </c>
      <c r="G37" s="254">
        <v>0</v>
      </c>
      <c r="H37" s="254">
        <f t="shared" ref="H37:H42" si="7">SUM(B37,E37)</f>
        <v>83</v>
      </c>
      <c r="I37" s="254">
        <f t="shared" ref="I37:J42" si="8">SUM(C37,F37)</f>
        <v>93</v>
      </c>
      <c r="J37" s="254">
        <f t="shared" si="8"/>
        <v>176</v>
      </c>
      <c r="K37" s="255" t="s">
        <v>286</v>
      </c>
    </row>
    <row r="38" spans="1:11" ht="19.5" customHeight="1" x14ac:dyDescent="0.2">
      <c r="A38" s="252" t="s">
        <v>1451</v>
      </c>
      <c r="B38" s="254">
        <v>117</v>
      </c>
      <c r="C38" s="254">
        <v>174</v>
      </c>
      <c r="D38" s="254">
        <v>291</v>
      </c>
      <c r="E38" s="254">
        <v>0</v>
      </c>
      <c r="F38" s="254">
        <v>0</v>
      </c>
      <c r="G38" s="254">
        <v>0</v>
      </c>
      <c r="H38" s="254">
        <f t="shared" si="7"/>
        <v>117</v>
      </c>
      <c r="I38" s="254">
        <f t="shared" si="8"/>
        <v>174</v>
      </c>
      <c r="J38" s="254">
        <f t="shared" si="8"/>
        <v>291</v>
      </c>
      <c r="K38" s="255" t="s">
        <v>997</v>
      </c>
    </row>
    <row r="39" spans="1:11" ht="19.5" customHeight="1" x14ac:dyDescent="0.2">
      <c r="A39" s="252" t="s">
        <v>293</v>
      </c>
      <c r="B39" s="254">
        <v>895</v>
      </c>
      <c r="C39" s="254">
        <v>901</v>
      </c>
      <c r="D39" s="254">
        <v>1796</v>
      </c>
      <c r="E39" s="254">
        <v>0</v>
      </c>
      <c r="F39" s="254">
        <v>0</v>
      </c>
      <c r="G39" s="254">
        <v>0</v>
      </c>
      <c r="H39" s="254">
        <f t="shared" si="7"/>
        <v>895</v>
      </c>
      <c r="I39" s="254">
        <f t="shared" si="8"/>
        <v>901</v>
      </c>
      <c r="J39" s="254">
        <f t="shared" si="8"/>
        <v>1796</v>
      </c>
      <c r="K39" s="255" t="s">
        <v>294</v>
      </c>
    </row>
    <row r="40" spans="1:11" ht="19.5" customHeight="1" x14ac:dyDescent="0.2">
      <c r="A40" s="252" t="s">
        <v>297</v>
      </c>
      <c r="B40" s="254">
        <v>69</v>
      </c>
      <c r="C40" s="254">
        <v>0</v>
      </c>
      <c r="D40" s="254">
        <v>69</v>
      </c>
      <c r="E40" s="254">
        <v>0</v>
      </c>
      <c r="F40" s="254">
        <v>0</v>
      </c>
      <c r="G40" s="254">
        <v>0</v>
      </c>
      <c r="H40" s="254">
        <f t="shared" si="7"/>
        <v>69</v>
      </c>
      <c r="I40" s="254">
        <f t="shared" si="8"/>
        <v>0</v>
      </c>
      <c r="J40" s="254">
        <f t="shared" si="8"/>
        <v>69</v>
      </c>
      <c r="K40" s="255" t="s">
        <v>312</v>
      </c>
    </row>
    <row r="41" spans="1:11" ht="19.5" customHeight="1" x14ac:dyDescent="0.2">
      <c r="A41" s="252" t="s">
        <v>1299</v>
      </c>
      <c r="B41" s="254">
        <v>336</v>
      </c>
      <c r="C41" s="254">
        <v>109</v>
      </c>
      <c r="D41" s="254">
        <v>445</v>
      </c>
      <c r="E41" s="254">
        <v>0</v>
      </c>
      <c r="F41" s="254">
        <v>0</v>
      </c>
      <c r="G41" s="254">
        <v>0</v>
      </c>
      <c r="H41" s="254">
        <f t="shared" si="7"/>
        <v>336</v>
      </c>
      <c r="I41" s="254">
        <f t="shared" si="8"/>
        <v>109</v>
      </c>
      <c r="J41" s="254">
        <f t="shared" si="8"/>
        <v>445</v>
      </c>
      <c r="K41" s="255" t="s">
        <v>1452</v>
      </c>
    </row>
    <row r="42" spans="1:11" ht="19.5" customHeight="1" x14ac:dyDescent="0.2">
      <c r="A42" s="252" t="s">
        <v>394</v>
      </c>
      <c r="B42" s="254">
        <v>167</v>
      </c>
      <c r="C42" s="254">
        <v>126</v>
      </c>
      <c r="D42" s="254">
        <v>293</v>
      </c>
      <c r="E42" s="254">
        <v>0</v>
      </c>
      <c r="F42" s="254">
        <v>0</v>
      </c>
      <c r="G42" s="254">
        <v>0</v>
      </c>
      <c r="H42" s="254">
        <f t="shared" si="7"/>
        <v>167</v>
      </c>
      <c r="I42" s="254">
        <f t="shared" si="8"/>
        <v>126</v>
      </c>
      <c r="J42" s="254">
        <f t="shared" si="8"/>
        <v>293</v>
      </c>
      <c r="K42" s="255" t="s">
        <v>779</v>
      </c>
    </row>
    <row r="43" spans="1:11" ht="19.5" customHeight="1" x14ac:dyDescent="0.2">
      <c r="A43" s="252" t="s">
        <v>38</v>
      </c>
      <c r="B43" s="254">
        <f>SUM(B37:B42)</f>
        <v>1667</v>
      </c>
      <c r="C43" s="254">
        <f t="shared" ref="C43:J43" si="9">SUM(C37:C42)</f>
        <v>1403</v>
      </c>
      <c r="D43" s="254">
        <f t="shared" si="9"/>
        <v>3070</v>
      </c>
      <c r="E43" s="254">
        <f t="shared" si="9"/>
        <v>0</v>
      </c>
      <c r="F43" s="254">
        <f t="shared" si="9"/>
        <v>0</v>
      </c>
      <c r="G43" s="254">
        <f t="shared" si="9"/>
        <v>0</v>
      </c>
      <c r="H43" s="254">
        <f t="shared" si="9"/>
        <v>1667</v>
      </c>
      <c r="I43" s="254">
        <f t="shared" si="9"/>
        <v>1403</v>
      </c>
      <c r="J43" s="254">
        <f t="shared" si="9"/>
        <v>3070</v>
      </c>
      <c r="K43" s="255" t="s">
        <v>39</v>
      </c>
    </row>
    <row r="44" spans="1:11" ht="19.5" customHeight="1" x14ac:dyDescent="0.2">
      <c r="A44" s="252" t="s">
        <v>62</v>
      </c>
      <c r="B44" s="254"/>
      <c r="C44" s="254"/>
      <c r="D44" s="254"/>
      <c r="E44" s="254"/>
      <c r="F44" s="254"/>
      <c r="G44" s="254"/>
      <c r="H44" s="254"/>
      <c r="I44" s="254"/>
      <c r="J44" s="254"/>
      <c r="K44" s="255" t="s">
        <v>41</v>
      </c>
    </row>
    <row r="45" spans="1:11" ht="19.5" customHeight="1" x14ac:dyDescent="0.2">
      <c r="A45" s="252" t="s">
        <v>1451</v>
      </c>
      <c r="B45" s="254">
        <v>276</v>
      </c>
      <c r="C45" s="254">
        <v>205</v>
      </c>
      <c r="D45" s="254">
        <v>481</v>
      </c>
      <c r="E45" s="254">
        <v>0</v>
      </c>
      <c r="F45" s="254">
        <v>0</v>
      </c>
      <c r="G45" s="254">
        <v>0</v>
      </c>
      <c r="H45" s="254">
        <f>SUM(B45,E45)</f>
        <v>276</v>
      </c>
      <c r="I45" s="254">
        <f t="shared" ref="I45:J49" si="10">SUM(C45,F45)</f>
        <v>205</v>
      </c>
      <c r="J45" s="254">
        <f t="shared" si="10"/>
        <v>481</v>
      </c>
      <c r="K45" s="255" t="s">
        <v>997</v>
      </c>
    </row>
    <row r="46" spans="1:11" ht="19.5" customHeight="1" x14ac:dyDescent="0.2">
      <c r="A46" s="252" t="s">
        <v>293</v>
      </c>
      <c r="B46" s="254">
        <v>258</v>
      </c>
      <c r="C46" s="254">
        <v>230</v>
      </c>
      <c r="D46" s="254">
        <v>488</v>
      </c>
      <c r="E46" s="254">
        <v>0</v>
      </c>
      <c r="F46" s="254">
        <v>0</v>
      </c>
      <c r="G46" s="254">
        <v>0</v>
      </c>
      <c r="H46" s="254">
        <f>SUM(B46,E46)</f>
        <v>258</v>
      </c>
      <c r="I46" s="254">
        <f t="shared" si="10"/>
        <v>230</v>
      </c>
      <c r="J46" s="254">
        <f t="shared" si="10"/>
        <v>488</v>
      </c>
      <c r="K46" s="255" t="s">
        <v>294</v>
      </c>
    </row>
    <row r="47" spans="1:11" ht="19.5" customHeight="1" x14ac:dyDescent="0.2">
      <c r="A47" s="252" t="s">
        <v>297</v>
      </c>
      <c r="B47" s="254">
        <v>28</v>
      </c>
      <c r="C47" s="254">
        <v>0</v>
      </c>
      <c r="D47" s="254">
        <v>28</v>
      </c>
      <c r="E47" s="254">
        <v>0</v>
      </c>
      <c r="F47" s="254">
        <v>0</v>
      </c>
      <c r="G47" s="254">
        <v>0</v>
      </c>
      <c r="H47" s="254">
        <f>SUM(B47,E47)</f>
        <v>28</v>
      </c>
      <c r="I47" s="254">
        <f t="shared" si="10"/>
        <v>0</v>
      </c>
      <c r="J47" s="254">
        <f t="shared" si="10"/>
        <v>28</v>
      </c>
      <c r="K47" s="255" t="s">
        <v>312</v>
      </c>
    </row>
    <row r="48" spans="1:11" ht="19.5" customHeight="1" x14ac:dyDescent="0.2">
      <c r="A48" s="252" t="s">
        <v>1299</v>
      </c>
      <c r="B48" s="254">
        <v>66</v>
      </c>
      <c r="C48" s="254">
        <v>11</v>
      </c>
      <c r="D48" s="254">
        <v>77</v>
      </c>
      <c r="E48" s="254">
        <v>0</v>
      </c>
      <c r="F48" s="254">
        <v>0</v>
      </c>
      <c r="G48" s="254">
        <v>0</v>
      </c>
      <c r="H48" s="254">
        <f>SUM(B48,E48)</f>
        <v>66</v>
      </c>
      <c r="I48" s="254">
        <f t="shared" si="10"/>
        <v>11</v>
      </c>
      <c r="J48" s="254">
        <f t="shared" si="10"/>
        <v>77</v>
      </c>
      <c r="K48" s="255" t="s">
        <v>1452</v>
      </c>
    </row>
    <row r="49" spans="1:11" ht="19.5" customHeight="1" x14ac:dyDescent="0.2">
      <c r="A49" s="252" t="s">
        <v>394</v>
      </c>
      <c r="B49" s="254">
        <v>71</v>
      </c>
      <c r="C49" s="254">
        <v>25</v>
      </c>
      <c r="D49" s="254">
        <v>96</v>
      </c>
      <c r="E49" s="254">
        <v>0</v>
      </c>
      <c r="F49" s="254">
        <v>0</v>
      </c>
      <c r="G49" s="254">
        <v>0</v>
      </c>
      <c r="H49" s="254">
        <f>SUM(B49,E49)</f>
        <v>71</v>
      </c>
      <c r="I49" s="254">
        <f t="shared" si="10"/>
        <v>25</v>
      </c>
      <c r="J49" s="254">
        <f t="shared" si="10"/>
        <v>96</v>
      </c>
      <c r="K49" s="255" t="s">
        <v>779</v>
      </c>
    </row>
    <row r="50" spans="1:11" ht="19.5" customHeight="1" thickBot="1" x14ac:dyDescent="0.25">
      <c r="A50" s="252" t="s">
        <v>45</v>
      </c>
      <c r="B50" s="254">
        <f>SUM(B45:B49)</f>
        <v>699</v>
      </c>
      <c r="C50" s="254">
        <f t="shared" ref="C50:J50" si="11">SUM(C45:C49)</f>
        <v>471</v>
      </c>
      <c r="D50" s="254">
        <f t="shared" si="11"/>
        <v>1170</v>
      </c>
      <c r="E50" s="254">
        <f t="shared" si="11"/>
        <v>0</v>
      </c>
      <c r="F50" s="254">
        <f t="shared" si="11"/>
        <v>0</v>
      </c>
      <c r="G50" s="254">
        <f t="shared" si="11"/>
        <v>0</v>
      </c>
      <c r="H50" s="254">
        <f t="shared" si="11"/>
        <v>699</v>
      </c>
      <c r="I50" s="254">
        <f t="shared" si="11"/>
        <v>471</v>
      </c>
      <c r="J50" s="254">
        <f t="shared" si="11"/>
        <v>1170</v>
      </c>
      <c r="K50" s="255" t="s">
        <v>336</v>
      </c>
    </row>
    <row r="51" spans="1:11" ht="19.5" customHeight="1" thickBot="1" x14ac:dyDescent="0.25">
      <c r="A51" s="272" t="s">
        <v>108</v>
      </c>
      <c r="B51" s="273">
        <f>SUM(B43,B50)</f>
        <v>2366</v>
      </c>
      <c r="C51" s="273">
        <f t="shared" ref="C51:J51" si="12">SUM(C43,C50)</f>
        <v>1874</v>
      </c>
      <c r="D51" s="273">
        <f t="shared" si="12"/>
        <v>4240</v>
      </c>
      <c r="E51" s="273">
        <f t="shared" si="12"/>
        <v>0</v>
      </c>
      <c r="F51" s="273">
        <f t="shared" si="12"/>
        <v>0</v>
      </c>
      <c r="G51" s="273">
        <f t="shared" si="12"/>
        <v>0</v>
      </c>
      <c r="H51" s="273">
        <f t="shared" si="12"/>
        <v>2366</v>
      </c>
      <c r="I51" s="273">
        <f t="shared" si="12"/>
        <v>1874</v>
      </c>
      <c r="J51" s="273">
        <f t="shared" si="12"/>
        <v>4240</v>
      </c>
      <c r="K51" s="274" t="s">
        <v>48</v>
      </c>
    </row>
    <row r="52" spans="1:11" ht="15" thickTop="1" x14ac:dyDescent="0.2"/>
  </sheetData>
  <mergeCells count="20">
    <mergeCell ref="A29:K29"/>
    <mergeCell ref="A30:K30"/>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168"/>
  <sheetViews>
    <sheetView rightToLeft="1" view="pageBreakPreview" topLeftCell="A66" zoomScale="80" zoomScaleSheetLayoutView="80" workbookViewId="0">
      <selection activeCell="A76" sqref="A76:A93"/>
    </sheetView>
  </sheetViews>
  <sheetFormatPr defaultRowHeight="14.25" x14ac:dyDescent="0.2"/>
  <cols>
    <col min="1" max="1" width="26" style="76" customWidth="1"/>
    <col min="2" max="2" width="9.125" style="76" customWidth="1"/>
    <col min="3" max="3" width="9.75" style="76" customWidth="1"/>
    <col min="4" max="4" width="9" style="76" customWidth="1"/>
    <col min="5" max="5" width="9.125" style="76" customWidth="1"/>
    <col min="6" max="6" width="9.625" style="76" customWidth="1"/>
    <col min="7" max="7" width="9.25" style="76" customWidth="1"/>
    <col min="8" max="8" width="9.125" style="76" customWidth="1"/>
    <col min="9" max="9" width="9.875" style="76" customWidth="1"/>
    <col min="10" max="10" width="10.375" style="76" customWidth="1"/>
    <col min="11" max="11" width="43" style="76" customWidth="1"/>
    <col min="12" max="16384" width="9" style="76"/>
  </cols>
  <sheetData>
    <row r="1" spans="1:11" ht="28.5" customHeight="1" x14ac:dyDescent="0.2">
      <c r="A1" s="423" t="s">
        <v>1292</v>
      </c>
      <c r="B1" s="423"/>
      <c r="C1" s="423"/>
      <c r="D1" s="423"/>
      <c r="E1" s="423"/>
      <c r="F1" s="423"/>
      <c r="G1" s="423"/>
      <c r="H1" s="423"/>
      <c r="I1" s="423"/>
      <c r="J1" s="423"/>
      <c r="K1" s="423"/>
    </row>
    <row r="2" spans="1:11" ht="38.25" customHeight="1" x14ac:dyDescent="0.25">
      <c r="A2" s="416" t="s">
        <v>1293</v>
      </c>
      <c r="B2" s="416"/>
      <c r="C2" s="416"/>
      <c r="D2" s="416"/>
      <c r="E2" s="416"/>
      <c r="F2" s="416"/>
      <c r="G2" s="416"/>
      <c r="H2" s="416"/>
      <c r="I2" s="416"/>
      <c r="J2" s="416"/>
      <c r="K2" s="416"/>
    </row>
    <row r="3" spans="1:11" ht="24" customHeight="1" thickBot="1" x14ac:dyDescent="0.3">
      <c r="A3" s="29" t="s">
        <v>1294</v>
      </c>
      <c r="K3" s="39" t="s">
        <v>1295</v>
      </c>
    </row>
    <row r="4" spans="1:11" ht="21.75" customHeight="1" thickTop="1" x14ac:dyDescent="0.25">
      <c r="A4" s="409" t="s">
        <v>118</v>
      </c>
      <c r="B4" s="412" t="s">
        <v>2</v>
      </c>
      <c r="C4" s="412"/>
      <c r="D4" s="412"/>
      <c r="E4" s="412" t="s">
        <v>3</v>
      </c>
      <c r="F4" s="412"/>
      <c r="G4" s="412"/>
      <c r="H4" s="412" t="s">
        <v>4</v>
      </c>
      <c r="I4" s="412"/>
      <c r="J4" s="412"/>
      <c r="K4" s="409" t="s">
        <v>278</v>
      </c>
    </row>
    <row r="5" spans="1:11" ht="21.75" customHeight="1" x14ac:dyDescent="0.25">
      <c r="A5" s="410"/>
      <c r="B5" s="413" t="s">
        <v>6</v>
      </c>
      <c r="C5" s="413"/>
      <c r="D5" s="413"/>
      <c r="E5" s="413" t="s">
        <v>7</v>
      </c>
      <c r="F5" s="413"/>
      <c r="G5" s="413"/>
      <c r="H5" s="413" t="s">
        <v>8</v>
      </c>
      <c r="I5" s="413"/>
      <c r="J5" s="413"/>
      <c r="K5" s="410"/>
    </row>
    <row r="6" spans="1:11" ht="21.75" customHeight="1" x14ac:dyDescent="0.25">
      <c r="A6" s="410"/>
      <c r="B6" s="75" t="s">
        <v>52</v>
      </c>
      <c r="C6" s="75" t="s">
        <v>10</v>
      </c>
      <c r="D6" s="75" t="s">
        <v>11</v>
      </c>
      <c r="E6" s="75" t="s">
        <v>52</v>
      </c>
      <c r="F6" s="75" t="s">
        <v>10</v>
      </c>
      <c r="G6" s="75" t="s">
        <v>11</v>
      </c>
      <c r="H6" s="75" t="s">
        <v>52</v>
      </c>
      <c r="I6" s="75" t="s">
        <v>10</v>
      </c>
      <c r="J6" s="75" t="s">
        <v>11</v>
      </c>
      <c r="K6" s="410"/>
    </row>
    <row r="7" spans="1:11" ht="21.75" customHeight="1" thickBot="1" x14ac:dyDescent="0.3">
      <c r="A7" s="411"/>
      <c r="B7" s="4" t="s">
        <v>12</v>
      </c>
      <c r="C7" s="4" t="s">
        <v>13</v>
      </c>
      <c r="D7" s="4" t="s">
        <v>8</v>
      </c>
      <c r="E7" s="4" t="s">
        <v>12</v>
      </c>
      <c r="F7" s="4" t="s">
        <v>13</v>
      </c>
      <c r="G7" s="4" t="s">
        <v>8</v>
      </c>
      <c r="H7" s="4" t="s">
        <v>12</v>
      </c>
      <c r="I7" s="4" t="s">
        <v>13</v>
      </c>
      <c r="J7" s="4" t="s">
        <v>8</v>
      </c>
      <c r="K7" s="411"/>
    </row>
    <row r="8" spans="1:11" ht="18" customHeight="1" x14ac:dyDescent="0.2">
      <c r="A8" s="5" t="s">
        <v>14</v>
      </c>
      <c r="B8" s="6"/>
      <c r="C8" s="6"/>
      <c r="D8" s="6"/>
      <c r="E8" s="6"/>
      <c r="F8" s="6"/>
      <c r="G8" s="6"/>
      <c r="H8" s="6"/>
      <c r="I8" s="6"/>
      <c r="J8" s="6"/>
      <c r="K8" s="7" t="s">
        <v>69</v>
      </c>
    </row>
    <row r="9" spans="1:11" ht="18" customHeight="1" x14ac:dyDescent="0.2">
      <c r="A9" s="5" t="s">
        <v>280</v>
      </c>
      <c r="B9" s="6">
        <v>51</v>
      </c>
      <c r="C9" s="6">
        <v>110</v>
      </c>
      <c r="D9" s="6">
        <v>161</v>
      </c>
      <c r="E9" s="6">
        <v>0</v>
      </c>
      <c r="F9" s="6">
        <v>0</v>
      </c>
      <c r="G9" s="6">
        <v>0</v>
      </c>
      <c r="H9" s="6">
        <f>SUM(B9,E9)</f>
        <v>51</v>
      </c>
      <c r="I9" s="6">
        <f>SUM(C9,F9)</f>
        <v>110</v>
      </c>
      <c r="J9" s="6">
        <f>SUM(H9:I9)</f>
        <v>161</v>
      </c>
      <c r="K9" s="7" t="s">
        <v>281</v>
      </c>
    </row>
    <row r="10" spans="1:11" ht="18" customHeight="1" x14ac:dyDescent="0.2">
      <c r="A10" s="5" t="s">
        <v>124</v>
      </c>
      <c r="B10" s="6">
        <v>36</v>
      </c>
      <c r="C10" s="6">
        <v>71</v>
      </c>
      <c r="D10" s="6">
        <v>107</v>
      </c>
      <c r="E10" s="6">
        <v>0</v>
      </c>
      <c r="F10" s="6">
        <v>0</v>
      </c>
      <c r="G10" s="6">
        <v>0</v>
      </c>
      <c r="H10" s="6">
        <f t="shared" ref="H10:I26" si="0">SUM(B10,E10)</f>
        <v>36</v>
      </c>
      <c r="I10" s="6">
        <f t="shared" si="0"/>
        <v>71</v>
      </c>
      <c r="J10" s="6">
        <f t="shared" ref="J10:J26" si="1">SUM(H10:I10)</f>
        <v>107</v>
      </c>
      <c r="K10" s="7" t="s">
        <v>282</v>
      </c>
    </row>
    <row r="11" spans="1:11" ht="18" customHeight="1" x14ac:dyDescent="0.2">
      <c r="A11" s="5" t="s">
        <v>125</v>
      </c>
      <c r="B11" s="6">
        <v>37</v>
      </c>
      <c r="C11" s="6">
        <v>84</v>
      </c>
      <c r="D11" s="6">
        <v>121</v>
      </c>
      <c r="E11" s="6">
        <v>0</v>
      </c>
      <c r="F11" s="6">
        <v>0</v>
      </c>
      <c r="G11" s="6">
        <v>0</v>
      </c>
      <c r="H11" s="6">
        <f t="shared" si="0"/>
        <v>37</v>
      </c>
      <c r="I11" s="6">
        <f t="shared" si="0"/>
        <v>84</v>
      </c>
      <c r="J11" s="6">
        <f t="shared" si="1"/>
        <v>121</v>
      </c>
      <c r="K11" s="7" t="s">
        <v>347</v>
      </c>
    </row>
    <row r="12" spans="1:11" ht="18" customHeight="1" x14ac:dyDescent="0.2">
      <c r="A12" s="5" t="s">
        <v>132</v>
      </c>
      <c r="B12" s="6">
        <v>15</v>
      </c>
      <c r="C12" s="6">
        <v>61</v>
      </c>
      <c r="D12" s="6">
        <v>76</v>
      </c>
      <c r="E12" s="6">
        <v>0</v>
      </c>
      <c r="F12" s="6">
        <v>0</v>
      </c>
      <c r="G12" s="6">
        <v>0</v>
      </c>
      <c r="H12" s="6">
        <f t="shared" si="0"/>
        <v>15</v>
      </c>
      <c r="I12" s="6">
        <f t="shared" si="0"/>
        <v>61</v>
      </c>
      <c r="J12" s="6">
        <f t="shared" si="1"/>
        <v>76</v>
      </c>
      <c r="K12" s="7" t="s">
        <v>349</v>
      </c>
    </row>
    <row r="13" spans="1:11" ht="18" customHeight="1" x14ac:dyDescent="0.2">
      <c r="A13" s="5" t="s">
        <v>285</v>
      </c>
      <c r="B13" s="6">
        <v>118</v>
      </c>
      <c r="C13" s="6">
        <v>147</v>
      </c>
      <c r="D13" s="6">
        <v>265</v>
      </c>
      <c r="E13" s="6">
        <v>0</v>
      </c>
      <c r="F13" s="6">
        <v>0</v>
      </c>
      <c r="G13" s="6">
        <v>0</v>
      </c>
      <c r="H13" s="6">
        <f t="shared" si="0"/>
        <v>118</v>
      </c>
      <c r="I13" s="6">
        <f t="shared" si="0"/>
        <v>147</v>
      </c>
      <c r="J13" s="6">
        <f t="shared" si="1"/>
        <v>265</v>
      </c>
      <c r="K13" s="7" t="s">
        <v>286</v>
      </c>
    </row>
    <row r="14" spans="1:11" ht="18" customHeight="1" x14ac:dyDescent="0.2">
      <c r="A14" s="5" t="s">
        <v>407</v>
      </c>
      <c r="B14" s="6">
        <v>86</v>
      </c>
      <c r="C14" s="6">
        <v>164</v>
      </c>
      <c r="D14" s="6">
        <v>250</v>
      </c>
      <c r="E14" s="6">
        <v>0</v>
      </c>
      <c r="F14" s="6">
        <v>0</v>
      </c>
      <c r="G14" s="6">
        <v>0</v>
      </c>
      <c r="H14" s="6">
        <f t="shared" si="0"/>
        <v>86</v>
      </c>
      <c r="I14" s="6">
        <f t="shared" si="0"/>
        <v>164</v>
      </c>
      <c r="J14" s="6">
        <f t="shared" si="1"/>
        <v>250</v>
      </c>
      <c r="K14" s="7" t="s">
        <v>351</v>
      </c>
    </row>
    <row r="15" spans="1:11" ht="18" customHeight="1" x14ac:dyDescent="0.2">
      <c r="A15" s="5" t="s">
        <v>352</v>
      </c>
      <c r="B15" s="6">
        <v>39</v>
      </c>
      <c r="C15" s="6">
        <v>49</v>
      </c>
      <c r="D15" s="6">
        <v>88</v>
      </c>
      <c r="E15" s="6">
        <v>0</v>
      </c>
      <c r="F15" s="6">
        <v>0</v>
      </c>
      <c r="G15" s="6">
        <v>0</v>
      </c>
      <c r="H15" s="6">
        <f t="shared" si="0"/>
        <v>39</v>
      </c>
      <c r="I15" s="6">
        <f t="shared" si="0"/>
        <v>49</v>
      </c>
      <c r="J15" s="6">
        <f t="shared" si="1"/>
        <v>88</v>
      </c>
      <c r="K15" s="7" t="s">
        <v>353</v>
      </c>
    </row>
    <row r="16" spans="1:11" ht="18" customHeight="1" x14ac:dyDescent="0.2">
      <c r="A16" s="5" t="s">
        <v>1296</v>
      </c>
      <c r="B16" s="6">
        <v>33</v>
      </c>
      <c r="C16" s="6">
        <v>63</v>
      </c>
      <c r="D16" s="6">
        <v>96</v>
      </c>
      <c r="E16" s="6">
        <v>0</v>
      </c>
      <c r="F16" s="6">
        <v>0</v>
      </c>
      <c r="G16" s="6">
        <v>0</v>
      </c>
      <c r="H16" s="6">
        <f t="shared" si="0"/>
        <v>33</v>
      </c>
      <c r="I16" s="6">
        <f t="shared" si="0"/>
        <v>63</v>
      </c>
      <c r="J16" s="6">
        <f t="shared" si="1"/>
        <v>96</v>
      </c>
      <c r="K16" s="7" t="s">
        <v>1297</v>
      </c>
    </row>
    <row r="17" spans="1:11" ht="18" customHeight="1" x14ac:dyDescent="0.2">
      <c r="A17" s="5" t="s">
        <v>287</v>
      </c>
      <c r="B17" s="6">
        <v>71</v>
      </c>
      <c r="C17" s="6">
        <v>146</v>
      </c>
      <c r="D17" s="6">
        <v>217</v>
      </c>
      <c r="E17" s="6">
        <v>0</v>
      </c>
      <c r="F17" s="6">
        <v>0</v>
      </c>
      <c r="G17" s="6">
        <v>0</v>
      </c>
      <c r="H17" s="6">
        <f t="shared" si="0"/>
        <v>71</v>
      </c>
      <c r="I17" s="6">
        <f t="shared" si="0"/>
        <v>146</v>
      </c>
      <c r="J17" s="6">
        <f t="shared" si="1"/>
        <v>217</v>
      </c>
      <c r="K17" s="7" t="s">
        <v>331</v>
      </c>
    </row>
    <row r="18" spans="1:11" ht="39.75" customHeight="1" x14ac:dyDescent="0.2">
      <c r="A18" s="5" t="s">
        <v>1259</v>
      </c>
      <c r="B18" s="6">
        <v>142</v>
      </c>
      <c r="C18" s="6">
        <v>128</v>
      </c>
      <c r="D18" s="6">
        <v>270</v>
      </c>
      <c r="E18" s="6">
        <v>0</v>
      </c>
      <c r="F18" s="6">
        <v>0</v>
      </c>
      <c r="G18" s="6">
        <v>0</v>
      </c>
      <c r="H18" s="6">
        <f t="shared" si="0"/>
        <v>142</v>
      </c>
      <c r="I18" s="6">
        <f t="shared" si="0"/>
        <v>128</v>
      </c>
      <c r="J18" s="6">
        <f t="shared" si="1"/>
        <v>270</v>
      </c>
      <c r="K18" s="18" t="s">
        <v>999</v>
      </c>
    </row>
    <row r="19" spans="1:11" ht="18.75" customHeight="1" x14ac:dyDescent="0.2">
      <c r="A19" s="5" t="s">
        <v>414</v>
      </c>
      <c r="B19" s="6">
        <v>287</v>
      </c>
      <c r="C19" s="6">
        <v>227</v>
      </c>
      <c r="D19" s="6">
        <v>514</v>
      </c>
      <c r="E19" s="6">
        <v>0</v>
      </c>
      <c r="F19" s="6">
        <v>0</v>
      </c>
      <c r="G19" s="6">
        <v>0</v>
      </c>
      <c r="H19" s="6">
        <f t="shared" si="0"/>
        <v>287</v>
      </c>
      <c r="I19" s="6">
        <f t="shared" si="0"/>
        <v>227</v>
      </c>
      <c r="J19" s="6">
        <f t="shared" si="1"/>
        <v>514</v>
      </c>
      <c r="K19" s="7" t="s">
        <v>290</v>
      </c>
    </row>
    <row r="20" spans="1:11" ht="18.75" customHeight="1" x14ac:dyDescent="0.2">
      <c r="A20" s="5" t="s">
        <v>293</v>
      </c>
      <c r="B20" s="6">
        <v>403</v>
      </c>
      <c r="C20" s="6">
        <v>453</v>
      </c>
      <c r="D20" s="6">
        <v>856</v>
      </c>
      <c r="E20" s="6">
        <v>0</v>
      </c>
      <c r="F20" s="6">
        <v>0</v>
      </c>
      <c r="G20" s="6">
        <v>0</v>
      </c>
      <c r="H20" s="6">
        <f t="shared" si="0"/>
        <v>403</v>
      </c>
      <c r="I20" s="6">
        <f t="shared" si="0"/>
        <v>453</v>
      </c>
      <c r="J20" s="6">
        <f t="shared" si="1"/>
        <v>856</v>
      </c>
      <c r="K20" s="7" t="s">
        <v>294</v>
      </c>
    </row>
    <row r="21" spans="1:11" ht="18.75" customHeight="1" x14ac:dyDescent="0.2">
      <c r="A21" s="5" t="s">
        <v>1203</v>
      </c>
      <c r="B21" s="6">
        <v>0</v>
      </c>
      <c r="C21" s="6">
        <v>106</v>
      </c>
      <c r="D21" s="6">
        <v>106</v>
      </c>
      <c r="E21" s="6">
        <v>0</v>
      </c>
      <c r="F21" s="6">
        <v>0</v>
      </c>
      <c r="G21" s="6">
        <v>0</v>
      </c>
      <c r="H21" s="6">
        <f t="shared" si="0"/>
        <v>0</v>
      </c>
      <c r="I21" s="6">
        <f t="shared" si="0"/>
        <v>106</v>
      </c>
      <c r="J21" s="6">
        <f t="shared" si="1"/>
        <v>106</v>
      </c>
      <c r="K21" s="7" t="s">
        <v>1298</v>
      </c>
    </row>
    <row r="22" spans="1:11" ht="18.75" customHeight="1" x14ac:dyDescent="0.2">
      <c r="A22" s="5" t="s">
        <v>462</v>
      </c>
      <c r="B22" s="6">
        <v>125</v>
      </c>
      <c r="C22" s="6">
        <v>22</v>
      </c>
      <c r="D22" s="6">
        <v>147</v>
      </c>
      <c r="E22" s="6">
        <v>0</v>
      </c>
      <c r="F22" s="6">
        <v>0</v>
      </c>
      <c r="G22" s="6">
        <v>0</v>
      </c>
      <c r="H22" s="6">
        <f t="shared" si="0"/>
        <v>125</v>
      </c>
      <c r="I22" s="6">
        <f t="shared" si="0"/>
        <v>22</v>
      </c>
      <c r="J22" s="6">
        <f t="shared" si="1"/>
        <v>147</v>
      </c>
      <c r="K22" s="7" t="s">
        <v>419</v>
      </c>
    </row>
    <row r="23" spans="1:11" ht="18.75" customHeight="1" x14ac:dyDescent="0.2">
      <c r="A23" s="5" t="s">
        <v>299</v>
      </c>
      <c r="B23" s="6">
        <v>141</v>
      </c>
      <c r="C23" s="6">
        <v>138</v>
      </c>
      <c r="D23" s="6">
        <v>279</v>
      </c>
      <c r="E23" s="6">
        <v>0</v>
      </c>
      <c r="F23" s="6">
        <v>0</v>
      </c>
      <c r="G23" s="6">
        <v>0</v>
      </c>
      <c r="H23" s="6">
        <f t="shared" si="0"/>
        <v>141</v>
      </c>
      <c r="I23" s="6">
        <f t="shared" si="0"/>
        <v>138</v>
      </c>
      <c r="J23" s="6">
        <f t="shared" si="1"/>
        <v>279</v>
      </c>
      <c r="K23" s="7" t="s">
        <v>300</v>
      </c>
    </row>
    <row r="24" spans="1:11" ht="18.75" customHeight="1" x14ac:dyDescent="0.2">
      <c r="A24" s="5" t="s">
        <v>1299</v>
      </c>
      <c r="B24" s="6">
        <v>53</v>
      </c>
      <c r="C24" s="6">
        <v>48</v>
      </c>
      <c r="D24" s="6">
        <v>101</v>
      </c>
      <c r="E24" s="6">
        <v>0</v>
      </c>
      <c r="F24" s="6">
        <v>0</v>
      </c>
      <c r="G24" s="6">
        <v>0</v>
      </c>
      <c r="H24" s="6">
        <f t="shared" si="0"/>
        <v>53</v>
      </c>
      <c r="I24" s="6">
        <f t="shared" si="0"/>
        <v>48</v>
      </c>
      <c r="J24" s="6">
        <f t="shared" si="1"/>
        <v>101</v>
      </c>
      <c r="K24" s="7" t="s">
        <v>369</v>
      </c>
    </row>
    <row r="25" spans="1:11" ht="18.75" customHeight="1" x14ac:dyDescent="0.2">
      <c r="A25" s="5" t="s">
        <v>301</v>
      </c>
      <c r="B25" s="6">
        <v>107</v>
      </c>
      <c r="C25" s="6">
        <v>72</v>
      </c>
      <c r="D25" s="6">
        <v>179</v>
      </c>
      <c r="E25" s="6">
        <v>0</v>
      </c>
      <c r="F25" s="6">
        <v>0</v>
      </c>
      <c r="G25" s="6">
        <v>0</v>
      </c>
      <c r="H25" s="6">
        <f t="shared" si="0"/>
        <v>107</v>
      </c>
      <c r="I25" s="6">
        <f t="shared" si="0"/>
        <v>72</v>
      </c>
      <c r="J25" s="6">
        <f t="shared" si="1"/>
        <v>179</v>
      </c>
      <c r="K25" s="7" t="s">
        <v>302</v>
      </c>
    </row>
    <row r="26" spans="1:11" ht="18.75" customHeight="1" x14ac:dyDescent="0.2">
      <c r="A26" s="5" t="s">
        <v>777</v>
      </c>
      <c r="B26" s="6">
        <v>72</v>
      </c>
      <c r="C26" s="6">
        <v>83</v>
      </c>
      <c r="D26" s="6">
        <v>155</v>
      </c>
      <c r="E26" s="6">
        <v>0</v>
      </c>
      <c r="F26" s="6">
        <v>0</v>
      </c>
      <c r="G26" s="6">
        <v>0</v>
      </c>
      <c r="H26" s="6">
        <f t="shared" si="0"/>
        <v>72</v>
      </c>
      <c r="I26" s="6">
        <f t="shared" si="0"/>
        <v>83</v>
      </c>
      <c r="J26" s="6">
        <f t="shared" si="1"/>
        <v>155</v>
      </c>
      <c r="K26" s="7" t="s">
        <v>778</v>
      </c>
    </row>
    <row r="27" spans="1:11" ht="18" customHeight="1" thickBot="1" x14ac:dyDescent="0.25">
      <c r="A27" s="14" t="s">
        <v>38</v>
      </c>
      <c r="B27" s="15">
        <f>SUM(B9:B26)</f>
        <v>1816</v>
      </c>
      <c r="C27" s="15">
        <f t="shared" ref="C27:J27" si="2">SUM(C9:C26)</f>
        <v>2172</v>
      </c>
      <c r="D27" s="15">
        <f t="shared" si="2"/>
        <v>3988</v>
      </c>
      <c r="E27" s="15">
        <f t="shared" si="2"/>
        <v>0</v>
      </c>
      <c r="F27" s="15">
        <f t="shared" si="2"/>
        <v>0</v>
      </c>
      <c r="G27" s="15">
        <f t="shared" si="2"/>
        <v>0</v>
      </c>
      <c r="H27" s="15">
        <f t="shared" si="2"/>
        <v>1816</v>
      </c>
      <c r="I27" s="15">
        <f t="shared" si="2"/>
        <v>2172</v>
      </c>
      <c r="J27" s="15">
        <f t="shared" si="2"/>
        <v>3988</v>
      </c>
      <c r="K27" s="16" t="s">
        <v>1300</v>
      </c>
    </row>
    <row r="28" spans="1:11" ht="21.75" customHeight="1" thickTop="1" x14ac:dyDescent="0.2"/>
    <row r="29" spans="1:11" ht="21.75" customHeight="1" x14ac:dyDescent="0.2"/>
    <row r="30" spans="1:11" ht="21.75" customHeight="1" x14ac:dyDescent="0.2"/>
    <row r="31" spans="1:11" ht="21.75" customHeight="1" x14ac:dyDescent="0.2"/>
    <row r="32" spans="1:11" ht="26.25" customHeight="1" x14ac:dyDescent="0.2"/>
    <row r="33" spans="1:11" ht="26.25" customHeight="1" x14ac:dyDescent="0.25">
      <c r="A33" s="29"/>
      <c r="K33" s="39"/>
    </row>
    <row r="34" spans="1:11" ht="26.25" customHeight="1" thickBot="1" x14ac:dyDescent="0.3">
      <c r="A34" s="29" t="s">
        <v>1301</v>
      </c>
      <c r="K34" s="39" t="s">
        <v>1302</v>
      </c>
    </row>
    <row r="35" spans="1:11" ht="26.25" customHeight="1" thickTop="1" x14ac:dyDescent="0.25">
      <c r="A35" s="409" t="s">
        <v>118</v>
      </c>
      <c r="B35" s="412" t="s">
        <v>2</v>
      </c>
      <c r="C35" s="412"/>
      <c r="D35" s="412"/>
      <c r="E35" s="412" t="s">
        <v>3</v>
      </c>
      <c r="F35" s="412"/>
      <c r="G35" s="412"/>
      <c r="H35" s="412" t="s">
        <v>4</v>
      </c>
      <c r="I35" s="412"/>
      <c r="J35" s="412"/>
      <c r="K35" s="409" t="s">
        <v>278</v>
      </c>
    </row>
    <row r="36" spans="1:11" ht="26.25" customHeight="1" x14ac:dyDescent="0.25">
      <c r="A36" s="410"/>
      <c r="B36" s="413" t="s">
        <v>6</v>
      </c>
      <c r="C36" s="413"/>
      <c r="D36" s="413"/>
      <c r="E36" s="413" t="s">
        <v>7</v>
      </c>
      <c r="F36" s="413"/>
      <c r="G36" s="413"/>
      <c r="H36" s="413" t="s">
        <v>8</v>
      </c>
      <c r="I36" s="413"/>
      <c r="J36" s="413"/>
      <c r="K36" s="410"/>
    </row>
    <row r="37" spans="1:11" ht="26.25" customHeight="1" x14ac:dyDescent="0.25">
      <c r="A37" s="410"/>
      <c r="B37" s="75" t="s">
        <v>52</v>
      </c>
      <c r="C37" s="75" t="s">
        <v>10</v>
      </c>
      <c r="D37" s="75" t="s">
        <v>11</v>
      </c>
      <c r="E37" s="75" t="s">
        <v>52</v>
      </c>
      <c r="F37" s="75" t="s">
        <v>10</v>
      </c>
      <c r="G37" s="75" t="s">
        <v>11</v>
      </c>
      <c r="H37" s="75" t="s">
        <v>52</v>
      </c>
      <c r="I37" s="75" t="s">
        <v>10</v>
      </c>
      <c r="J37" s="75" t="s">
        <v>11</v>
      </c>
      <c r="K37" s="410"/>
    </row>
    <row r="38" spans="1:11" ht="26.25" customHeight="1" thickBot="1" x14ac:dyDescent="0.3">
      <c r="A38" s="411"/>
      <c r="B38" s="4" t="s">
        <v>12</v>
      </c>
      <c r="C38" s="4" t="s">
        <v>13</v>
      </c>
      <c r="D38" s="4" t="s">
        <v>8</v>
      </c>
      <c r="E38" s="4" t="s">
        <v>12</v>
      </c>
      <c r="F38" s="4" t="s">
        <v>13</v>
      </c>
      <c r="G38" s="4" t="s">
        <v>8</v>
      </c>
      <c r="H38" s="4" t="s">
        <v>12</v>
      </c>
      <c r="I38" s="4" t="s">
        <v>13</v>
      </c>
      <c r="J38" s="4" t="s">
        <v>8</v>
      </c>
      <c r="K38" s="411"/>
    </row>
    <row r="39" spans="1:11" ht="26.25" customHeight="1" x14ac:dyDescent="0.2">
      <c r="A39" s="5" t="s">
        <v>62</v>
      </c>
      <c r="B39" s="6"/>
      <c r="C39" s="6"/>
      <c r="D39" s="6"/>
      <c r="E39" s="6"/>
      <c r="F39" s="6"/>
      <c r="G39" s="6"/>
      <c r="H39" s="6"/>
      <c r="I39" s="6"/>
      <c r="J39" s="6"/>
      <c r="K39" s="7" t="s">
        <v>41</v>
      </c>
    </row>
    <row r="40" spans="1:11" ht="26.25" customHeight="1" x14ac:dyDescent="0.2">
      <c r="A40" s="5" t="s">
        <v>126</v>
      </c>
      <c r="B40" s="6">
        <v>63</v>
      </c>
      <c r="C40" s="6">
        <v>5</v>
      </c>
      <c r="D40" s="6">
        <v>68</v>
      </c>
      <c r="E40" s="6">
        <v>0</v>
      </c>
      <c r="F40" s="6">
        <v>0</v>
      </c>
      <c r="G40" s="6">
        <v>0</v>
      </c>
      <c r="H40" s="6">
        <f>SUM(B40,E40)</f>
        <v>63</v>
      </c>
      <c r="I40" s="6">
        <f>SUM(C40,F40)</f>
        <v>5</v>
      </c>
      <c r="J40" s="6">
        <f>SUM(H40:I40)</f>
        <v>68</v>
      </c>
      <c r="K40" s="7" t="s">
        <v>286</v>
      </c>
    </row>
    <row r="41" spans="1:11" ht="26.25" customHeight="1" x14ac:dyDescent="0.2">
      <c r="A41" s="5" t="s">
        <v>287</v>
      </c>
      <c r="B41" s="6">
        <v>55</v>
      </c>
      <c r="C41" s="6">
        <v>45</v>
      </c>
      <c r="D41" s="6">
        <v>100</v>
      </c>
      <c r="E41" s="6">
        <v>0</v>
      </c>
      <c r="F41" s="6">
        <v>0</v>
      </c>
      <c r="G41" s="6">
        <v>0</v>
      </c>
      <c r="H41" s="6">
        <f>SUM(B41)</f>
        <v>55</v>
      </c>
      <c r="I41" s="6">
        <f>SUM(C41)</f>
        <v>45</v>
      </c>
      <c r="J41" s="6">
        <f>SUM(D41)</f>
        <v>100</v>
      </c>
      <c r="K41" s="7" t="s">
        <v>331</v>
      </c>
    </row>
    <row r="42" spans="1:11" ht="45.75" customHeight="1" x14ac:dyDescent="0.2">
      <c r="A42" s="5" t="s">
        <v>412</v>
      </c>
      <c r="B42" s="6">
        <v>23</v>
      </c>
      <c r="C42" s="6">
        <v>10</v>
      </c>
      <c r="D42" s="6">
        <v>33</v>
      </c>
      <c r="E42" s="6">
        <v>0</v>
      </c>
      <c r="F42" s="6">
        <v>0</v>
      </c>
      <c r="G42" s="6">
        <v>0</v>
      </c>
      <c r="H42" s="6">
        <f t="shared" ref="H42:I46" si="3">SUM(B42,E42)</f>
        <v>23</v>
      </c>
      <c r="I42" s="6">
        <f t="shared" si="3"/>
        <v>10</v>
      </c>
      <c r="J42" s="6">
        <f>SUM(H42:I42)</f>
        <v>33</v>
      </c>
      <c r="K42" s="18" t="s">
        <v>999</v>
      </c>
    </row>
    <row r="43" spans="1:11" ht="26.25" customHeight="1" x14ac:dyDescent="0.2">
      <c r="A43" s="5" t="s">
        <v>414</v>
      </c>
      <c r="B43" s="6">
        <v>93</v>
      </c>
      <c r="C43" s="6">
        <v>43</v>
      </c>
      <c r="D43" s="6">
        <v>136</v>
      </c>
      <c r="E43" s="6">
        <v>0</v>
      </c>
      <c r="F43" s="6">
        <v>0</v>
      </c>
      <c r="G43" s="6">
        <v>0</v>
      </c>
      <c r="H43" s="6">
        <f t="shared" si="3"/>
        <v>93</v>
      </c>
      <c r="I43" s="6">
        <f t="shared" si="3"/>
        <v>43</v>
      </c>
      <c r="J43" s="6">
        <f>SUM(H43:I43)</f>
        <v>136</v>
      </c>
      <c r="K43" s="7" t="s">
        <v>290</v>
      </c>
    </row>
    <row r="44" spans="1:11" ht="26.25" customHeight="1" x14ac:dyDescent="0.2">
      <c r="A44" s="5" t="s">
        <v>293</v>
      </c>
      <c r="B44" s="6">
        <v>179</v>
      </c>
      <c r="C44" s="6">
        <v>162</v>
      </c>
      <c r="D44" s="6">
        <v>341</v>
      </c>
      <c r="E44" s="6">
        <v>0</v>
      </c>
      <c r="F44" s="6">
        <v>0</v>
      </c>
      <c r="G44" s="6">
        <v>0</v>
      </c>
      <c r="H44" s="6">
        <f>SUM(B44)</f>
        <v>179</v>
      </c>
      <c r="I44" s="6">
        <f>SUM(C44)</f>
        <v>162</v>
      </c>
      <c r="J44" s="6">
        <f>SUM(D44)</f>
        <v>341</v>
      </c>
      <c r="K44" s="7" t="s">
        <v>294</v>
      </c>
    </row>
    <row r="45" spans="1:11" ht="26.25" customHeight="1" x14ac:dyDescent="0.2">
      <c r="A45" s="5" t="s">
        <v>462</v>
      </c>
      <c r="B45" s="6">
        <v>35</v>
      </c>
      <c r="C45" s="6">
        <v>7</v>
      </c>
      <c r="D45" s="6">
        <v>42</v>
      </c>
      <c r="E45" s="6">
        <v>0</v>
      </c>
      <c r="F45" s="6">
        <v>0</v>
      </c>
      <c r="G45" s="6">
        <v>0</v>
      </c>
      <c r="H45" s="6">
        <f t="shared" si="3"/>
        <v>35</v>
      </c>
      <c r="I45" s="6">
        <f t="shared" si="3"/>
        <v>7</v>
      </c>
      <c r="J45" s="6">
        <f>SUM(H45:I45)</f>
        <v>42</v>
      </c>
      <c r="K45" s="7" t="s">
        <v>419</v>
      </c>
    </row>
    <row r="46" spans="1:11" ht="26.25" customHeight="1" x14ac:dyDescent="0.2">
      <c r="A46" s="5" t="s">
        <v>301</v>
      </c>
      <c r="B46" s="6">
        <v>116</v>
      </c>
      <c r="C46" s="6">
        <v>34</v>
      </c>
      <c r="D46" s="6">
        <v>150</v>
      </c>
      <c r="E46" s="6">
        <v>0</v>
      </c>
      <c r="F46" s="6">
        <v>0</v>
      </c>
      <c r="G46" s="6">
        <v>0</v>
      </c>
      <c r="H46" s="6">
        <f t="shared" si="3"/>
        <v>116</v>
      </c>
      <c r="I46" s="6">
        <f t="shared" si="3"/>
        <v>34</v>
      </c>
      <c r="J46" s="6">
        <f>SUM(H46:I46)</f>
        <v>150</v>
      </c>
      <c r="K46" s="7" t="s">
        <v>302</v>
      </c>
    </row>
    <row r="47" spans="1:11" ht="26.25" customHeight="1" thickBot="1" x14ac:dyDescent="0.25">
      <c r="A47" s="5" t="s">
        <v>45</v>
      </c>
      <c r="B47" s="6">
        <f>SUM(B40:B46)</f>
        <v>564</v>
      </c>
      <c r="C47" s="6">
        <f t="shared" ref="C47:J47" si="4">SUM(C40:C46)</f>
        <v>306</v>
      </c>
      <c r="D47" s="6">
        <f t="shared" si="4"/>
        <v>870</v>
      </c>
      <c r="E47" s="6">
        <f t="shared" si="4"/>
        <v>0</v>
      </c>
      <c r="F47" s="6">
        <f t="shared" si="4"/>
        <v>0</v>
      </c>
      <c r="G47" s="6">
        <f t="shared" si="4"/>
        <v>0</v>
      </c>
      <c r="H47" s="6">
        <f t="shared" si="4"/>
        <v>564</v>
      </c>
      <c r="I47" s="6">
        <f t="shared" si="4"/>
        <v>306</v>
      </c>
      <c r="J47" s="6">
        <f t="shared" si="4"/>
        <v>870</v>
      </c>
      <c r="K47" s="7" t="s">
        <v>1303</v>
      </c>
    </row>
    <row r="48" spans="1:11" ht="26.25" customHeight="1" thickBot="1" x14ac:dyDescent="0.25">
      <c r="A48" s="8" t="s">
        <v>108</v>
      </c>
      <c r="B48" s="9">
        <f t="shared" ref="B48:J48" si="5">SUM(B47,B27)</f>
        <v>2380</v>
      </c>
      <c r="C48" s="9">
        <f t="shared" si="5"/>
        <v>2478</v>
      </c>
      <c r="D48" s="9">
        <f t="shared" si="5"/>
        <v>4858</v>
      </c>
      <c r="E48" s="9">
        <f t="shared" si="5"/>
        <v>0</v>
      </c>
      <c r="F48" s="9">
        <f t="shared" si="5"/>
        <v>0</v>
      </c>
      <c r="G48" s="9">
        <f t="shared" si="5"/>
        <v>0</v>
      </c>
      <c r="H48" s="9">
        <f t="shared" si="5"/>
        <v>2380</v>
      </c>
      <c r="I48" s="9">
        <f t="shared" si="5"/>
        <v>2478</v>
      </c>
      <c r="J48" s="9">
        <f t="shared" si="5"/>
        <v>4858</v>
      </c>
      <c r="K48" s="10" t="s">
        <v>48</v>
      </c>
    </row>
    <row r="49" ht="15" thickTop="1" x14ac:dyDescent="0.2"/>
    <row r="68" spans="1:11" ht="32.25" customHeight="1" x14ac:dyDescent="0.2">
      <c r="A68" s="423" t="s">
        <v>1304</v>
      </c>
      <c r="B68" s="423"/>
      <c r="C68" s="423"/>
      <c r="D68" s="423"/>
      <c r="E68" s="423"/>
      <c r="F68" s="423"/>
      <c r="G68" s="423"/>
      <c r="H68" s="423"/>
      <c r="I68" s="423"/>
      <c r="J68" s="423"/>
      <c r="K68" s="423"/>
    </row>
    <row r="69" spans="1:11" ht="36.75" customHeight="1" x14ac:dyDescent="0.25">
      <c r="A69" s="416" t="s">
        <v>1305</v>
      </c>
      <c r="B69" s="416"/>
      <c r="C69" s="416"/>
      <c r="D69" s="416"/>
      <c r="E69" s="416"/>
      <c r="F69" s="416"/>
      <c r="G69" s="416"/>
      <c r="H69" s="416"/>
      <c r="I69" s="416"/>
      <c r="J69" s="416"/>
      <c r="K69" s="416"/>
    </row>
    <row r="70" spans="1:11" ht="24.75" customHeight="1" thickBot="1" x14ac:dyDescent="0.3">
      <c r="A70" s="29" t="s">
        <v>1837</v>
      </c>
      <c r="K70" s="39" t="s">
        <v>1306</v>
      </c>
    </row>
    <row r="71" spans="1:11" ht="21" customHeight="1" thickTop="1" x14ac:dyDescent="0.25">
      <c r="A71" s="409" t="s">
        <v>118</v>
      </c>
      <c r="B71" s="412" t="s">
        <v>2</v>
      </c>
      <c r="C71" s="412"/>
      <c r="D71" s="412"/>
      <c r="E71" s="412" t="s">
        <v>3</v>
      </c>
      <c r="F71" s="412"/>
      <c r="G71" s="412"/>
      <c r="H71" s="412" t="s">
        <v>4</v>
      </c>
      <c r="I71" s="412"/>
      <c r="J71" s="412"/>
      <c r="K71" s="409" t="s">
        <v>278</v>
      </c>
    </row>
    <row r="72" spans="1:11" ht="21" customHeight="1" x14ac:dyDescent="0.25">
      <c r="A72" s="410"/>
      <c r="B72" s="413" t="s">
        <v>6</v>
      </c>
      <c r="C72" s="413"/>
      <c r="D72" s="413"/>
      <c r="E72" s="413" t="s">
        <v>7</v>
      </c>
      <c r="F72" s="413"/>
      <c r="G72" s="413"/>
      <c r="H72" s="413" t="s">
        <v>8</v>
      </c>
      <c r="I72" s="413"/>
      <c r="J72" s="413"/>
      <c r="K72" s="410"/>
    </row>
    <row r="73" spans="1:11" ht="21" customHeight="1" x14ac:dyDescent="0.25">
      <c r="A73" s="410"/>
      <c r="B73" s="75" t="s">
        <v>52</v>
      </c>
      <c r="C73" s="75" t="s">
        <v>10</v>
      </c>
      <c r="D73" s="75" t="s">
        <v>11</v>
      </c>
      <c r="E73" s="75" t="s">
        <v>52</v>
      </c>
      <c r="F73" s="75" t="s">
        <v>10</v>
      </c>
      <c r="G73" s="75" t="s">
        <v>11</v>
      </c>
      <c r="H73" s="75" t="s">
        <v>52</v>
      </c>
      <c r="I73" s="75" t="s">
        <v>10</v>
      </c>
      <c r="J73" s="75" t="s">
        <v>11</v>
      </c>
      <c r="K73" s="410"/>
    </row>
    <row r="74" spans="1:11" ht="21" customHeight="1" thickBot="1" x14ac:dyDescent="0.3">
      <c r="A74" s="411"/>
      <c r="B74" s="4" t="s">
        <v>12</v>
      </c>
      <c r="C74" s="4" t="s">
        <v>13</v>
      </c>
      <c r="D74" s="4" t="s">
        <v>8</v>
      </c>
      <c r="E74" s="4" t="s">
        <v>12</v>
      </c>
      <c r="F74" s="4" t="s">
        <v>13</v>
      </c>
      <c r="G74" s="4" t="s">
        <v>8</v>
      </c>
      <c r="H74" s="4" t="s">
        <v>12</v>
      </c>
      <c r="I74" s="4" t="s">
        <v>13</v>
      </c>
      <c r="J74" s="4" t="s">
        <v>8</v>
      </c>
      <c r="K74" s="411"/>
    </row>
    <row r="75" spans="1:11" ht="20.25" customHeight="1" x14ac:dyDescent="0.2">
      <c r="A75" s="5" t="s">
        <v>14</v>
      </c>
      <c r="B75" s="6"/>
      <c r="C75" s="6"/>
      <c r="D75" s="6"/>
      <c r="E75" s="6"/>
      <c r="F75" s="6"/>
      <c r="G75" s="6"/>
      <c r="H75" s="6"/>
      <c r="I75" s="6"/>
      <c r="J75" s="6"/>
      <c r="K75" s="7" t="s">
        <v>69</v>
      </c>
    </row>
    <row r="76" spans="1:11" ht="20.25" customHeight="1" x14ac:dyDescent="0.2">
      <c r="A76" s="5" t="s">
        <v>280</v>
      </c>
      <c r="B76" s="6">
        <v>339</v>
      </c>
      <c r="C76" s="6">
        <v>534</v>
      </c>
      <c r="D76" s="6">
        <v>873</v>
      </c>
      <c r="E76" s="6">
        <v>0</v>
      </c>
      <c r="F76" s="6">
        <v>0</v>
      </c>
      <c r="G76" s="6">
        <v>0</v>
      </c>
      <c r="H76" s="6">
        <f>SUM(B76,E76)</f>
        <v>339</v>
      </c>
      <c r="I76" s="6">
        <f>SUM(C76,F76)</f>
        <v>534</v>
      </c>
      <c r="J76" s="6">
        <f>SUM(H76:I76)</f>
        <v>873</v>
      </c>
      <c r="K76" s="7" t="s">
        <v>281</v>
      </c>
    </row>
    <row r="77" spans="1:11" ht="20.25" customHeight="1" x14ac:dyDescent="0.2">
      <c r="A77" s="5" t="s">
        <v>124</v>
      </c>
      <c r="B77" s="6">
        <v>162</v>
      </c>
      <c r="C77" s="6">
        <v>281</v>
      </c>
      <c r="D77" s="6">
        <v>443</v>
      </c>
      <c r="E77" s="6">
        <v>0</v>
      </c>
      <c r="F77" s="6">
        <v>0</v>
      </c>
      <c r="G77" s="6">
        <v>0</v>
      </c>
      <c r="H77" s="6">
        <f t="shared" ref="H77:I93" si="6">SUM(B77,E77)</f>
        <v>162</v>
      </c>
      <c r="I77" s="6">
        <f t="shared" si="6"/>
        <v>281</v>
      </c>
      <c r="J77" s="6">
        <f t="shared" ref="J77:J93" si="7">SUM(H77:I77)</f>
        <v>443</v>
      </c>
      <c r="K77" s="7" t="s">
        <v>282</v>
      </c>
    </row>
    <row r="78" spans="1:11" ht="20.25" customHeight="1" x14ac:dyDescent="0.2">
      <c r="A78" s="5" t="s">
        <v>125</v>
      </c>
      <c r="B78" s="6">
        <v>164</v>
      </c>
      <c r="C78" s="6">
        <v>300</v>
      </c>
      <c r="D78" s="6">
        <v>464</v>
      </c>
      <c r="E78" s="6">
        <v>0</v>
      </c>
      <c r="F78" s="6">
        <v>0</v>
      </c>
      <c r="G78" s="6">
        <v>0</v>
      </c>
      <c r="H78" s="6">
        <f t="shared" si="6"/>
        <v>164</v>
      </c>
      <c r="I78" s="6">
        <f t="shared" si="6"/>
        <v>300</v>
      </c>
      <c r="J78" s="6">
        <f t="shared" si="7"/>
        <v>464</v>
      </c>
      <c r="K78" s="7" t="s">
        <v>347</v>
      </c>
    </row>
    <row r="79" spans="1:11" ht="20.25" customHeight="1" x14ac:dyDescent="0.2">
      <c r="A79" s="5" t="s">
        <v>132</v>
      </c>
      <c r="B79" s="6">
        <v>104</v>
      </c>
      <c r="C79" s="6">
        <v>392</v>
      </c>
      <c r="D79" s="6">
        <v>496</v>
      </c>
      <c r="E79" s="6">
        <v>0</v>
      </c>
      <c r="F79" s="6">
        <v>0</v>
      </c>
      <c r="G79" s="6">
        <v>0</v>
      </c>
      <c r="H79" s="6">
        <f t="shared" si="6"/>
        <v>104</v>
      </c>
      <c r="I79" s="6">
        <f t="shared" si="6"/>
        <v>392</v>
      </c>
      <c r="J79" s="6">
        <f t="shared" si="7"/>
        <v>496</v>
      </c>
      <c r="K79" s="7" t="s">
        <v>349</v>
      </c>
    </row>
    <row r="80" spans="1:11" ht="20.25" customHeight="1" x14ac:dyDescent="0.2">
      <c r="A80" s="5" t="s">
        <v>285</v>
      </c>
      <c r="B80" s="6">
        <v>262</v>
      </c>
      <c r="C80" s="6">
        <v>467</v>
      </c>
      <c r="D80" s="6">
        <v>729</v>
      </c>
      <c r="E80" s="6">
        <v>0</v>
      </c>
      <c r="F80" s="6">
        <v>0</v>
      </c>
      <c r="G80" s="6">
        <v>0</v>
      </c>
      <c r="H80" s="6">
        <f t="shared" si="6"/>
        <v>262</v>
      </c>
      <c r="I80" s="6">
        <f t="shared" si="6"/>
        <v>467</v>
      </c>
      <c r="J80" s="6">
        <f t="shared" si="7"/>
        <v>729</v>
      </c>
      <c r="K80" s="7" t="s">
        <v>286</v>
      </c>
    </row>
    <row r="81" spans="1:11" ht="20.25" customHeight="1" x14ac:dyDescent="0.2">
      <c r="A81" s="5" t="s">
        <v>407</v>
      </c>
      <c r="B81" s="6">
        <v>400</v>
      </c>
      <c r="C81" s="6">
        <v>446</v>
      </c>
      <c r="D81" s="6">
        <v>846</v>
      </c>
      <c r="E81" s="6">
        <v>0</v>
      </c>
      <c r="F81" s="6">
        <v>0</v>
      </c>
      <c r="G81" s="6">
        <v>0</v>
      </c>
      <c r="H81" s="6">
        <f t="shared" si="6"/>
        <v>400</v>
      </c>
      <c r="I81" s="6">
        <f t="shared" si="6"/>
        <v>446</v>
      </c>
      <c r="J81" s="6">
        <f t="shared" si="7"/>
        <v>846</v>
      </c>
      <c r="K81" s="7" t="s">
        <v>351</v>
      </c>
    </row>
    <row r="82" spans="1:11" ht="20.25" customHeight="1" x14ac:dyDescent="0.2">
      <c r="A82" s="5" t="s">
        <v>352</v>
      </c>
      <c r="B82" s="6">
        <v>165</v>
      </c>
      <c r="C82" s="6">
        <v>175</v>
      </c>
      <c r="D82" s="6">
        <v>340</v>
      </c>
      <c r="E82" s="6">
        <v>0</v>
      </c>
      <c r="F82" s="6">
        <v>0</v>
      </c>
      <c r="G82" s="6">
        <v>0</v>
      </c>
      <c r="H82" s="6">
        <f t="shared" si="6"/>
        <v>165</v>
      </c>
      <c r="I82" s="6">
        <f t="shared" si="6"/>
        <v>175</v>
      </c>
      <c r="J82" s="6">
        <f t="shared" si="7"/>
        <v>340</v>
      </c>
      <c r="K82" s="7" t="s">
        <v>353</v>
      </c>
    </row>
    <row r="83" spans="1:11" ht="20.25" customHeight="1" x14ac:dyDescent="0.2">
      <c r="A83" s="5" t="s">
        <v>1296</v>
      </c>
      <c r="B83" s="6">
        <v>112</v>
      </c>
      <c r="C83" s="6">
        <v>233</v>
      </c>
      <c r="D83" s="6">
        <v>345</v>
      </c>
      <c r="E83" s="6">
        <v>0</v>
      </c>
      <c r="F83" s="6">
        <v>0</v>
      </c>
      <c r="G83" s="6">
        <v>0</v>
      </c>
      <c r="H83" s="6">
        <f t="shared" si="6"/>
        <v>112</v>
      </c>
      <c r="I83" s="6">
        <f t="shared" si="6"/>
        <v>233</v>
      </c>
      <c r="J83" s="6">
        <f t="shared" si="7"/>
        <v>345</v>
      </c>
      <c r="K83" s="7" t="s">
        <v>1297</v>
      </c>
    </row>
    <row r="84" spans="1:11" ht="20.25" customHeight="1" x14ac:dyDescent="0.2">
      <c r="A84" s="5" t="s">
        <v>287</v>
      </c>
      <c r="B84" s="6">
        <v>267</v>
      </c>
      <c r="C84" s="6">
        <v>428</v>
      </c>
      <c r="D84" s="6">
        <v>695</v>
      </c>
      <c r="E84" s="6">
        <v>0</v>
      </c>
      <c r="F84" s="6">
        <v>0</v>
      </c>
      <c r="G84" s="6">
        <v>0</v>
      </c>
      <c r="H84" s="6">
        <f t="shared" si="6"/>
        <v>267</v>
      </c>
      <c r="I84" s="6">
        <f t="shared" si="6"/>
        <v>428</v>
      </c>
      <c r="J84" s="6">
        <f t="shared" si="7"/>
        <v>695</v>
      </c>
      <c r="K84" s="7" t="s">
        <v>331</v>
      </c>
    </row>
    <row r="85" spans="1:11" ht="35.25" customHeight="1" x14ac:dyDescent="0.2">
      <c r="A85" s="5" t="s">
        <v>1259</v>
      </c>
      <c r="B85" s="6">
        <v>497</v>
      </c>
      <c r="C85" s="6">
        <v>470</v>
      </c>
      <c r="D85" s="6">
        <v>967</v>
      </c>
      <c r="E85" s="6">
        <v>0</v>
      </c>
      <c r="F85" s="6">
        <v>0</v>
      </c>
      <c r="G85" s="6">
        <v>0</v>
      </c>
      <c r="H85" s="6">
        <f t="shared" si="6"/>
        <v>497</v>
      </c>
      <c r="I85" s="6">
        <f t="shared" si="6"/>
        <v>470</v>
      </c>
      <c r="J85" s="6">
        <f t="shared" si="7"/>
        <v>967</v>
      </c>
      <c r="K85" s="18" t="s">
        <v>999</v>
      </c>
    </row>
    <row r="86" spans="1:11" ht="20.25" customHeight="1" x14ac:dyDescent="0.2">
      <c r="A86" s="5" t="s">
        <v>414</v>
      </c>
      <c r="B86" s="6">
        <v>1342</v>
      </c>
      <c r="C86" s="6">
        <v>831</v>
      </c>
      <c r="D86" s="6">
        <v>2173</v>
      </c>
      <c r="E86" s="6">
        <v>0</v>
      </c>
      <c r="F86" s="6">
        <v>0</v>
      </c>
      <c r="G86" s="6">
        <v>0</v>
      </c>
      <c r="H86" s="6">
        <f t="shared" si="6"/>
        <v>1342</v>
      </c>
      <c r="I86" s="6">
        <f t="shared" si="6"/>
        <v>831</v>
      </c>
      <c r="J86" s="6">
        <f t="shared" si="7"/>
        <v>2173</v>
      </c>
      <c r="K86" s="7" t="s">
        <v>290</v>
      </c>
    </row>
    <row r="87" spans="1:11" ht="20.25" customHeight="1" x14ac:dyDescent="0.2">
      <c r="A87" s="5" t="s">
        <v>882</v>
      </c>
      <c r="B87" s="6">
        <v>1923</v>
      </c>
      <c r="C87" s="6">
        <v>2563</v>
      </c>
      <c r="D87" s="6">
        <v>4486</v>
      </c>
      <c r="E87" s="6">
        <v>0</v>
      </c>
      <c r="F87" s="6">
        <v>0</v>
      </c>
      <c r="G87" s="6">
        <v>0</v>
      </c>
      <c r="H87" s="6">
        <f t="shared" si="6"/>
        <v>1923</v>
      </c>
      <c r="I87" s="6">
        <f t="shared" si="6"/>
        <v>2563</v>
      </c>
      <c r="J87" s="6">
        <f t="shared" si="7"/>
        <v>4486</v>
      </c>
      <c r="K87" s="7" t="s">
        <v>1307</v>
      </c>
    </row>
    <row r="88" spans="1:11" ht="20.25" customHeight="1" x14ac:dyDescent="0.2">
      <c r="A88" s="5" t="s">
        <v>1203</v>
      </c>
      <c r="B88" s="6">
        <v>0</v>
      </c>
      <c r="C88" s="6">
        <v>427</v>
      </c>
      <c r="D88" s="6">
        <v>427</v>
      </c>
      <c r="E88" s="6">
        <v>0</v>
      </c>
      <c r="F88" s="6">
        <v>0</v>
      </c>
      <c r="G88" s="6">
        <v>0</v>
      </c>
      <c r="H88" s="6">
        <f t="shared" si="6"/>
        <v>0</v>
      </c>
      <c r="I88" s="6">
        <f t="shared" si="6"/>
        <v>427</v>
      </c>
      <c r="J88" s="6">
        <f t="shared" si="7"/>
        <v>427</v>
      </c>
      <c r="K88" s="7" t="s">
        <v>1308</v>
      </c>
    </row>
    <row r="89" spans="1:11" ht="20.25" customHeight="1" x14ac:dyDescent="0.2">
      <c r="A89" s="5" t="s">
        <v>462</v>
      </c>
      <c r="B89" s="6">
        <v>585</v>
      </c>
      <c r="C89" s="6">
        <v>137</v>
      </c>
      <c r="D89" s="6">
        <v>722</v>
      </c>
      <c r="E89" s="6">
        <v>0</v>
      </c>
      <c r="F89" s="6">
        <v>0</v>
      </c>
      <c r="G89" s="6">
        <v>0</v>
      </c>
      <c r="H89" s="6">
        <f t="shared" si="6"/>
        <v>585</v>
      </c>
      <c r="I89" s="6">
        <f t="shared" si="6"/>
        <v>137</v>
      </c>
      <c r="J89" s="6">
        <f t="shared" si="7"/>
        <v>722</v>
      </c>
      <c r="K89" s="7" t="s">
        <v>419</v>
      </c>
    </row>
    <row r="90" spans="1:11" ht="20.25" customHeight="1" x14ac:dyDescent="0.2">
      <c r="A90" s="5" t="s">
        <v>299</v>
      </c>
      <c r="B90" s="6">
        <v>1249</v>
      </c>
      <c r="C90" s="6">
        <v>1311</v>
      </c>
      <c r="D90" s="6">
        <v>2560</v>
      </c>
      <c r="E90" s="6">
        <v>0</v>
      </c>
      <c r="F90" s="6">
        <v>0</v>
      </c>
      <c r="G90" s="6">
        <v>0</v>
      </c>
      <c r="H90" s="6">
        <f t="shared" si="6"/>
        <v>1249</v>
      </c>
      <c r="I90" s="6">
        <f t="shared" si="6"/>
        <v>1311</v>
      </c>
      <c r="J90" s="6">
        <f t="shared" si="7"/>
        <v>2560</v>
      </c>
      <c r="K90" s="7" t="s">
        <v>300</v>
      </c>
    </row>
    <row r="91" spans="1:11" ht="20.25" customHeight="1" x14ac:dyDescent="0.2">
      <c r="A91" s="5" t="s">
        <v>1299</v>
      </c>
      <c r="B91" s="6">
        <v>248</v>
      </c>
      <c r="C91" s="6">
        <v>174</v>
      </c>
      <c r="D91" s="6">
        <v>422</v>
      </c>
      <c r="E91" s="6">
        <v>0</v>
      </c>
      <c r="F91" s="6">
        <v>0</v>
      </c>
      <c r="G91" s="6">
        <v>0</v>
      </c>
      <c r="H91" s="6">
        <f t="shared" si="6"/>
        <v>248</v>
      </c>
      <c r="I91" s="6">
        <f t="shared" si="6"/>
        <v>174</v>
      </c>
      <c r="J91" s="6">
        <f t="shared" si="7"/>
        <v>422</v>
      </c>
      <c r="K91" s="7" t="s">
        <v>369</v>
      </c>
    </row>
    <row r="92" spans="1:11" ht="20.25" customHeight="1" x14ac:dyDescent="0.2">
      <c r="A92" s="5" t="s">
        <v>301</v>
      </c>
      <c r="B92" s="6">
        <v>584</v>
      </c>
      <c r="C92" s="6">
        <v>337</v>
      </c>
      <c r="D92" s="6">
        <v>921</v>
      </c>
      <c r="E92" s="6">
        <v>0</v>
      </c>
      <c r="F92" s="6">
        <v>0</v>
      </c>
      <c r="G92" s="6">
        <v>0</v>
      </c>
      <c r="H92" s="6">
        <f t="shared" si="6"/>
        <v>584</v>
      </c>
      <c r="I92" s="6">
        <f t="shared" si="6"/>
        <v>337</v>
      </c>
      <c r="J92" s="6">
        <f t="shared" si="7"/>
        <v>921</v>
      </c>
      <c r="K92" s="7" t="s">
        <v>302</v>
      </c>
    </row>
    <row r="93" spans="1:11" ht="20.25" customHeight="1" x14ac:dyDescent="0.2">
      <c r="A93" s="5" t="s">
        <v>777</v>
      </c>
      <c r="B93" s="6">
        <v>166</v>
      </c>
      <c r="C93" s="6">
        <v>282</v>
      </c>
      <c r="D93" s="6">
        <v>448</v>
      </c>
      <c r="E93" s="6">
        <v>0</v>
      </c>
      <c r="F93" s="6">
        <v>0</v>
      </c>
      <c r="G93" s="6">
        <v>0</v>
      </c>
      <c r="H93" s="6">
        <f t="shared" si="6"/>
        <v>166</v>
      </c>
      <c r="I93" s="6">
        <f t="shared" si="6"/>
        <v>282</v>
      </c>
      <c r="J93" s="6">
        <f t="shared" si="7"/>
        <v>448</v>
      </c>
      <c r="K93" s="7" t="s">
        <v>39</v>
      </c>
    </row>
    <row r="94" spans="1:11" ht="20.25" customHeight="1" thickBot="1" x14ac:dyDescent="0.25">
      <c r="A94" s="14" t="s">
        <v>38</v>
      </c>
      <c r="B94" s="15">
        <f>SUM(B76:B93)</f>
        <v>8569</v>
      </c>
      <c r="C94" s="15">
        <f>SUM(C76:C93)</f>
        <v>9788</v>
      </c>
      <c r="D94" s="15">
        <f>SUM(D76:D93)</f>
        <v>18357</v>
      </c>
      <c r="E94" s="15">
        <f t="shared" ref="E94:J94" si="8">SUM(E76:E93)</f>
        <v>0</v>
      </c>
      <c r="F94" s="15">
        <f t="shared" si="8"/>
        <v>0</v>
      </c>
      <c r="G94" s="15">
        <f t="shared" si="8"/>
        <v>0</v>
      </c>
      <c r="H94" s="15">
        <f t="shared" si="8"/>
        <v>8569</v>
      </c>
      <c r="I94" s="15">
        <f t="shared" si="8"/>
        <v>9788</v>
      </c>
      <c r="J94" s="15">
        <f t="shared" si="8"/>
        <v>18357</v>
      </c>
      <c r="K94" s="16" t="s">
        <v>39</v>
      </c>
    </row>
    <row r="95" spans="1:11" ht="16.5" thickTop="1" x14ac:dyDescent="0.2">
      <c r="A95" s="64"/>
      <c r="B95" s="72"/>
      <c r="C95" s="72"/>
      <c r="D95" s="72"/>
      <c r="E95" s="72"/>
      <c r="F95" s="72"/>
      <c r="G95" s="72"/>
      <c r="H95" s="72"/>
      <c r="I95" s="72"/>
      <c r="J95" s="72"/>
      <c r="K95" s="65"/>
    </row>
    <row r="102" spans="1:11" ht="24.75" customHeight="1" thickBot="1" x14ac:dyDescent="0.3">
      <c r="A102" s="29" t="s">
        <v>1309</v>
      </c>
      <c r="K102" s="39" t="s">
        <v>1111</v>
      </c>
    </row>
    <row r="103" spans="1:11" ht="24.75" customHeight="1" thickTop="1" x14ac:dyDescent="0.25">
      <c r="A103" s="409" t="s">
        <v>118</v>
      </c>
      <c r="B103" s="412" t="s">
        <v>2</v>
      </c>
      <c r="C103" s="412"/>
      <c r="D103" s="412"/>
      <c r="E103" s="412" t="s">
        <v>3</v>
      </c>
      <c r="F103" s="412"/>
      <c r="G103" s="412"/>
      <c r="H103" s="412" t="s">
        <v>4</v>
      </c>
      <c r="I103" s="412"/>
      <c r="J103" s="412"/>
      <c r="K103" s="409" t="s">
        <v>278</v>
      </c>
    </row>
    <row r="104" spans="1:11" ht="24.75" customHeight="1" x14ac:dyDescent="0.25">
      <c r="A104" s="410"/>
      <c r="B104" s="413" t="s">
        <v>6</v>
      </c>
      <c r="C104" s="413"/>
      <c r="D104" s="413"/>
      <c r="E104" s="413" t="s">
        <v>7</v>
      </c>
      <c r="F104" s="413"/>
      <c r="G104" s="413"/>
      <c r="H104" s="413" t="s">
        <v>8</v>
      </c>
      <c r="I104" s="413"/>
      <c r="J104" s="413"/>
      <c r="K104" s="410"/>
    </row>
    <row r="105" spans="1:11" ht="24.75" customHeight="1" x14ac:dyDescent="0.25">
      <c r="A105" s="410"/>
      <c r="B105" s="75" t="s">
        <v>52</v>
      </c>
      <c r="C105" s="75" t="s">
        <v>10</v>
      </c>
      <c r="D105" s="75" t="s">
        <v>11</v>
      </c>
      <c r="E105" s="75" t="s">
        <v>52</v>
      </c>
      <c r="F105" s="75" t="s">
        <v>10</v>
      </c>
      <c r="G105" s="75" t="s">
        <v>11</v>
      </c>
      <c r="H105" s="75" t="s">
        <v>52</v>
      </c>
      <c r="I105" s="75" t="s">
        <v>10</v>
      </c>
      <c r="J105" s="75" t="s">
        <v>11</v>
      </c>
      <c r="K105" s="410"/>
    </row>
    <row r="106" spans="1:11" ht="24.75" customHeight="1" thickBot="1" x14ac:dyDescent="0.3">
      <c r="A106" s="411"/>
      <c r="B106" s="4" t="s">
        <v>12</v>
      </c>
      <c r="C106" s="4" t="s">
        <v>13</v>
      </c>
      <c r="D106" s="4" t="s">
        <v>8</v>
      </c>
      <c r="E106" s="4" t="s">
        <v>12</v>
      </c>
      <c r="F106" s="4" t="s">
        <v>13</v>
      </c>
      <c r="G106" s="4" t="s">
        <v>8</v>
      </c>
      <c r="H106" s="4" t="s">
        <v>12</v>
      </c>
      <c r="I106" s="4" t="s">
        <v>13</v>
      </c>
      <c r="J106" s="4" t="s">
        <v>8</v>
      </c>
      <c r="K106" s="411"/>
    </row>
    <row r="107" spans="1:11" ht="32.25" customHeight="1" x14ac:dyDescent="0.2">
      <c r="A107" s="5" t="s">
        <v>62</v>
      </c>
      <c r="B107" s="6"/>
      <c r="C107" s="6"/>
      <c r="D107" s="6"/>
      <c r="E107" s="6"/>
      <c r="F107" s="6"/>
      <c r="G107" s="6"/>
      <c r="H107" s="6"/>
      <c r="I107" s="6"/>
      <c r="J107" s="6"/>
      <c r="K107" s="7" t="s">
        <v>41</v>
      </c>
    </row>
    <row r="108" spans="1:11" ht="30" customHeight="1" x14ac:dyDescent="0.2">
      <c r="A108" s="5" t="s">
        <v>126</v>
      </c>
      <c r="B108" s="6">
        <v>336</v>
      </c>
      <c r="C108" s="6">
        <v>107</v>
      </c>
      <c r="D108" s="6">
        <v>443</v>
      </c>
      <c r="E108" s="6">
        <v>0</v>
      </c>
      <c r="F108" s="6">
        <v>0</v>
      </c>
      <c r="G108" s="6">
        <v>0</v>
      </c>
      <c r="H108" s="6">
        <f>SUM(B108,E108)</f>
        <v>336</v>
      </c>
      <c r="I108" s="6">
        <f>SUM(C108,F108)</f>
        <v>107</v>
      </c>
      <c r="J108" s="6">
        <f>SUM(H108:I108)</f>
        <v>443</v>
      </c>
      <c r="K108" s="7" t="s">
        <v>286</v>
      </c>
    </row>
    <row r="109" spans="1:11" ht="32.25" customHeight="1" x14ac:dyDescent="0.2">
      <c r="A109" s="5" t="s">
        <v>287</v>
      </c>
      <c r="B109" s="6">
        <v>253</v>
      </c>
      <c r="C109" s="6">
        <v>208</v>
      </c>
      <c r="D109" s="6">
        <v>461</v>
      </c>
      <c r="E109" s="6">
        <v>0</v>
      </c>
      <c r="F109" s="6">
        <v>0</v>
      </c>
      <c r="G109" s="6">
        <v>0</v>
      </c>
      <c r="H109" s="6">
        <f t="shared" ref="H109:I114" si="9">SUM(B109,E109)</f>
        <v>253</v>
      </c>
      <c r="I109" s="6">
        <f t="shared" si="9"/>
        <v>208</v>
      </c>
      <c r="J109" s="6">
        <f t="shared" ref="J109:J114" si="10">SUM(H109:I109)</f>
        <v>461</v>
      </c>
      <c r="K109" s="7" t="s">
        <v>331</v>
      </c>
    </row>
    <row r="110" spans="1:11" ht="32.25" customHeight="1" x14ac:dyDescent="0.2">
      <c r="A110" s="5" t="s">
        <v>1259</v>
      </c>
      <c r="B110" s="6">
        <v>41</v>
      </c>
      <c r="C110" s="6">
        <v>13</v>
      </c>
      <c r="D110" s="6">
        <v>54</v>
      </c>
      <c r="E110" s="6">
        <v>0</v>
      </c>
      <c r="F110" s="6">
        <v>0</v>
      </c>
      <c r="G110" s="6">
        <v>0</v>
      </c>
      <c r="H110" s="6">
        <f t="shared" si="9"/>
        <v>41</v>
      </c>
      <c r="I110" s="6">
        <f t="shared" si="9"/>
        <v>13</v>
      </c>
      <c r="J110" s="6">
        <f t="shared" si="10"/>
        <v>54</v>
      </c>
      <c r="K110" s="18" t="s">
        <v>999</v>
      </c>
    </row>
    <row r="111" spans="1:11" ht="32.25" customHeight="1" x14ac:dyDescent="0.2">
      <c r="A111" s="5" t="s">
        <v>414</v>
      </c>
      <c r="B111" s="6">
        <v>554</v>
      </c>
      <c r="C111" s="6">
        <v>224</v>
      </c>
      <c r="D111" s="6">
        <v>778</v>
      </c>
      <c r="E111" s="6">
        <v>0</v>
      </c>
      <c r="F111" s="6">
        <v>0</v>
      </c>
      <c r="G111" s="6">
        <v>0</v>
      </c>
      <c r="H111" s="6">
        <f t="shared" si="9"/>
        <v>554</v>
      </c>
      <c r="I111" s="6">
        <f t="shared" si="9"/>
        <v>224</v>
      </c>
      <c r="J111" s="6">
        <f t="shared" si="10"/>
        <v>778</v>
      </c>
      <c r="K111" s="7" t="s">
        <v>290</v>
      </c>
    </row>
    <row r="112" spans="1:11" ht="26.25" customHeight="1" x14ac:dyDescent="0.2">
      <c r="A112" s="5" t="s">
        <v>293</v>
      </c>
      <c r="B112" s="6">
        <v>692</v>
      </c>
      <c r="C112" s="6">
        <v>657</v>
      </c>
      <c r="D112" s="6">
        <v>1349</v>
      </c>
      <c r="E112" s="6">
        <v>0</v>
      </c>
      <c r="F112" s="6">
        <v>0</v>
      </c>
      <c r="G112" s="6">
        <v>0</v>
      </c>
      <c r="H112" s="6">
        <f t="shared" si="9"/>
        <v>692</v>
      </c>
      <c r="I112" s="6">
        <f t="shared" si="9"/>
        <v>657</v>
      </c>
      <c r="J112" s="6">
        <f t="shared" si="10"/>
        <v>1349</v>
      </c>
      <c r="K112" s="7" t="s">
        <v>1307</v>
      </c>
    </row>
    <row r="113" spans="1:11" ht="32.25" customHeight="1" x14ac:dyDescent="0.2">
      <c r="A113" s="5" t="s">
        <v>462</v>
      </c>
      <c r="B113" s="6">
        <v>70</v>
      </c>
      <c r="C113" s="6">
        <v>17</v>
      </c>
      <c r="D113" s="6">
        <v>87</v>
      </c>
      <c r="E113" s="6">
        <v>0</v>
      </c>
      <c r="F113" s="6">
        <v>0</v>
      </c>
      <c r="G113" s="6">
        <v>0</v>
      </c>
      <c r="H113" s="6">
        <f>SUM(B113)</f>
        <v>70</v>
      </c>
      <c r="I113" s="6">
        <f>SUM(C113)</f>
        <v>17</v>
      </c>
      <c r="J113" s="6">
        <f>SUM(D113)</f>
        <v>87</v>
      </c>
      <c r="K113" s="7" t="s">
        <v>419</v>
      </c>
    </row>
    <row r="114" spans="1:11" ht="27.75" customHeight="1" x14ac:dyDescent="0.2">
      <c r="A114" s="5" t="s">
        <v>301</v>
      </c>
      <c r="B114" s="6">
        <v>517</v>
      </c>
      <c r="C114" s="6">
        <v>109</v>
      </c>
      <c r="D114" s="6">
        <v>626</v>
      </c>
      <c r="E114" s="6">
        <v>0</v>
      </c>
      <c r="F114" s="6">
        <v>0</v>
      </c>
      <c r="G114" s="6">
        <v>0</v>
      </c>
      <c r="H114" s="6">
        <f t="shared" si="9"/>
        <v>517</v>
      </c>
      <c r="I114" s="6">
        <f t="shared" si="9"/>
        <v>109</v>
      </c>
      <c r="J114" s="6">
        <f t="shared" si="10"/>
        <v>626</v>
      </c>
      <c r="K114" s="7" t="s">
        <v>302</v>
      </c>
    </row>
    <row r="115" spans="1:11" ht="27.75" customHeight="1" thickBot="1" x14ac:dyDescent="0.25">
      <c r="A115" s="11" t="s">
        <v>45</v>
      </c>
      <c r="B115" s="12">
        <f>SUM(B108:B114)</f>
        <v>2463</v>
      </c>
      <c r="C115" s="12">
        <f t="shared" ref="C115:J115" si="11">SUM(C108:C114)</f>
        <v>1335</v>
      </c>
      <c r="D115" s="12">
        <f t="shared" si="11"/>
        <v>3798</v>
      </c>
      <c r="E115" s="12">
        <f t="shared" si="11"/>
        <v>0</v>
      </c>
      <c r="F115" s="12">
        <f t="shared" si="11"/>
        <v>0</v>
      </c>
      <c r="G115" s="12">
        <f t="shared" si="11"/>
        <v>0</v>
      </c>
      <c r="H115" s="12">
        <f t="shared" si="11"/>
        <v>2463</v>
      </c>
      <c r="I115" s="12">
        <f t="shared" si="11"/>
        <v>1335</v>
      </c>
      <c r="J115" s="12">
        <f t="shared" si="11"/>
        <v>3798</v>
      </c>
      <c r="K115" s="13" t="s">
        <v>336</v>
      </c>
    </row>
    <row r="116" spans="1:11" ht="32.25" customHeight="1" thickBot="1" x14ac:dyDescent="0.25">
      <c r="A116" s="8" t="s">
        <v>108</v>
      </c>
      <c r="B116" s="9">
        <f t="shared" ref="B116:J116" si="12">SUM(B115,B94)</f>
        <v>11032</v>
      </c>
      <c r="C116" s="9">
        <f t="shared" si="12"/>
        <v>11123</v>
      </c>
      <c r="D116" s="9">
        <f t="shared" si="12"/>
        <v>22155</v>
      </c>
      <c r="E116" s="9">
        <f t="shared" si="12"/>
        <v>0</v>
      </c>
      <c r="F116" s="9">
        <f t="shared" si="12"/>
        <v>0</v>
      </c>
      <c r="G116" s="9">
        <f t="shared" si="12"/>
        <v>0</v>
      </c>
      <c r="H116" s="9">
        <f t="shared" si="12"/>
        <v>11032</v>
      </c>
      <c r="I116" s="9">
        <f t="shared" si="12"/>
        <v>11123</v>
      </c>
      <c r="J116" s="9">
        <f t="shared" si="12"/>
        <v>22155</v>
      </c>
      <c r="K116" s="10" t="s">
        <v>48</v>
      </c>
    </row>
    <row r="117" spans="1:11" ht="15" thickTop="1" x14ac:dyDescent="0.2"/>
    <row r="136" spans="1:11" ht="24.75" customHeight="1" x14ac:dyDescent="0.2">
      <c r="A136" s="423" t="s">
        <v>1310</v>
      </c>
      <c r="B136" s="423"/>
      <c r="C136" s="423"/>
      <c r="D136" s="423"/>
      <c r="E136" s="423"/>
      <c r="F136" s="423"/>
      <c r="G136" s="423"/>
      <c r="H136" s="423"/>
      <c r="I136" s="423"/>
      <c r="J136" s="423"/>
      <c r="K136" s="423"/>
    </row>
    <row r="137" spans="1:11" ht="30" customHeight="1" x14ac:dyDescent="0.2">
      <c r="A137" s="406" t="s">
        <v>1311</v>
      </c>
      <c r="B137" s="406"/>
      <c r="C137" s="406"/>
      <c r="D137" s="406"/>
      <c r="E137" s="406"/>
      <c r="F137" s="406"/>
      <c r="G137" s="406"/>
      <c r="H137" s="406"/>
      <c r="I137" s="406"/>
      <c r="J137" s="406"/>
      <c r="K137" s="406"/>
    </row>
    <row r="138" spans="1:11" ht="20.25" customHeight="1" thickBot="1" x14ac:dyDescent="0.3">
      <c r="A138" s="29" t="s">
        <v>1114</v>
      </c>
      <c r="K138" s="39" t="s">
        <v>1115</v>
      </c>
    </row>
    <row r="139" spans="1:11" ht="16.5" thickTop="1" x14ac:dyDescent="0.25">
      <c r="A139" s="409" t="s">
        <v>118</v>
      </c>
      <c r="B139" s="412" t="s">
        <v>2</v>
      </c>
      <c r="C139" s="412"/>
      <c r="D139" s="412"/>
      <c r="E139" s="412" t="s">
        <v>3</v>
      </c>
      <c r="F139" s="412"/>
      <c r="G139" s="412"/>
      <c r="H139" s="412" t="s">
        <v>4</v>
      </c>
      <c r="I139" s="412"/>
      <c r="J139" s="412"/>
      <c r="K139" s="409" t="s">
        <v>278</v>
      </c>
    </row>
    <row r="140" spans="1:11" ht="15.75" x14ac:dyDescent="0.25">
      <c r="A140" s="410"/>
      <c r="B140" s="413" t="s">
        <v>6</v>
      </c>
      <c r="C140" s="413"/>
      <c r="D140" s="413"/>
      <c r="E140" s="413" t="s">
        <v>7</v>
      </c>
      <c r="F140" s="413"/>
      <c r="G140" s="413"/>
      <c r="H140" s="413" t="s">
        <v>8</v>
      </c>
      <c r="I140" s="413"/>
      <c r="J140" s="413"/>
      <c r="K140" s="410"/>
    </row>
    <row r="141" spans="1:11" ht="15.75" x14ac:dyDescent="0.25">
      <c r="A141" s="410"/>
      <c r="B141" s="75" t="s">
        <v>52</v>
      </c>
      <c r="C141" s="75" t="s">
        <v>10</v>
      </c>
      <c r="D141" s="75" t="s">
        <v>11</v>
      </c>
      <c r="E141" s="75" t="s">
        <v>52</v>
      </c>
      <c r="F141" s="75" t="s">
        <v>10</v>
      </c>
      <c r="G141" s="75" t="s">
        <v>11</v>
      </c>
      <c r="H141" s="75" t="s">
        <v>52</v>
      </c>
      <c r="I141" s="75" t="s">
        <v>10</v>
      </c>
      <c r="J141" s="75" t="s">
        <v>11</v>
      </c>
      <c r="K141" s="410"/>
    </row>
    <row r="142" spans="1:11" ht="16.5" thickBot="1" x14ac:dyDescent="0.3">
      <c r="A142" s="411"/>
      <c r="B142" s="4" t="s">
        <v>12</v>
      </c>
      <c r="C142" s="4" t="s">
        <v>13</v>
      </c>
      <c r="D142" s="4" t="s">
        <v>8</v>
      </c>
      <c r="E142" s="4" t="s">
        <v>12</v>
      </c>
      <c r="F142" s="4" t="s">
        <v>13</v>
      </c>
      <c r="G142" s="4" t="s">
        <v>8</v>
      </c>
      <c r="H142" s="4" t="s">
        <v>12</v>
      </c>
      <c r="I142" s="4" t="s">
        <v>13</v>
      </c>
      <c r="J142" s="4" t="s">
        <v>8</v>
      </c>
      <c r="K142" s="411"/>
    </row>
    <row r="143" spans="1:11" ht="19.5" customHeight="1" x14ac:dyDescent="0.2">
      <c r="A143" s="5" t="s">
        <v>14</v>
      </c>
      <c r="B143" s="6"/>
      <c r="C143" s="6"/>
      <c r="D143" s="6"/>
      <c r="E143" s="6"/>
      <c r="F143" s="6"/>
      <c r="G143" s="6"/>
      <c r="H143" s="6"/>
      <c r="I143" s="6"/>
      <c r="J143" s="6"/>
      <c r="K143" s="7" t="s">
        <v>69</v>
      </c>
    </row>
    <row r="144" spans="1:11" ht="19.5" customHeight="1" x14ac:dyDescent="0.2">
      <c r="A144" s="5" t="s">
        <v>280</v>
      </c>
      <c r="B144" s="6">
        <v>77</v>
      </c>
      <c r="C144" s="6">
        <v>42</v>
      </c>
      <c r="D144" s="6">
        <v>119</v>
      </c>
      <c r="E144" s="6">
        <v>0</v>
      </c>
      <c r="F144" s="6">
        <v>0</v>
      </c>
      <c r="G144" s="6">
        <f>SUM(E144:F144)</f>
        <v>0</v>
      </c>
      <c r="H144" s="6">
        <f>SUM(E144,B144)</f>
        <v>77</v>
      </c>
      <c r="I144" s="6">
        <f>SUM(C144,F144)</f>
        <v>42</v>
      </c>
      <c r="J144" s="6">
        <f>SUM(H144:I144)</f>
        <v>119</v>
      </c>
      <c r="K144" s="7" t="s">
        <v>281</v>
      </c>
    </row>
    <row r="145" spans="1:11" ht="19.5" customHeight="1" x14ac:dyDescent="0.2">
      <c r="A145" s="5" t="s">
        <v>131</v>
      </c>
      <c r="B145" s="6">
        <v>5</v>
      </c>
      <c r="C145" s="6">
        <v>15</v>
      </c>
      <c r="D145" s="6">
        <v>20</v>
      </c>
      <c r="E145" s="6">
        <v>0</v>
      </c>
      <c r="F145" s="6">
        <v>0</v>
      </c>
      <c r="G145" s="6">
        <f t="shared" ref="G145:G166" si="13">SUM(E145:F145)</f>
        <v>0</v>
      </c>
      <c r="H145" s="6">
        <f t="shared" ref="H145:H167" si="14">SUM(E145,B145)</f>
        <v>5</v>
      </c>
      <c r="I145" s="6">
        <f t="shared" ref="I145:I167" si="15">SUM(C145,F145)</f>
        <v>15</v>
      </c>
      <c r="J145" s="6">
        <f t="shared" ref="J145:J167" si="16">SUM(H145:I145)</f>
        <v>20</v>
      </c>
      <c r="K145" s="7" t="s">
        <v>282</v>
      </c>
    </row>
    <row r="146" spans="1:11" ht="19.5" customHeight="1" x14ac:dyDescent="0.2">
      <c r="A146" s="5" t="s">
        <v>125</v>
      </c>
      <c r="B146" s="6">
        <v>17</v>
      </c>
      <c r="C146" s="6">
        <v>11</v>
      </c>
      <c r="D146" s="6">
        <v>28</v>
      </c>
      <c r="E146" s="6">
        <v>0</v>
      </c>
      <c r="F146" s="6">
        <v>0</v>
      </c>
      <c r="G146" s="6">
        <f t="shared" si="13"/>
        <v>0</v>
      </c>
      <c r="H146" s="6">
        <f t="shared" si="14"/>
        <v>17</v>
      </c>
      <c r="I146" s="6">
        <f t="shared" si="15"/>
        <v>11</v>
      </c>
      <c r="J146" s="6">
        <f t="shared" si="16"/>
        <v>28</v>
      </c>
      <c r="K146" s="7" t="s">
        <v>347</v>
      </c>
    </row>
    <row r="147" spans="1:11" ht="19.5" customHeight="1" x14ac:dyDescent="0.2">
      <c r="A147" s="5" t="s">
        <v>132</v>
      </c>
      <c r="B147" s="6">
        <v>11</v>
      </c>
      <c r="C147" s="6">
        <v>9</v>
      </c>
      <c r="D147" s="6">
        <v>20</v>
      </c>
      <c r="E147" s="6">
        <v>0</v>
      </c>
      <c r="F147" s="6">
        <v>0</v>
      </c>
      <c r="G147" s="6">
        <f t="shared" si="13"/>
        <v>0</v>
      </c>
      <c r="H147" s="6">
        <f t="shared" si="14"/>
        <v>11</v>
      </c>
      <c r="I147" s="6">
        <f t="shared" si="15"/>
        <v>9</v>
      </c>
      <c r="J147" s="6">
        <f t="shared" si="16"/>
        <v>20</v>
      </c>
      <c r="K147" s="7" t="s">
        <v>349</v>
      </c>
    </row>
    <row r="148" spans="1:11" ht="19.5" customHeight="1" x14ac:dyDescent="0.2">
      <c r="A148" s="5" t="s">
        <v>285</v>
      </c>
      <c r="B148" s="6">
        <v>106</v>
      </c>
      <c r="C148" s="6">
        <v>24</v>
      </c>
      <c r="D148" s="6">
        <v>130</v>
      </c>
      <c r="E148" s="6">
        <v>0</v>
      </c>
      <c r="F148" s="6">
        <v>0</v>
      </c>
      <c r="G148" s="6">
        <f t="shared" si="13"/>
        <v>0</v>
      </c>
      <c r="H148" s="6">
        <f t="shared" si="14"/>
        <v>106</v>
      </c>
      <c r="I148" s="6">
        <f t="shared" si="15"/>
        <v>24</v>
      </c>
      <c r="J148" s="6">
        <f t="shared" si="16"/>
        <v>130</v>
      </c>
      <c r="K148" s="7" t="s">
        <v>286</v>
      </c>
    </row>
    <row r="149" spans="1:11" ht="19.5" customHeight="1" x14ac:dyDescent="0.2">
      <c r="A149" s="5" t="s">
        <v>407</v>
      </c>
      <c r="B149" s="6">
        <v>33</v>
      </c>
      <c r="C149" s="6">
        <v>14</v>
      </c>
      <c r="D149" s="6">
        <v>47</v>
      </c>
      <c r="E149" s="6">
        <v>0</v>
      </c>
      <c r="F149" s="6">
        <v>0</v>
      </c>
      <c r="G149" s="6">
        <f t="shared" si="13"/>
        <v>0</v>
      </c>
      <c r="H149" s="6">
        <f t="shared" si="14"/>
        <v>33</v>
      </c>
      <c r="I149" s="6">
        <f t="shared" si="15"/>
        <v>14</v>
      </c>
      <c r="J149" s="6">
        <f t="shared" si="16"/>
        <v>47</v>
      </c>
      <c r="K149" s="7" t="s">
        <v>351</v>
      </c>
    </row>
    <row r="150" spans="1:11" ht="19.5" customHeight="1" x14ac:dyDescent="0.2">
      <c r="A150" s="5" t="s">
        <v>352</v>
      </c>
      <c r="B150" s="6">
        <v>59</v>
      </c>
      <c r="C150" s="6">
        <v>51</v>
      </c>
      <c r="D150" s="6">
        <v>110</v>
      </c>
      <c r="E150" s="6">
        <v>0</v>
      </c>
      <c r="F150" s="6">
        <v>0</v>
      </c>
      <c r="G150" s="6">
        <f t="shared" si="13"/>
        <v>0</v>
      </c>
      <c r="H150" s="6">
        <f t="shared" si="14"/>
        <v>59</v>
      </c>
      <c r="I150" s="6">
        <f t="shared" si="15"/>
        <v>51</v>
      </c>
      <c r="J150" s="6">
        <f t="shared" si="16"/>
        <v>110</v>
      </c>
      <c r="K150" s="7" t="s">
        <v>353</v>
      </c>
    </row>
    <row r="151" spans="1:11" ht="19.5" customHeight="1" x14ac:dyDescent="0.2">
      <c r="A151" s="5" t="s">
        <v>1296</v>
      </c>
      <c r="B151" s="6">
        <v>10</v>
      </c>
      <c r="C151" s="6">
        <v>14</v>
      </c>
      <c r="D151" s="6">
        <v>24</v>
      </c>
      <c r="E151" s="6">
        <v>0</v>
      </c>
      <c r="F151" s="6">
        <v>0</v>
      </c>
      <c r="G151" s="6">
        <f t="shared" si="13"/>
        <v>0</v>
      </c>
      <c r="H151" s="6">
        <f t="shared" si="14"/>
        <v>10</v>
      </c>
      <c r="I151" s="6">
        <f t="shared" si="15"/>
        <v>14</v>
      </c>
      <c r="J151" s="6">
        <f t="shared" si="16"/>
        <v>24</v>
      </c>
      <c r="K151" s="7" t="s">
        <v>1297</v>
      </c>
    </row>
    <row r="152" spans="1:11" ht="18.75" customHeight="1" x14ac:dyDescent="0.2">
      <c r="A152" s="5" t="s">
        <v>287</v>
      </c>
      <c r="B152" s="6">
        <v>39</v>
      </c>
      <c r="C152" s="6">
        <v>37</v>
      </c>
      <c r="D152" s="6">
        <v>76</v>
      </c>
      <c r="E152" s="6">
        <v>0</v>
      </c>
      <c r="F152" s="6">
        <v>0</v>
      </c>
      <c r="G152" s="6">
        <f t="shared" si="13"/>
        <v>0</v>
      </c>
      <c r="H152" s="6">
        <f t="shared" si="14"/>
        <v>39</v>
      </c>
      <c r="I152" s="6">
        <f t="shared" si="15"/>
        <v>37</v>
      </c>
      <c r="J152" s="6">
        <f t="shared" si="16"/>
        <v>76</v>
      </c>
      <c r="K152" s="7" t="s">
        <v>331</v>
      </c>
    </row>
    <row r="153" spans="1:11" ht="33" customHeight="1" x14ac:dyDescent="0.2">
      <c r="A153" s="5" t="s">
        <v>1259</v>
      </c>
      <c r="B153" s="6">
        <v>40</v>
      </c>
      <c r="C153" s="6">
        <v>25</v>
      </c>
      <c r="D153" s="6">
        <v>65</v>
      </c>
      <c r="E153" s="6">
        <v>0</v>
      </c>
      <c r="F153" s="6">
        <v>0</v>
      </c>
      <c r="G153" s="6">
        <f t="shared" si="13"/>
        <v>0</v>
      </c>
      <c r="H153" s="6">
        <f t="shared" si="14"/>
        <v>40</v>
      </c>
      <c r="I153" s="6">
        <f t="shared" si="15"/>
        <v>25</v>
      </c>
      <c r="J153" s="6">
        <f t="shared" si="16"/>
        <v>65</v>
      </c>
      <c r="K153" s="18" t="s">
        <v>999</v>
      </c>
    </row>
    <row r="154" spans="1:11" ht="19.5" customHeight="1" x14ac:dyDescent="0.2">
      <c r="A154" s="5" t="s">
        <v>414</v>
      </c>
      <c r="B154" s="6">
        <v>91</v>
      </c>
      <c r="C154" s="6">
        <v>34</v>
      </c>
      <c r="D154" s="6">
        <v>125</v>
      </c>
      <c r="E154" s="6">
        <v>0</v>
      </c>
      <c r="F154" s="6">
        <v>1</v>
      </c>
      <c r="G154" s="6">
        <f t="shared" si="13"/>
        <v>1</v>
      </c>
      <c r="H154" s="6">
        <f t="shared" si="14"/>
        <v>91</v>
      </c>
      <c r="I154" s="6">
        <f t="shared" si="15"/>
        <v>35</v>
      </c>
      <c r="J154" s="6">
        <f t="shared" si="16"/>
        <v>126</v>
      </c>
      <c r="K154" s="7" t="s">
        <v>290</v>
      </c>
    </row>
    <row r="155" spans="1:11" ht="19.5" customHeight="1" x14ac:dyDescent="0.2">
      <c r="A155" s="5" t="s">
        <v>882</v>
      </c>
      <c r="B155" s="6">
        <v>184</v>
      </c>
      <c r="C155" s="6">
        <v>92</v>
      </c>
      <c r="D155" s="6">
        <v>276</v>
      </c>
      <c r="E155" s="6">
        <v>0</v>
      </c>
      <c r="F155" s="6">
        <v>0</v>
      </c>
      <c r="G155" s="6">
        <f t="shared" si="13"/>
        <v>0</v>
      </c>
      <c r="H155" s="6">
        <f t="shared" si="14"/>
        <v>184</v>
      </c>
      <c r="I155" s="6">
        <f t="shared" si="15"/>
        <v>92</v>
      </c>
      <c r="J155" s="6">
        <f t="shared" si="16"/>
        <v>276</v>
      </c>
      <c r="K155" s="7" t="s">
        <v>1307</v>
      </c>
    </row>
    <row r="156" spans="1:11" ht="19.5" customHeight="1" x14ac:dyDescent="0.2">
      <c r="A156" s="5" t="s">
        <v>1203</v>
      </c>
      <c r="B156" s="6">
        <v>5</v>
      </c>
      <c r="C156" s="6">
        <v>19</v>
      </c>
      <c r="D156" s="6">
        <v>24</v>
      </c>
      <c r="E156" s="6">
        <v>0</v>
      </c>
      <c r="F156" s="6">
        <v>0</v>
      </c>
      <c r="G156" s="6">
        <f t="shared" si="13"/>
        <v>0</v>
      </c>
      <c r="H156" s="6">
        <f t="shared" si="14"/>
        <v>5</v>
      </c>
      <c r="I156" s="6">
        <f t="shared" si="15"/>
        <v>19</v>
      </c>
      <c r="J156" s="6">
        <f t="shared" si="16"/>
        <v>24</v>
      </c>
      <c r="K156" s="7" t="s">
        <v>1298</v>
      </c>
    </row>
    <row r="157" spans="1:11" ht="19.5" customHeight="1" x14ac:dyDescent="0.2">
      <c r="A157" s="5" t="s">
        <v>462</v>
      </c>
      <c r="B157" s="6">
        <v>67</v>
      </c>
      <c r="C157" s="6">
        <v>5</v>
      </c>
      <c r="D157" s="6">
        <v>72</v>
      </c>
      <c r="E157" s="6">
        <v>0</v>
      </c>
      <c r="F157" s="6">
        <v>0</v>
      </c>
      <c r="G157" s="6">
        <f t="shared" si="13"/>
        <v>0</v>
      </c>
      <c r="H157" s="6">
        <f t="shared" si="14"/>
        <v>67</v>
      </c>
      <c r="I157" s="6">
        <f t="shared" si="15"/>
        <v>5</v>
      </c>
      <c r="J157" s="6">
        <f t="shared" si="16"/>
        <v>72</v>
      </c>
      <c r="K157" s="7" t="s">
        <v>419</v>
      </c>
    </row>
    <row r="158" spans="1:11" ht="19.5" customHeight="1" x14ac:dyDescent="0.2">
      <c r="A158" s="5" t="s">
        <v>299</v>
      </c>
      <c r="B158" s="6">
        <v>61</v>
      </c>
      <c r="C158" s="6">
        <v>29</v>
      </c>
      <c r="D158" s="6">
        <v>90</v>
      </c>
      <c r="E158" s="6">
        <v>0</v>
      </c>
      <c r="F158" s="6">
        <v>0</v>
      </c>
      <c r="G158" s="6">
        <f t="shared" si="13"/>
        <v>0</v>
      </c>
      <c r="H158" s="6">
        <f t="shared" si="14"/>
        <v>61</v>
      </c>
      <c r="I158" s="6">
        <f t="shared" si="15"/>
        <v>29</v>
      </c>
      <c r="J158" s="6">
        <f t="shared" si="16"/>
        <v>90</v>
      </c>
      <c r="K158" s="7" t="s">
        <v>300</v>
      </c>
    </row>
    <row r="159" spans="1:11" ht="19.5" customHeight="1" x14ac:dyDescent="0.2">
      <c r="A159" s="5" t="s">
        <v>1299</v>
      </c>
      <c r="B159" s="6">
        <v>20</v>
      </c>
      <c r="C159" s="6">
        <v>2</v>
      </c>
      <c r="D159" s="6">
        <v>22</v>
      </c>
      <c r="E159" s="6">
        <v>0</v>
      </c>
      <c r="F159" s="6">
        <v>0</v>
      </c>
      <c r="G159" s="6">
        <f t="shared" si="13"/>
        <v>0</v>
      </c>
      <c r="H159" s="6">
        <f t="shared" si="14"/>
        <v>20</v>
      </c>
      <c r="I159" s="6">
        <f t="shared" si="15"/>
        <v>2</v>
      </c>
      <c r="J159" s="6">
        <f t="shared" si="16"/>
        <v>22</v>
      </c>
      <c r="K159" s="7" t="s">
        <v>369</v>
      </c>
    </row>
    <row r="160" spans="1:11" ht="19.5" customHeight="1" x14ac:dyDescent="0.2">
      <c r="A160" s="5" t="s">
        <v>301</v>
      </c>
      <c r="B160" s="6">
        <v>30</v>
      </c>
      <c r="C160" s="6">
        <v>15</v>
      </c>
      <c r="D160" s="6">
        <v>45</v>
      </c>
      <c r="E160" s="6">
        <v>0</v>
      </c>
      <c r="F160" s="6">
        <v>0</v>
      </c>
      <c r="G160" s="6">
        <f t="shared" si="13"/>
        <v>0</v>
      </c>
      <c r="H160" s="6">
        <f t="shared" si="14"/>
        <v>30</v>
      </c>
      <c r="I160" s="6">
        <f t="shared" si="15"/>
        <v>15</v>
      </c>
      <c r="J160" s="6">
        <f t="shared" si="16"/>
        <v>45</v>
      </c>
      <c r="K160" s="7" t="s">
        <v>302</v>
      </c>
    </row>
    <row r="161" spans="1:13" ht="19.5" customHeight="1" x14ac:dyDescent="0.2">
      <c r="A161" s="5" t="s">
        <v>777</v>
      </c>
      <c r="B161" s="6">
        <v>18</v>
      </c>
      <c r="C161" s="6">
        <v>0</v>
      </c>
      <c r="D161" s="6">
        <v>18</v>
      </c>
      <c r="E161" s="6">
        <v>0</v>
      </c>
      <c r="F161" s="6">
        <v>0</v>
      </c>
      <c r="G161" s="6">
        <f t="shared" si="13"/>
        <v>0</v>
      </c>
      <c r="H161" s="6">
        <f t="shared" si="14"/>
        <v>18</v>
      </c>
      <c r="I161" s="6">
        <f t="shared" si="15"/>
        <v>0</v>
      </c>
      <c r="J161" s="6">
        <f t="shared" si="16"/>
        <v>18</v>
      </c>
      <c r="K161" s="7" t="s">
        <v>778</v>
      </c>
    </row>
    <row r="162" spans="1:13" ht="19.5" customHeight="1" x14ac:dyDescent="0.2">
      <c r="A162" s="5" t="s">
        <v>435</v>
      </c>
      <c r="B162" s="6">
        <v>2</v>
      </c>
      <c r="C162" s="6">
        <v>0</v>
      </c>
      <c r="D162" s="6">
        <v>2</v>
      </c>
      <c r="E162" s="6">
        <v>0</v>
      </c>
      <c r="F162" s="6">
        <v>0</v>
      </c>
      <c r="G162" s="6">
        <f t="shared" si="13"/>
        <v>0</v>
      </c>
      <c r="H162" s="6">
        <f t="shared" si="14"/>
        <v>2</v>
      </c>
      <c r="I162" s="6">
        <f t="shared" si="15"/>
        <v>0</v>
      </c>
      <c r="J162" s="6">
        <f t="shared" si="16"/>
        <v>2</v>
      </c>
      <c r="K162" s="7" t="s">
        <v>1312</v>
      </c>
    </row>
    <row r="163" spans="1:13" ht="19.5" customHeight="1" x14ac:dyDescent="0.2">
      <c r="A163" s="5" t="s">
        <v>1313</v>
      </c>
      <c r="B163" s="6">
        <v>0</v>
      </c>
      <c r="C163" s="6">
        <v>2</v>
      </c>
      <c r="D163" s="6">
        <v>2</v>
      </c>
      <c r="E163" s="6">
        <v>0</v>
      </c>
      <c r="F163" s="6">
        <v>0</v>
      </c>
      <c r="G163" s="6">
        <f t="shared" si="13"/>
        <v>0</v>
      </c>
      <c r="H163" s="6">
        <f>SUM(E163,B163)</f>
        <v>0</v>
      </c>
      <c r="I163" s="6">
        <f>SUM(C163,F163)</f>
        <v>2</v>
      </c>
      <c r="J163" s="6">
        <f>SUM(H163:I163)</f>
        <v>2</v>
      </c>
      <c r="K163" s="7" t="s">
        <v>1314</v>
      </c>
    </row>
    <row r="164" spans="1:13" ht="19.5" customHeight="1" x14ac:dyDescent="0.2">
      <c r="A164" s="5" t="s">
        <v>1315</v>
      </c>
      <c r="B164" s="6">
        <v>4</v>
      </c>
      <c r="C164" s="6">
        <v>2</v>
      </c>
      <c r="D164" s="6">
        <v>6</v>
      </c>
      <c r="E164" s="6">
        <v>0</v>
      </c>
      <c r="F164" s="6">
        <v>0</v>
      </c>
      <c r="G164" s="6">
        <f t="shared" si="13"/>
        <v>0</v>
      </c>
      <c r="H164" s="6">
        <f t="shared" si="14"/>
        <v>4</v>
      </c>
      <c r="I164" s="6">
        <f t="shared" si="15"/>
        <v>2</v>
      </c>
      <c r="J164" s="6">
        <f t="shared" si="16"/>
        <v>6</v>
      </c>
      <c r="K164" s="7" t="s">
        <v>1316</v>
      </c>
      <c r="L164" s="7"/>
    </row>
    <row r="165" spans="1:13" ht="19.5" customHeight="1" x14ac:dyDescent="0.2">
      <c r="A165" s="5" t="s">
        <v>1317</v>
      </c>
      <c r="B165" s="6">
        <v>0</v>
      </c>
      <c r="C165" s="6">
        <v>1</v>
      </c>
      <c r="D165" s="6">
        <v>1</v>
      </c>
      <c r="E165" s="6">
        <v>0</v>
      </c>
      <c r="F165" s="6">
        <v>0</v>
      </c>
      <c r="G165" s="6">
        <f t="shared" si="13"/>
        <v>0</v>
      </c>
      <c r="H165" s="6">
        <f t="shared" si="14"/>
        <v>0</v>
      </c>
      <c r="I165" s="6">
        <f t="shared" si="15"/>
        <v>1</v>
      </c>
      <c r="J165" s="6">
        <f t="shared" si="16"/>
        <v>1</v>
      </c>
      <c r="K165" s="24" t="s">
        <v>1318</v>
      </c>
      <c r="M165" s="7"/>
    </row>
    <row r="166" spans="1:13" ht="19.5" customHeight="1" thickBot="1" x14ac:dyDescent="0.25">
      <c r="A166" s="5" t="s">
        <v>54</v>
      </c>
      <c r="B166" s="6">
        <v>7</v>
      </c>
      <c r="C166" s="6">
        <v>7</v>
      </c>
      <c r="D166" s="6">
        <v>14</v>
      </c>
      <c r="E166" s="6">
        <v>0</v>
      </c>
      <c r="F166" s="6">
        <v>0</v>
      </c>
      <c r="G166" s="6">
        <f t="shared" si="13"/>
        <v>0</v>
      </c>
      <c r="H166" s="6">
        <f>SUM(E166,B166)</f>
        <v>7</v>
      </c>
      <c r="I166" s="6">
        <f>SUM(C166,F166)</f>
        <v>7</v>
      </c>
      <c r="J166" s="6">
        <f>SUM(H166:I166)</f>
        <v>14</v>
      </c>
      <c r="K166" s="7" t="s">
        <v>330</v>
      </c>
    </row>
    <row r="167" spans="1:13" ht="19.5" customHeight="1" thickBot="1" x14ac:dyDescent="0.25">
      <c r="A167" s="8" t="s">
        <v>108</v>
      </c>
      <c r="B167" s="9">
        <f t="shared" ref="B167:G167" si="17">SUM(B144:B166)</f>
        <v>886</v>
      </c>
      <c r="C167" s="9">
        <f t="shared" si="17"/>
        <v>450</v>
      </c>
      <c r="D167" s="9">
        <f t="shared" si="17"/>
        <v>1336</v>
      </c>
      <c r="E167" s="9">
        <f t="shared" si="17"/>
        <v>0</v>
      </c>
      <c r="F167" s="9">
        <f t="shared" si="17"/>
        <v>1</v>
      </c>
      <c r="G167" s="9">
        <f t="shared" si="17"/>
        <v>1</v>
      </c>
      <c r="H167" s="9">
        <f t="shared" si="14"/>
        <v>886</v>
      </c>
      <c r="I167" s="9">
        <f t="shared" si="15"/>
        <v>451</v>
      </c>
      <c r="J167" s="9">
        <f t="shared" si="16"/>
        <v>1337</v>
      </c>
      <c r="K167" s="10" t="s">
        <v>48</v>
      </c>
    </row>
    <row r="168" spans="1:13" ht="15" thickTop="1" x14ac:dyDescent="0.2"/>
  </sheetData>
  <mergeCells count="46">
    <mergeCell ref="A136:K136"/>
    <mergeCell ref="A137:K137"/>
    <mergeCell ref="A139:A142"/>
    <mergeCell ref="B139:D139"/>
    <mergeCell ref="E139:G139"/>
    <mergeCell ref="H139:J139"/>
    <mergeCell ref="K139:K142"/>
    <mergeCell ref="B140:D140"/>
    <mergeCell ref="E140:G140"/>
    <mergeCell ref="H140:J140"/>
    <mergeCell ref="A103:A106"/>
    <mergeCell ref="B103:D103"/>
    <mergeCell ref="E103:G103"/>
    <mergeCell ref="H103:J103"/>
    <mergeCell ref="K103:K106"/>
    <mergeCell ref="B104:D104"/>
    <mergeCell ref="E104:G104"/>
    <mergeCell ref="H104:J104"/>
    <mergeCell ref="A68:K68"/>
    <mergeCell ref="A69:K69"/>
    <mergeCell ref="A71:A74"/>
    <mergeCell ref="B71:D71"/>
    <mergeCell ref="E71:G71"/>
    <mergeCell ref="H71:J71"/>
    <mergeCell ref="K71:K74"/>
    <mergeCell ref="B72:D72"/>
    <mergeCell ref="E72:G72"/>
    <mergeCell ref="H72:J72"/>
    <mergeCell ref="A35:A38"/>
    <mergeCell ref="B35:D35"/>
    <mergeCell ref="E35:G35"/>
    <mergeCell ref="H35:J35"/>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8"/>
  <sheetViews>
    <sheetView rightToLeft="1" view="pageBreakPreview" topLeftCell="B16" zoomScale="80" zoomScaleSheetLayoutView="80" workbookViewId="0">
      <selection activeCell="K188" sqref="K188"/>
    </sheetView>
  </sheetViews>
  <sheetFormatPr defaultRowHeight="14.25" x14ac:dyDescent="0.2"/>
  <cols>
    <col min="1" max="1" width="28.75" style="76" customWidth="1"/>
    <col min="2" max="2" width="6.75" style="76" customWidth="1"/>
    <col min="3" max="3" width="9" style="76" customWidth="1"/>
    <col min="4" max="4" width="7.625" style="76" customWidth="1"/>
    <col min="5" max="5" width="6.375" style="76" customWidth="1"/>
    <col min="6" max="6" width="8.125" style="76" customWidth="1"/>
    <col min="7" max="7" width="6.625" style="76" customWidth="1"/>
    <col min="8" max="8" width="6.375" style="76" customWidth="1"/>
    <col min="9" max="9" width="8.125" style="76" customWidth="1"/>
    <col min="10" max="10" width="6.625" style="76" customWidth="1"/>
    <col min="11" max="11" width="7.625" style="76" customWidth="1"/>
    <col min="12" max="12" width="8.625" style="76" customWidth="1"/>
    <col min="13" max="13" width="7.25" style="76" customWidth="1"/>
    <col min="14" max="14" width="48.25" style="76" customWidth="1"/>
    <col min="15" max="16384" width="9" style="76"/>
  </cols>
  <sheetData>
    <row r="1" spans="1:14" ht="21" customHeight="1" x14ac:dyDescent="0.2">
      <c r="A1" s="423" t="s">
        <v>1319</v>
      </c>
      <c r="B1" s="423"/>
      <c r="C1" s="423"/>
      <c r="D1" s="423"/>
      <c r="E1" s="423"/>
      <c r="F1" s="423"/>
      <c r="G1" s="423"/>
      <c r="H1" s="423"/>
      <c r="I1" s="423"/>
      <c r="J1" s="423"/>
      <c r="K1" s="423"/>
      <c r="L1" s="423"/>
      <c r="M1" s="423"/>
      <c r="N1" s="423"/>
    </row>
    <row r="2" spans="1:14" ht="36.75" customHeight="1" x14ac:dyDescent="0.25">
      <c r="A2" s="416" t="s">
        <v>1320</v>
      </c>
      <c r="B2" s="416"/>
      <c r="C2" s="416"/>
      <c r="D2" s="416"/>
      <c r="E2" s="416"/>
      <c r="F2" s="416"/>
      <c r="G2" s="416"/>
      <c r="H2" s="416"/>
      <c r="I2" s="416"/>
      <c r="J2" s="416"/>
      <c r="K2" s="416"/>
      <c r="L2" s="416"/>
      <c r="M2" s="416"/>
      <c r="N2" s="416"/>
    </row>
    <row r="3" spans="1:14" ht="18.75" customHeight="1" thickBot="1" x14ac:dyDescent="0.3">
      <c r="A3" s="29" t="s">
        <v>1120</v>
      </c>
      <c r="N3" s="39" t="s">
        <v>1121</v>
      </c>
    </row>
    <row r="4" spans="1:14" ht="17.2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17.25" customHeight="1" x14ac:dyDescent="0.25">
      <c r="A5" s="410"/>
      <c r="B5" s="413" t="s">
        <v>59</v>
      </c>
      <c r="C5" s="413"/>
      <c r="D5" s="413"/>
      <c r="E5" s="413" t="s">
        <v>60</v>
      </c>
      <c r="F5" s="413"/>
      <c r="G5" s="413"/>
      <c r="H5" s="413" t="s">
        <v>61</v>
      </c>
      <c r="I5" s="413"/>
      <c r="J5" s="413"/>
      <c r="K5" s="413" t="s">
        <v>8</v>
      </c>
      <c r="L5" s="413"/>
      <c r="M5" s="413"/>
      <c r="N5" s="410"/>
    </row>
    <row r="6" spans="1:14" ht="17.2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7.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6.5" customHeight="1" x14ac:dyDescent="0.2">
      <c r="A8" s="5" t="s">
        <v>14</v>
      </c>
      <c r="B8" s="6"/>
      <c r="C8" s="6"/>
      <c r="D8" s="6"/>
      <c r="E8" s="6"/>
      <c r="F8" s="6"/>
      <c r="G8" s="6"/>
      <c r="H8" s="6"/>
      <c r="I8" s="6"/>
      <c r="J8" s="6"/>
      <c r="K8" s="18"/>
      <c r="L8" s="5"/>
      <c r="M8" s="6"/>
      <c r="N8" s="7" t="s">
        <v>69</v>
      </c>
    </row>
    <row r="9" spans="1:14" ht="20.25" customHeight="1" x14ac:dyDescent="0.2">
      <c r="A9" s="5" t="s">
        <v>280</v>
      </c>
      <c r="B9" s="6">
        <v>22</v>
      </c>
      <c r="C9" s="6">
        <v>25</v>
      </c>
      <c r="D9" s="6">
        <v>47</v>
      </c>
      <c r="E9" s="6">
        <v>0</v>
      </c>
      <c r="F9" s="6">
        <v>2</v>
      </c>
      <c r="G9" s="6">
        <v>2</v>
      </c>
      <c r="H9" s="6">
        <v>0</v>
      </c>
      <c r="I9" s="6">
        <v>0</v>
      </c>
      <c r="J9" s="6">
        <v>0</v>
      </c>
      <c r="K9" s="6">
        <f t="shared" ref="K9:K26" si="0">SUM(B9,E9,H9)</f>
        <v>22</v>
      </c>
      <c r="L9" s="6">
        <f t="shared" ref="L9:M24" si="1">SUM(C9,F9,I9)</f>
        <v>27</v>
      </c>
      <c r="M9" s="6">
        <f t="shared" si="1"/>
        <v>49</v>
      </c>
      <c r="N9" s="7" t="s">
        <v>281</v>
      </c>
    </row>
    <row r="10" spans="1:14" ht="16.5" customHeight="1" x14ac:dyDescent="0.2">
      <c r="A10" s="5" t="s">
        <v>131</v>
      </c>
      <c r="B10" s="6">
        <v>13</v>
      </c>
      <c r="C10" s="6">
        <v>12</v>
      </c>
      <c r="D10" s="6">
        <v>25</v>
      </c>
      <c r="E10" s="6">
        <v>1</v>
      </c>
      <c r="F10" s="6">
        <v>0</v>
      </c>
      <c r="G10" s="6">
        <v>1</v>
      </c>
      <c r="H10" s="6">
        <v>0</v>
      </c>
      <c r="I10" s="6">
        <v>0</v>
      </c>
      <c r="J10" s="6">
        <v>0</v>
      </c>
      <c r="K10" s="6">
        <f t="shared" si="0"/>
        <v>14</v>
      </c>
      <c r="L10" s="6">
        <f t="shared" si="1"/>
        <v>12</v>
      </c>
      <c r="M10" s="6">
        <f t="shared" si="1"/>
        <v>26</v>
      </c>
      <c r="N10" s="7" t="s">
        <v>282</v>
      </c>
    </row>
    <row r="11" spans="1:14" ht="16.5" customHeight="1" x14ac:dyDescent="0.2">
      <c r="A11" s="5" t="s">
        <v>125</v>
      </c>
      <c r="B11" s="6">
        <v>20</v>
      </c>
      <c r="C11" s="6">
        <v>26</v>
      </c>
      <c r="D11" s="6">
        <v>46</v>
      </c>
      <c r="E11" s="6">
        <v>1</v>
      </c>
      <c r="F11" s="6">
        <v>0</v>
      </c>
      <c r="G11" s="6">
        <v>1</v>
      </c>
      <c r="H11" s="6">
        <v>0</v>
      </c>
      <c r="I11" s="6">
        <v>0</v>
      </c>
      <c r="J11" s="6">
        <v>0</v>
      </c>
      <c r="K11" s="6">
        <f t="shared" si="0"/>
        <v>21</v>
      </c>
      <c r="L11" s="6">
        <f t="shared" si="1"/>
        <v>26</v>
      </c>
      <c r="M11" s="6">
        <f t="shared" si="1"/>
        <v>47</v>
      </c>
      <c r="N11" s="7" t="s">
        <v>347</v>
      </c>
    </row>
    <row r="12" spans="1:14" ht="16.5" customHeight="1" x14ac:dyDescent="0.2">
      <c r="A12" s="5" t="s">
        <v>348</v>
      </c>
      <c r="B12" s="6">
        <v>8</v>
      </c>
      <c r="C12" s="6">
        <v>17</v>
      </c>
      <c r="D12" s="6">
        <v>25</v>
      </c>
      <c r="E12" s="6">
        <v>2</v>
      </c>
      <c r="F12" s="6">
        <v>3</v>
      </c>
      <c r="G12" s="6">
        <v>5</v>
      </c>
      <c r="H12" s="6">
        <v>1</v>
      </c>
      <c r="I12" s="6">
        <v>1</v>
      </c>
      <c r="J12" s="6">
        <v>2</v>
      </c>
      <c r="K12" s="6">
        <f t="shared" si="0"/>
        <v>11</v>
      </c>
      <c r="L12" s="6">
        <f t="shared" si="1"/>
        <v>21</v>
      </c>
      <c r="M12" s="6">
        <f t="shared" si="1"/>
        <v>32</v>
      </c>
      <c r="N12" s="7" t="s">
        <v>349</v>
      </c>
    </row>
    <row r="13" spans="1:14" ht="16.5" customHeight="1" x14ac:dyDescent="0.2">
      <c r="A13" s="5" t="s">
        <v>285</v>
      </c>
      <c r="B13" s="6">
        <v>53</v>
      </c>
      <c r="C13" s="6">
        <v>101</v>
      </c>
      <c r="D13" s="6">
        <v>154</v>
      </c>
      <c r="E13" s="6">
        <v>12</v>
      </c>
      <c r="F13" s="6">
        <v>12</v>
      </c>
      <c r="G13" s="6">
        <v>24</v>
      </c>
      <c r="H13" s="6">
        <v>0</v>
      </c>
      <c r="I13" s="6">
        <v>0</v>
      </c>
      <c r="J13" s="6">
        <v>0</v>
      </c>
      <c r="K13" s="84">
        <f t="shared" si="0"/>
        <v>65</v>
      </c>
      <c r="L13" s="6">
        <f t="shared" si="1"/>
        <v>113</v>
      </c>
      <c r="M13" s="6">
        <f t="shared" si="1"/>
        <v>178</v>
      </c>
      <c r="N13" s="7" t="s">
        <v>286</v>
      </c>
    </row>
    <row r="14" spans="1:14" ht="16.5" customHeight="1" x14ac:dyDescent="0.2">
      <c r="A14" s="5" t="s">
        <v>407</v>
      </c>
      <c r="B14" s="6">
        <v>166</v>
      </c>
      <c r="C14" s="6">
        <v>84</v>
      </c>
      <c r="D14" s="6">
        <v>250</v>
      </c>
      <c r="E14" s="6">
        <v>5</v>
      </c>
      <c r="F14" s="6">
        <v>3</v>
      </c>
      <c r="G14" s="6">
        <v>8</v>
      </c>
      <c r="H14" s="6">
        <v>11</v>
      </c>
      <c r="I14" s="6">
        <v>9</v>
      </c>
      <c r="J14" s="6">
        <v>20</v>
      </c>
      <c r="K14" s="6">
        <f t="shared" si="0"/>
        <v>182</v>
      </c>
      <c r="L14" s="6">
        <f t="shared" si="1"/>
        <v>96</v>
      </c>
      <c r="M14" s="6">
        <f t="shared" si="1"/>
        <v>278</v>
      </c>
      <c r="N14" s="7" t="s">
        <v>351</v>
      </c>
    </row>
    <row r="15" spans="1:14" ht="16.5" customHeight="1" x14ac:dyDescent="0.2">
      <c r="A15" s="5" t="s">
        <v>352</v>
      </c>
      <c r="B15" s="6">
        <v>59</v>
      </c>
      <c r="C15" s="6">
        <v>38</v>
      </c>
      <c r="D15" s="6">
        <v>97</v>
      </c>
      <c r="E15" s="6">
        <v>6</v>
      </c>
      <c r="F15" s="6">
        <v>6</v>
      </c>
      <c r="G15" s="6">
        <v>12</v>
      </c>
      <c r="H15" s="6">
        <v>5</v>
      </c>
      <c r="I15" s="6">
        <v>3</v>
      </c>
      <c r="J15" s="6">
        <v>8</v>
      </c>
      <c r="K15" s="6">
        <f t="shared" si="0"/>
        <v>70</v>
      </c>
      <c r="L15" s="6">
        <f t="shared" si="1"/>
        <v>47</v>
      </c>
      <c r="M15" s="6">
        <f t="shared" si="1"/>
        <v>117</v>
      </c>
      <c r="N15" s="7" t="s">
        <v>353</v>
      </c>
    </row>
    <row r="16" spans="1:14" ht="16.5" customHeight="1" x14ac:dyDescent="0.2">
      <c r="A16" s="5" t="s">
        <v>1296</v>
      </c>
      <c r="B16" s="6">
        <v>25</v>
      </c>
      <c r="C16" s="6">
        <v>14</v>
      </c>
      <c r="D16" s="6">
        <v>39</v>
      </c>
      <c r="E16" s="6">
        <v>3</v>
      </c>
      <c r="F16" s="6">
        <v>3</v>
      </c>
      <c r="G16" s="6">
        <v>6</v>
      </c>
      <c r="H16" s="6">
        <v>8</v>
      </c>
      <c r="I16" s="6">
        <v>10</v>
      </c>
      <c r="J16" s="6">
        <v>18</v>
      </c>
      <c r="K16" s="6">
        <f t="shared" si="0"/>
        <v>36</v>
      </c>
      <c r="L16" s="6">
        <f t="shared" si="1"/>
        <v>27</v>
      </c>
      <c r="M16" s="6">
        <f t="shared" si="1"/>
        <v>63</v>
      </c>
      <c r="N16" s="7" t="s">
        <v>1297</v>
      </c>
    </row>
    <row r="17" spans="1:14" ht="23.25" customHeight="1" x14ac:dyDescent="0.2">
      <c r="A17" s="5" t="s">
        <v>287</v>
      </c>
      <c r="B17" s="6">
        <v>62</v>
      </c>
      <c r="C17" s="6">
        <v>44</v>
      </c>
      <c r="D17" s="6">
        <v>106</v>
      </c>
      <c r="E17" s="6">
        <v>1</v>
      </c>
      <c r="F17" s="6">
        <v>2</v>
      </c>
      <c r="G17" s="6">
        <v>3</v>
      </c>
      <c r="H17" s="6">
        <v>0</v>
      </c>
      <c r="I17" s="6">
        <v>0</v>
      </c>
      <c r="J17" s="6">
        <v>0</v>
      </c>
      <c r="K17" s="6">
        <f t="shared" si="0"/>
        <v>63</v>
      </c>
      <c r="L17" s="6">
        <f t="shared" si="1"/>
        <v>46</v>
      </c>
      <c r="M17" s="6">
        <f t="shared" si="1"/>
        <v>109</v>
      </c>
      <c r="N17" s="7" t="s">
        <v>331</v>
      </c>
    </row>
    <row r="18" spans="1:14" ht="33.75" customHeight="1" x14ac:dyDescent="0.2">
      <c r="A18" s="5" t="s">
        <v>1259</v>
      </c>
      <c r="B18" s="6">
        <v>100</v>
      </c>
      <c r="C18" s="6">
        <v>87</v>
      </c>
      <c r="D18" s="6">
        <v>187</v>
      </c>
      <c r="E18" s="6">
        <v>0</v>
      </c>
      <c r="F18" s="6">
        <v>6</v>
      </c>
      <c r="G18" s="6">
        <v>6</v>
      </c>
      <c r="H18" s="6">
        <v>20</v>
      </c>
      <c r="I18" s="6">
        <v>23</v>
      </c>
      <c r="J18" s="6">
        <v>43</v>
      </c>
      <c r="K18" s="84">
        <f t="shared" si="0"/>
        <v>120</v>
      </c>
      <c r="L18" s="6">
        <f t="shared" si="1"/>
        <v>116</v>
      </c>
      <c r="M18" s="6">
        <f t="shared" si="1"/>
        <v>236</v>
      </c>
      <c r="N18" s="18" t="s">
        <v>999</v>
      </c>
    </row>
    <row r="19" spans="1:14" ht="16.5" customHeight="1" x14ac:dyDescent="0.2">
      <c r="A19" s="5" t="s">
        <v>414</v>
      </c>
      <c r="B19" s="6">
        <v>237</v>
      </c>
      <c r="C19" s="6">
        <v>81</v>
      </c>
      <c r="D19" s="6">
        <v>318</v>
      </c>
      <c r="E19" s="6">
        <v>23</v>
      </c>
      <c r="F19" s="6">
        <v>10</v>
      </c>
      <c r="G19" s="6">
        <v>33</v>
      </c>
      <c r="H19" s="6">
        <v>4</v>
      </c>
      <c r="I19" s="6">
        <v>8</v>
      </c>
      <c r="J19" s="6">
        <v>12</v>
      </c>
      <c r="K19" s="6">
        <f t="shared" si="0"/>
        <v>264</v>
      </c>
      <c r="L19" s="6">
        <f t="shared" si="1"/>
        <v>99</v>
      </c>
      <c r="M19" s="6">
        <f t="shared" si="1"/>
        <v>363</v>
      </c>
      <c r="N19" s="7" t="s">
        <v>290</v>
      </c>
    </row>
    <row r="20" spans="1:14" ht="16.5" customHeight="1" x14ac:dyDescent="0.2">
      <c r="A20" s="5" t="s">
        <v>293</v>
      </c>
      <c r="B20" s="6">
        <v>540</v>
      </c>
      <c r="C20" s="6">
        <v>381</v>
      </c>
      <c r="D20" s="6">
        <v>921</v>
      </c>
      <c r="E20" s="6">
        <v>9</v>
      </c>
      <c r="F20" s="6">
        <v>13</v>
      </c>
      <c r="G20" s="6">
        <v>22</v>
      </c>
      <c r="H20" s="6">
        <v>0</v>
      </c>
      <c r="I20" s="6">
        <v>0</v>
      </c>
      <c r="J20" s="6">
        <v>0</v>
      </c>
      <c r="K20" s="6">
        <f t="shared" si="0"/>
        <v>549</v>
      </c>
      <c r="L20" s="6">
        <f t="shared" si="1"/>
        <v>394</v>
      </c>
      <c r="M20" s="6">
        <f t="shared" si="1"/>
        <v>943</v>
      </c>
      <c r="N20" s="7" t="s">
        <v>1307</v>
      </c>
    </row>
    <row r="21" spans="1:14" ht="16.5" customHeight="1" x14ac:dyDescent="0.2">
      <c r="A21" s="5" t="s">
        <v>1203</v>
      </c>
      <c r="B21" s="6">
        <v>0</v>
      </c>
      <c r="C21" s="6">
        <v>30</v>
      </c>
      <c r="D21" s="6">
        <v>30</v>
      </c>
      <c r="E21" s="6">
        <v>0</v>
      </c>
      <c r="F21" s="6">
        <v>3</v>
      </c>
      <c r="G21" s="6">
        <v>3</v>
      </c>
      <c r="H21" s="6">
        <v>0</v>
      </c>
      <c r="I21" s="6">
        <v>0</v>
      </c>
      <c r="J21" s="6">
        <v>0</v>
      </c>
      <c r="K21" s="6">
        <f t="shared" si="0"/>
        <v>0</v>
      </c>
      <c r="L21" s="6">
        <f t="shared" si="1"/>
        <v>33</v>
      </c>
      <c r="M21" s="6">
        <f t="shared" si="1"/>
        <v>33</v>
      </c>
      <c r="N21" s="7" t="s">
        <v>1298</v>
      </c>
    </row>
    <row r="22" spans="1:14" ht="16.5" customHeight="1" x14ac:dyDescent="0.2">
      <c r="A22" s="5" t="s">
        <v>462</v>
      </c>
      <c r="B22" s="6">
        <v>137</v>
      </c>
      <c r="C22" s="6">
        <v>8</v>
      </c>
      <c r="D22" s="6">
        <v>145</v>
      </c>
      <c r="E22" s="6">
        <v>6</v>
      </c>
      <c r="F22" s="6">
        <v>1</v>
      </c>
      <c r="G22" s="6">
        <v>7</v>
      </c>
      <c r="H22" s="6">
        <v>0</v>
      </c>
      <c r="I22" s="6">
        <v>0</v>
      </c>
      <c r="J22" s="6">
        <v>0</v>
      </c>
      <c r="K22" s="6">
        <f t="shared" si="0"/>
        <v>143</v>
      </c>
      <c r="L22" s="6">
        <f t="shared" si="1"/>
        <v>9</v>
      </c>
      <c r="M22" s="6">
        <f t="shared" si="1"/>
        <v>152</v>
      </c>
      <c r="N22" s="7" t="s">
        <v>419</v>
      </c>
    </row>
    <row r="23" spans="1:14" ht="16.5" customHeight="1" x14ac:dyDescent="0.2">
      <c r="A23" s="5" t="s">
        <v>299</v>
      </c>
      <c r="B23" s="6">
        <v>472</v>
      </c>
      <c r="C23" s="6">
        <v>420</v>
      </c>
      <c r="D23" s="6">
        <v>892</v>
      </c>
      <c r="E23" s="6">
        <v>23</v>
      </c>
      <c r="F23" s="6">
        <v>25</v>
      </c>
      <c r="G23" s="6">
        <v>48</v>
      </c>
      <c r="H23" s="6">
        <v>6</v>
      </c>
      <c r="I23" s="6">
        <v>10</v>
      </c>
      <c r="J23" s="6">
        <v>16</v>
      </c>
      <c r="K23" s="84">
        <f t="shared" si="0"/>
        <v>501</v>
      </c>
      <c r="L23" s="6">
        <f t="shared" si="1"/>
        <v>455</v>
      </c>
      <c r="M23" s="6">
        <f t="shared" si="1"/>
        <v>956</v>
      </c>
      <c r="N23" s="7" t="s">
        <v>300</v>
      </c>
    </row>
    <row r="24" spans="1:14" ht="16.5" customHeight="1" x14ac:dyDescent="0.2">
      <c r="A24" s="5" t="s">
        <v>1299</v>
      </c>
      <c r="B24" s="6">
        <v>15</v>
      </c>
      <c r="C24" s="6">
        <v>10</v>
      </c>
      <c r="D24" s="6">
        <v>25</v>
      </c>
      <c r="E24" s="6">
        <v>4</v>
      </c>
      <c r="F24" s="6">
        <v>4</v>
      </c>
      <c r="G24" s="6">
        <v>8</v>
      </c>
      <c r="H24" s="6">
        <v>5</v>
      </c>
      <c r="I24" s="6">
        <v>1</v>
      </c>
      <c r="J24" s="6">
        <v>6</v>
      </c>
      <c r="K24" s="6">
        <f t="shared" si="0"/>
        <v>24</v>
      </c>
      <c r="L24" s="6">
        <f t="shared" si="1"/>
        <v>15</v>
      </c>
      <c r="M24" s="6">
        <f t="shared" si="1"/>
        <v>39</v>
      </c>
      <c r="N24" s="7" t="s">
        <v>369</v>
      </c>
    </row>
    <row r="25" spans="1:14" ht="16.5" customHeight="1" x14ac:dyDescent="0.2">
      <c r="A25" s="5" t="s">
        <v>301</v>
      </c>
      <c r="B25" s="6">
        <v>267</v>
      </c>
      <c r="C25" s="6">
        <v>93</v>
      </c>
      <c r="D25" s="6">
        <v>360</v>
      </c>
      <c r="E25" s="6">
        <v>16</v>
      </c>
      <c r="F25" s="6">
        <v>3</v>
      </c>
      <c r="G25" s="6">
        <v>19</v>
      </c>
      <c r="H25" s="6">
        <v>0</v>
      </c>
      <c r="I25" s="6">
        <v>0</v>
      </c>
      <c r="J25" s="6">
        <v>0</v>
      </c>
      <c r="K25" s="6">
        <f t="shared" si="0"/>
        <v>283</v>
      </c>
      <c r="L25" s="6">
        <f>SUM(C25,F25,I25)</f>
        <v>96</v>
      </c>
      <c r="M25" s="6">
        <f>SUM(D25,G25,J25)</f>
        <v>379</v>
      </c>
      <c r="N25" s="7" t="s">
        <v>302</v>
      </c>
    </row>
    <row r="26" spans="1:14" ht="16.5" customHeight="1" x14ac:dyDescent="0.2">
      <c r="A26" s="5" t="s">
        <v>777</v>
      </c>
      <c r="B26" s="6">
        <v>17</v>
      </c>
      <c r="C26" s="6">
        <v>24</v>
      </c>
      <c r="D26" s="6">
        <v>41</v>
      </c>
      <c r="E26" s="6">
        <v>3</v>
      </c>
      <c r="F26" s="6">
        <v>2</v>
      </c>
      <c r="G26" s="6">
        <v>5</v>
      </c>
      <c r="H26" s="6">
        <v>0</v>
      </c>
      <c r="I26" s="6">
        <v>0</v>
      </c>
      <c r="J26" s="6">
        <v>0</v>
      </c>
      <c r="K26" s="6">
        <f t="shared" si="0"/>
        <v>20</v>
      </c>
      <c r="L26" s="6">
        <f>SUM(C26,F26,I26)</f>
        <v>26</v>
      </c>
      <c r="M26" s="6">
        <f>SUM(D26,G26,J26)</f>
        <v>46</v>
      </c>
      <c r="N26" s="7" t="s">
        <v>39</v>
      </c>
    </row>
    <row r="27" spans="1:14" ht="16.5" customHeight="1" x14ac:dyDescent="0.2">
      <c r="A27" s="5" t="s">
        <v>38</v>
      </c>
      <c r="B27" s="6">
        <f>SUM(B9:B26)</f>
        <v>2213</v>
      </c>
      <c r="C27" s="6">
        <f t="shared" ref="C27:M27" si="2">SUM(C9:C26)</f>
        <v>1495</v>
      </c>
      <c r="D27" s="6">
        <f t="shared" si="2"/>
        <v>3708</v>
      </c>
      <c r="E27" s="6">
        <f t="shared" si="2"/>
        <v>115</v>
      </c>
      <c r="F27" s="6">
        <f t="shared" si="2"/>
        <v>98</v>
      </c>
      <c r="G27" s="6">
        <f t="shared" si="2"/>
        <v>213</v>
      </c>
      <c r="H27" s="6">
        <f t="shared" si="2"/>
        <v>60</v>
      </c>
      <c r="I27" s="6">
        <f t="shared" si="2"/>
        <v>65</v>
      </c>
      <c r="J27" s="6">
        <f t="shared" si="2"/>
        <v>125</v>
      </c>
      <c r="K27" s="6">
        <f t="shared" si="2"/>
        <v>2388</v>
      </c>
      <c r="L27" s="6">
        <f t="shared" si="2"/>
        <v>1658</v>
      </c>
      <c r="M27" s="6">
        <f t="shared" si="2"/>
        <v>4046</v>
      </c>
      <c r="N27" s="7" t="s">
        <v>39</v>
      </c>
    </row>
    <row r="28" spans="1:14" ht="20.25" customHeight="1" x14ac:dyDescent="0.2">
      <c r="A28" s="5" t="s">
        <v>62</v>
      </c>
      <c r="B28" s="6"/>
      <c r="C28" s="6"/>
      <c r="D28" s="6"/>
      <c r="E28" s="6"/>
      <c r="F28" s="6"/>
      <c r="G28" s="6"/>
      <c r="H28" s="6"/>
      <c r="I28" s="6"/>
      <c r="J28" s="6"/>
      <c r="K28" s="84"/>
      <c r="L28" s="6"/>
      <c r="M28" s="6"/>
      <c r="N28" s="7" t="s">
        <v>41</v>
      </c>
    </row>
    <row r="29" spans="1:14" ht="18.75" customHeight="1" x14ac:dyDescent="0.2">
      <c r="A29" s="5" t="s">
        <v>285</v>
      </c>
      <c r="B29" s="6">
        <v>151</v>
      </c>
      <c r="C29" s="6">
        <v>59</v>
      </c>
      <c r="D29" s="6">
        <v>210</v>
      </c>
      <c r="E29" s="6">
        <v>4</v>
      </c>
      <c r="F29" s="6">
        <v>0</v>
      </c>
      <c r="G29" s="6">
        <v>4</v>
      </c>
      <c r="H29" s="6">
        <v>0</v>
      </c>
      <c r="I29" s="6">
        <v>0</v>
      </c>
      <c r="J29" s="6">
        <v>0</v>
      </c>
      <c r="K29" s="6">
        <f>SUM(B29,E29,H29)</f>
        <v>155</v>
      </c>
      <c r="L29" s="6">
        <f t="shared" ref="L29:M35" si="3">SUM(C29,F29,I29)</f>
        <v>59</v>
      </c>
      <c r="M29" s="6">
        <f t="shared" si="3"/>
        <v>214</v>
      </c>
      <c r="N29" s="7" t="s">
        <v>286</v>
      </c>
    </row>
    <row r="30" spans="1:14" ht="16.5" customHeight="1" x14ac:dyDescent="0.2">
      <c r="A30" s="5" t="s">
        <v>287</v>
      </c>
      <c r="B30" s="6">
        <v>101</v>
      </c>
      <c r="C30" s="6">
        <v>75</v>
      </c>
      <c r="D30" s="6">
        <v>176</v>
      </c>
      <c r="E30" s="6">
        <v>0</v>
      </c>
      <c r="F30" s="6">
        <v>0</v>
      </c>
      <c r="G30" s="6">
        <v>0</v>
      </c>
      <c r="H30" s="6">
        <v>6</v>
      </c>
      <c r="I30" s="6">
        <v>3</v>
      </c>
      <c r="J30" s="6">
        <v>9</v>
      </c>
      <c r="K30" s="6">
        <f t="shared" ref="K30:K35" si="4">SUM(B30,E30,H30)</f>
        <v>107</v>
      </c>
      <c r="L30" s="6">
        <f t="shared" si="3"/>
        <v>78</v>
      </c>
      <c r="M30" s="6">
        <f t="shared" si="3"/>
        <v>185</v>
      </c>
      <c r="N30" s="7" t="s">
        <v>331</v>
      </c>
    </row>
    <row r="31" spans="1:14" ht="33.75" customHeight="1" x14ac:dyDescent="0.2">
      <c r="A31" s="5" t="s">
        <v>1259</v>
      </c>
      <c r="B31" s="6">
        <v>9</v>
      </c>
      <c r="C31" s="6">
        <v>0</v>
      </c>
      <c r="D31" s="6">
        <v>9</v>
      </c>
      <c r="E31" s="6">
        <v>0</v>
      </c>
      <c r="F31" s="6">
        <v>0</v>
      </c>
      <c r="G31" s="6">
        <v>0</v>
      </c>
      <c r="H31" s="6">
        <v>0</v>
      </c>
      <c r="I31" s="6">
        <v>0</v>
      </c>
      <c r="J31" s="6">
        <v>0</v>
      </c>
      <c r="K31" s="6">
        <f t="shared" si="4"/>
        <v>9</v>
      </c>
      <c r="L31" s="6">
        <f t="shared" si="3"/>
        <v>0</v>
      </c>
      <c r="M31" s="6">
        <f t="shared" si="3"/>
        <v>9</v>
      </c>
      <c r="N31" s="18" t="s">
        <v>999</v>
      </c>
    </row>
    <row r="32" spans="1:14" ht="16.5" customHeight="1" x14ac:dyDescent="0.2">
      <c r="A32" s="5" t="s">
        <v>414</v>
      </c>
      <c r="B32" s="6">
        <v>147</v>
      </c>
      <c r="C32" s="6">
        <v>38</v>
      </c>
      <c r="D32" s="6">
        <v>185</v>
      </c>
      <c r="E32" s="6">
        <v>6</v>
      </c>
      <c r="F32" s="6">
        <v>2</v>
      </c>
      <c r="G32" s="6">
        <v>8</v>
      </c>
      <c r="H32" s="6">
        <v>9</v>
      </c>
      <c r="I32" s="6">
        <v>2</v>
      </c>
      <c r="J32" s="6">
        <v>11</v>
      </c>
      <c r="K32" s="6">
        <f t="shared" si="4"/>
        <v>162</v>
      </c>
      <c r="L32" s="6">
        <f t="shared" si="3"/>
        <v>42</v>
      </c>
      <c r="M32" s="6">
        <f t="shared" si="3"/>
        <v>204</v>
      </c>
      <c r="N32" s="7" t="s">
        <v>290</v>
      </c>
    </row>
    <row r="33" spans="1:14" ht="16.5" customHeight="1" x14ac:dyDescent="0.2">
      <c r="A33" s="5" t="s">
        <v>293</v>
      </c>
      <c r="B33" s="6">
        <v>191</v>
      </c>
      <c r="C33" s="6">
        <v>177</v>
      </c>
      <c r="D33" s="6">
        <v>368</v>
      </c>
      <c r="E33" s="6">
        <v>0</v>
      </c>
      <c r="F33" s="6">
        <v>1</v>
      </c>
      <c r="G33" s="6">
        <v>1</v>
      </c>
      <c r="H33" s="6">
        <v>0</v>
      </c>
      <c r="I33" s="6">
        <v>0</v>
      </c>
      <c r="J33" s="6">
        <v>0</v>
      </c>
      <c r="K33" s="84">
        <f t="shared" si="4"/>
        <v>191</v>
      </c>
      <c r="L33" s="6">
        <f t="shared" si="3"/>
        <v>178</v>
      </c>
      <c r="M33" s="6">
        <f t="shared" si="3"/>
        <v>369</v>
      </c>
      <c r="N33" s="7" t="s">
        <v>1307</v>
      </c>
    </row>
    <row r="34" spans="1:14" ht="16.5" customHeight="1" x14ac:dyDescent="0.2">
      <c r="A34" s="5" t="s">
        <v>462</v>
      </c>
      <c r="B34" s="6">
        <v>3</v>
      </c>
      <c r="C34" s="6">
        <v>0</v>
      </c>
      <c r="D34" s="6">
        <v>3</v>
      </c>
      <c r="E34" s="6">
        <v>0</v>
      </c>
      <c r="F34" s="6">
        <v>0</v>
      </c>
      <c r="G34" s="6">
        <v>0</v>
      </c>
      <c r="H34" s="6">
        <v>0</v>
      </c>
      <c r="I34" s="6">
        <v>0</v>
      </c>
      <c r="J34" s="6">
        <v>0</v>
      </c>
      <c r="K34" s="84">
        <f t="shared" si="4"/>
        <v>3</v>
      </c>
      <c r="L34" s="6">
        <f t="shared" si="3"/>
        <v>0</v>
      </c>
      <c r="M34" s="6">
        <f t="shared" si="3"/>
        <v>3</v>
      </c>
      <c r="N34" s="7" t="s">
        <v>419</v>
      </c>
    </row>
    <row r="35" spans="1:14" ht="16.5" customHeight="1" x14ac:dyDescent="0.2">
      <c r="A35" s="5" t="s">
        <v>301</v>
      </c>
      <c r="B35" s="6">
        <v>263</v>
      </c>
      <c r="C35" s="6">
        <v>45</v>
      </c>
      <c r="D35" s="6">
        <v>308</v>
      </c>
      <c r="E35" s="6">
        <v>3</v>
      </c>
      <c r="F35" s="6">
        <v>1</v>
      </c>
      <c r="G35" s="6">
        <v>4</v>
      </c>
      <c r="H35" s="6">
        <v>0</v>
      </c>
      <c r="I35" s="6">
        <v>0</v>
      </c>
      <c r="J35" s="6">
        <v>0</v>
      </c>
      <c r="K35" s="6">
        <f t="shared" si="4"/>
        <v>266</v>
      </c>
      <c r="L35" s="6">
        <f t="shared" si="3"/>
        <v>46</v>
      </c>
      <c r="M35" s="6">
        <f t="shared" si="3"/>
        <v>312</v>
      </c>
      <c r="N35" s="7" t="s">
        <v>302</v>
      </c>
    </row>
    <row r="36" spans="1:14" ht="16.5" customHeight="1" thickBot="1" x14ac:dyDescent="0.25">
      <c r="A36" s="5" t="s">
        <v>45</v>
      </c>
      <c r="B36" s="6">
        <f>SUM(B29:B35)</f>
        <v>865</v>
      </c>
      <c r="C36" s="6">
        <f t="shared" ref="C36:M36" si="5">SUM(C29:C35)</f>
        <v>394</v>
      </c>
      <c r="D36" s="6">
        <f t="shared" si="5"/>
        <v>1259</v>
      </c>
      <c r="E36" s="6">
        <f t="shared" si="5"/>
        <v>13</v>
      </c>
      <c r="F36" s="6">
        <f t="shared" si="5"/>
        <v>4</v>
      </c>
      <c r="G36" s="6">
        <f t="shared" si="5"/>
        <v>17</v>
      </c>
      <c r="H36" s="6">
        <f t="shared" si="5"/>
        <v>15</v>
      </c>
      <c r="I36" s="6">
        <f t="shared" si="5"/>
        <v>5</v>
      </c>
      <c r="J36" s="6">
        <f t="shared" si="5"/>
        <v>20</v>
      </c>
      <c r="K36" s="6">
        <f t="shared" si="5"/>
        <v>893</v>
      </c>
      <c r="L36" s="6">
        <f t="shared" si="5"/>
        <v>403</v>
      </c>
      <c r="M36" s="6">
        <f t="shared" si="5"/>
        <v>1296</v>
      </c>
      <c r="N36" s="7" t="s">
        <v>336</v>
      </c>
    </row>
    <row r="37" spans="1:14" ht="18.75" customHeight="1" thickBot="1" x14ac:dyDescent="0.25">
      <c r="A37" s="8" t="s">
        <v>108</v>
      </c>
      <c r="B37" s="9">
        <f>SUM(B36,B27)</f>
        <v>3078</v>
      </c>
      <c r="C37" s="9">
        <f t="shared" ref="C37:M37" si="6">SUM(C36,C27)</f>
        <v>1889</v>
      </c>
      <c r="D37" s="9">
        <f t="shared" si="6"/>
        <v>4967</v>
      </c>
      <c r="E37" s="9">
        <f t="shared" si="6"/>
        <v>128</v>
      </c>
      <c r="F37" s="9">
        <f t="shared" si="6"/>
        <v>102</v>
      </c>
      <c r="G37" s="9">
        <f t="shared" si="6"/>
        <v>230</v>
      </c>
      <c r="H37" s="9">
        <f t="shared" si="6"/>
        <v>75</v>
      </c>
      <c r="I37" s="9">
        <f t="shared" si="6"/>
        <v>70</v>
      </c>
      <c r="J37" s="9">
        <f t="shared" si="6"/>
        <v>145</v>
      </c>
      <c r="K37" s="9">
        <f t="shared" si="6"/>
        <v>3281</v>
      </c>
      <c r="L37" s="9">
        <f t="shared" si="6"/>
        <v>2061</v>
      </c>
      <c r="M37" s="9">
        <f t="shared" si="6"/>
        <v>5342</v>
      </c>
      <c r="N37" s="10" t="s">
        <v>631</v>
      </c>
    </row>
    <row r="38"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6"/>
  <sheetViews>
    <sheetView rightToLeft="1" view="pageBreakPreview" topLeftCell="A7" zoomScale="80" zoomScaleSheetLayoutView="80" workbookViewId="0">
      <selection activeCell="K188" sqref="K188"/>
    </sheetView>
  </sheetViews>
  <sheetFormatPr defaultRowHeight="14.25" x14ac:dyDescent="0.2"/>
  <cols>
    <col min="1" max="1" width="27.875" style="76" customWidth="1"/>
    <col min="2" max="10" width="10.25" style="76" customWidth="1"/>
    <col min="11" max="11" width="35.125" style="76" customWidth="1"/>
    <col min="12" max="16384" width="9" style="76"/>
  </cols>
  <sheetData>
    <row r="1" spans="1:11" ht="24.75" customHeight="1" x14ac:dyDescent="0.2">
      <c r="A1" s="423" t="s">
        <v>1321</v>
      </c>
      <c r="B1" s="423"/>
      <c r="C1" s="423"/>
      <c r="D1" s="423"/>
      <c r="E1" s="423"/>
      <c r="F1" s="423"/>
      <c r="G1" s="423"/>
      <c r="H1" s="423"/>
      <c r="I1" s="423"/>
      <c r="J1" s="423"/>
      <c r="K1" s="423"/>
    </row>
    <row r="2" spans="1:11" ht="36.75" customHeight="1" x14ac:dyDescent="0.25">
      <c r="A2" s="416" t="s">
        <v>1322</v>
      </c>
      <c r="B2" s="416"/>
      <c r="C2" s="416"/>
      <c r="D2" s="416"/>
      <c r="E2" s="416"/>
      <c r="F2" s="416"/>
      <c r="G2" s="416"/>
      <c r="H2" s="416"/>
      <c r="I2" s="416"/>
      <c r="J2" s="416"/>
      <c r="K2" s="416"/>
    </row>
    <row r="3" spans="1:11" ht="19.5" customHeight="1" thickBot="1" x14ac:dyDescent="0.3">
      <c r="A3" s="29" t="s">
        <v>1323</v>
      </c>
      <c r="K3" s="39" t="s">
        <v>1123</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6.5" customHeight="1" x14ac:dyDescent="0.2">
      <c r="A8" s="5" t="s">
        <v>14</v>
      </c>
      <c r="B8" s="6"/>
      <c r="C8" s="6"/>
      <c r="D8" s="6"/>
      <c r="E8" s="6"/>
      <c r="F8" s="6"/>
      <c r="G8" s="6"/>
      <c r="H8" s="6"/>
      <c r="I8" s="6"/>
      <c r="J8" s="6"/>
      <c r="K8" s="7" t="s">
        <v>547</v>
      </c>
    </row>
    <row r="9" spans="1:11" ht="16.5" customHeight="1" x14ac:dyDescent="0.2">
      <c r="A9" s="5" t="s">
        <v>280</v>
      </c>
      <c r="B9" s="6">
        <v>340</v>
      </c>
      <c r="C9" s="6">
        <v>458</v>
      </c>
      <c r="D9" s="6">
        <v>798</v>
      </c>
      <c r="E9" s="6">
        <v>0</v>
      </c>
      <c r="F9" s="6">
        <v>0</v>
      </c>
      <c r="G9" s="6">
        <v>0</v>
      </c>
      <c r="H9" s="6">
        <f>SUM(B9,E9)</f>
        <v>340</v>
      </c>
      <c r="I9" s="6">
        <f>SUM(C9,F9)</f>
        <v>458</v>
      </c>
      <c r="J9" s="6">
        <f>SUM(H9:I9)</f>
        <v>798</v>
      </c>
      <c r="K9" s="7" t="s">
        <v>281</v>
      </c>
    </row>
    <row r="10" spans="1:11" ht="16.5" customHeight="1" x14ac:dyDescent="0.2">
      <c r="A10" s="5" t="s">
        <v>131</v>
      </c>
      <c r="B10" s="6">
        <v>120</v>
      </c>
      <c r="C10" s="6">
        <v>207</v>
      </c>
      <c r="D10" s="6">
        <v>327</v>
      </c>
      <c r="E10" s="6">
        <v>0</v>
      </c>
      <c r="F10" s="6">
        <v>0</v>
      </c>
      <c r="G10" s="6">
        <v>0</v>
      </c>
      <c r="H10" s="6">
        <f t="shared" ref="H10:I25" si="0">SUM(B10,E10)</f>
        <v>120</v>
      </c>
      <c r="I10" s="6">
        <f t="shared" si="0"/>
        <v>207</v>
      </c>
      <c r="J10" s="6">
        <f t="shared" ref="J10:J26" si="1">SUM(H10:I10)</f>
        <v>327</v>
      </c>
      <c r="K10" s="7" t="s">
        <v>282</v>
      </c>
    </row>
    <row r="11" spans="1:11" ht="16.5" customHeight="1" x14ac:dyDescent="0.2">
      <c r="A11" s="5" t="s">
        <v>125</v>
      </c>
      <c r="B11" s="6">
        <v>156</v>
      </c>
      <c r="C11" s="6">
        <v>257</v>
      </c>
      <c r="D11" s="6">
        <v>413</v>
      </c>
      <c r="E11" s="6">
        <v>0</v>
      </c>
      <c r="F11" s="6">
        <v>0</v>
      </c>
      <c r="G11" s="6">
        <v>0</v>
      </c>
      <c r="H11" s="6">
        <f t="shared" si="0"/>
        <v>156</v>
      </c>
      <c r="I11" s="6">
        <f t="shared" si="0"/>
        <v>257</v>
      </c>
      <c r="J11" s="6">
        <f t="shared" si="1"/>
        <v>413</v>
      </c>
      <c r="K11" s="7" t="s">
        <v>347</v>
      </c>
    </row>
    <row r="12" spans="1:11" ht="16.5" customHeight="1" x14ac:dyDescent="0.2">
      <c r="A12" s="5" t="s">
        <v>132</v>
      </c>
      <c r="B12" s="6">
        <v>100</v>
      </c>
      <c r="C12" s="6">
        <v>304</v>
      </c>
      <c r="D12" s="6">
        <v>404</v>
      </c>
      <c r="E12" s="6">
        <v>0</v>
      </c>
      <c r="F12" s="6">
        <v>0</v>
      </c>
      <c r="G12" s="6">
        <v>0</v>
      </c>
      <c r="H12" s="6">
        <f t="shared" si="0"/>
        <v>100</v>
      </c>
      <c r="I12" s="6">
        <f t="shared" si="0"/>
        <v>304</v>
      </c>
      <c r="J12" s="6">
        <f t="shared" si="1"/>
        <v>404</v>
      </c>
      <c r="K12" s="18" t="s">
        <v>349</v>
      </c>
    </row>
    <row r="13" spans="1:11" ht="16.5" customHeight="1" x14ac:dyDescent="0.2">
      <c r="A13" s="5" t="s">
        <v>285</v>
      </c>
      <c r="B13" s="6">
        <v>187</v>
      </c>
      <c r="C13" s="6">
        <v>383</v>
      </c>
      <c r="D13" s="6">
        <v>570</v>
      </c>
      <c r="E13" s="6">
        <v>0</v>
      </c>
      <c r="F13" s="6">
        <v>0</v>
      </c>
      <c r="G13" s="6">
        <v>0</v>
      </c>
      <c r="H13" s="6">
        <f t="shared" si="0"/>
        <v>187</v>
      </c>
      <c r="I13" s="6">
        <f t="shared" si="0"/>
        <v>383</v>
      </c>
      <c r="J13" s="6">
        <f t="shared" si="1"/>
        <v>570</v>
      </c>
      <c r="K13" s="7" t="s">
        <v>286</v>
      </c>
    </row>
    <row r="14" spans="1:11" ht="16.5" customHeight="1" x14ac:dyDescent="0.2">
      <c r="A14" s="5" t="s">
        <v>893</v>
      </c>
      <c r="B14" s="6">
        <v>376</v>
      </c>
      <c r="C14" s="6">
        <v>350</v>
      </c>
      <c r="D14" s="6">
        <v>726</v>
      </c>
      <c r="E14" s="6">
        <v>0</v>
      </c>
      <c r="F14" s="6">
        <v>0</v>
      </c>
      <c r="G14" s="6">
        <v>0</v>
      </c>
      <c r="H14" s="6">
        <f t="shared" si="0"/>
        <v>376</v>
      </c>
      <c r="I14" s="6">
        <f t="shared" si="0"/>
        <v>350</v>
      </c>
      <c r="J14" s="6">
        <f t="shared" si="1"/>
        <v>726</v>
      </c>
      <c r="K14" s="7" t="s">
        <v>351</v>
      </c>
    </row>
    <row r="15" spans="1:11" ht="16.5" customHeight="1" x14ac:dyDescent="0.2">
      <c r="A15" s="5" t="s">
        <v>798</v>
      </c>
      <c r="B15" s="6">
        <v>149</v>
      </c>
      <c r="C15" s="6">
        <v>142</v>
      </c>
      <c r="D15" s="6">
        <v>291</v>
      </c>
      <c r="E15" s="6">
        <v>0</v>
      </c>
      <c r="F15" s="6">
        <v>0</v>
      </c>
      <c r="G15" s="6">
        <v>0</v>
      </c>
      <c r="H15" s="6">
        <f t="shared" si="0"/>
        <v>149</v>
      </c>
      <c r="I15" s="6">
        <f t="shared" si="0"/>
        <v>142</v>
      </c>
      <c r="J15" s="6">
        <f t="shared" si="1"/>
        <v>291</v>
      </c>
      <c r="K15" s="7" t="s">
        <v>353</v>
      </c>
    </row>
    <row r="16" spans="1:11" ht="16.5" customHeight="1" x14ac:dyDescent="0.2">
      <c r="A16" s="5" t="s">
        <v>1296</v>
      </c>
      <c r="B16" s="6">
        <v>65</v>
      </c>
      <c r="C16" s="6">
        <v>162</v>
      </c>
      <c r="D16" s="6">
        <v>227</v>
      </c>
      <c r="E16" s="6">
        <v>0</v>
      </c>
      <c r="F16" s="6">
        <v>0</v>
      </c>
      <c r="G16" s="6">
        <v>0</v>
      </c>
      <c r="H16" s="6">
        <f t="shared" si="0"/>
        <v>65</v>
      </c>
      <c r="I16" s="6">
        <f t="shared" si="0"/>
        <v>162</v>
      </c>
      <c r="J16" s="6">
        <f t="shared" si="1"/>
        <v>227</v>
      </c>
      <c r="K16" s="7" t="s">
        <v>1324</v>
      </c>
    </row>
    <row r="17" spans="1:11" ht="16.5" customHeight="1" x14ac:dyDescent="0.2">
      <c r="A17" s="5" t="s">
        <v>287</v>
      </c>
      <c r="B17" s="6">
        <v>225</v>
      </c>
      <c r="C17" s="6">
        <v>335</v>
      </c>
      <c r="D17" s="6">
        <v>560</v>
      </c>
      <c r="E17" s="6">
        <v>0</v>
      </c>
      <c r="F17" s="6">
        <v>0</v>
      </c>
      <c r="G17" s="6">
        <v>0</v>
      </c>
      <c r="H17" s="6">
        <f t="shared" si="0"/>
        <v>225</v>
      </c>
      <c r="I17" s="6">
        <f t="shared" si="0"/>
        <v>335</v>
      </c>
      <c r="J17" s="6">
        <f t="shared" si="1"/>
        <v>560</v>
      </c>
      <c r="K17" s="7" t="s">
        <v>331</v>
      </c>
    </row>
    <row r="18" spans="1:11" ht="31.5" customHeight="1" x14ac:dyDescent="0.2">
      <c r="A18" s="5" t="s">
        <v>1259</v>
      </c>
      <c r="B18" s="6">
        <v>429</v>
      </c>
      <c r="C18" s="6">
        <v>470</v>
      </c>
      <c r="D18" s="6">
        <v>899</v>
      </c>
      <c r="E18" s="6">
        <v>0</v>
      </c>
      <c r="F18" s="6">
        <v>0</v>
      </c>
      <c r="G18" s="6">
        <v>0</v>
      </c>
      <c r="H18" s="6">
        <f t="shared" si="0"/>
        <v>429</v>
      </c>
      <c r="I18" s="6">
        <f t="shared" si="0"/>
        <v>470</v>
      </c>
      <c r="J18" s="6">
        <f t="shared" si="1"/>
        <v>899</v>
      </c>
      <c r="K18" s="18" t="s">
        <v>999</v>
      </c>
    </row>
    <row r="19" spans="1:11" ht="16.5" customHeight="1" x14ac:dyDescent="0.2">
      <c r="A19" s="5" t="s">
        <v>414</v>
      </c>
      <c r="B19" s="6">
        <v>1218</v>
      </c>
      <c r="C19" s="6">
        <v>686</v>
      </c>
      <c r="D19" s="6">
        <v>1904</v>
      </c>
      <c r="E19" s="6">
        <v>0</v>
      </c>
      <c r="F19" s="6">
        <v>0</v>
      </c>
      <c r="G19" s="6">
        <v>0</v>
      </c>
      <c r="H19" s="6">
        <f t="shared" si="0"/>
        <v>1218</v>
      </c>
      <c r="I19" s="6">
        <f t="shared" si="0"/>
        <v>686</v>
      </c>
      <c r="J19" s="6">
        <f t="shared" si="1"/>
        <v>1904</v>
      </c>
      <c r="K19" s="7" t="s">
        <v>290</v>
      </c>
    </row>
    <row r="20" spans="1:11" ht="16.5" customHeight="1" x14ac:dyDescent="0.2">
      <c r="A20" s="5" t="s">
        <v>293</v>
      </c>
      <c r="B20" s="6">
        <v>2000</v>
      </c>
      <c r="C20" s="6">
        <v>2792</v>
      </c>
      <c r="D20" s="6">
        <v>4792</v>
      </c>
      <c r="E20" s="6">
        <v>0</v>
      </c>
      <c r="F20" s="6">
        <v>0</v>
      </c>
      <c r="G20" s="6">
        <v>0</v>
      </c>
      <c r="H20" s="6">
        <f t="shared" si="0"/>
        <v>2000</v>
      </c>
      <c r="I20" s="6">
        <f t="shared" si="0"/>
        <v>2792</v>
      </c>
      <c r="J20" s="6">
        <f t="shared" si="1"/>
        <v>4792</v>
      </c>
      <c r="K20" s="7" t="s">
        <v>1307</v>
      </c>
    </row>
    <row r="21" spans="1:11" ht="16.5" customHeight="1" x14ac:dyDescent="0.2">
      <c r="A21" s="5" t="s">
        <v>1203</v>
      </c>
      <c r="B21" s="6">
        <v>0</v>
      </c>
      <c r="C21" s="6">
        <v>503</v>
      </c>
      <c r="D21" s="6">
        <v>503</v>
      </c>
      <c r="E21" s="6">
        <v>0</v>
      </c>
      <c r="F21" s="6">
        <v>0</v>
      </c>
      <c r="G21" s="6">
        <v>0</v>
      </c>
      <c r="H21" s="6">
        <f t="shared" si="0"/>
        <v>0</v>
      </c>
      <c r="I21" s="6">
        <f t="shared" si="0"/>
        <v>503</v>
      </c>
      <c r="J21" s="6">
        <f t="shared" si="1"/>
        <v>503</v>
      </c>
      <c r="K21" s="24" t="s">
        <v>791</v>
      </c>
    </row>
    <row r="22" spans="1:11" ht="16.5" customHeight="1" x14ac:dyDescent="0.2">
      <c r="A22" s="5" t="s">
        <v>462</v>
      </c>
      <c r="B22" s="6">
        <v>529</v>
      </c>
      <c r="C22" s="6">
        <v>141</v>
      </c>
      <c r="D22" s="6">
        <v>670</v>
      </c>
      <c r="E22" s="6">
        <v>0</v>
      </c>
      <c r="F22" s="6">
        <v>0</v>
      </c>
      <c r="G22" s="6">
        <v>0</v>
      </c>
      <c r="H22" s="6">
        <f t="shared" si="0"/>
        <v>529</v>
      </c>
      <c r="I22" s="6">
        <f t="shared" si="0"/>
        <v>141</v>
      </c>
      <c r="J22" s="6">
        <f t="shared" si="1"/>
        <v>670</v>
      </c>
      <c r="K22" s="7" t="s">
        <v>419</v>
      </c>
    </row>
    <row r="23" spans="1:11" ht="16.5" customHeight="1" x14ac:dyDescent="0.2">
      <c r="A23" s="5" t="s">
        <v>299</v>
      </c>
      <c r="B23" s="6">
        <v>1344</v>
      </c>
      <c r="C23" s="6">
        <v>1206</v>
      </c>
      <c r="D23" s="6">
        <v>2550</v>
      </c>
      <c r="E23" s="6">
        <v>0</v>
      </c>
      <c r="F23" s="6">
        <v>0</v>
      </c>
      <c r="G23" s="6">
        <v>0</v>
      </c>
      <c r="H23" s="6">
        <f t="shared" si="0"/>
        <v>1344</v>
      </c>
      <c r="I23" s="6">
        <f t="shared" si="0"/>
        <v>1206</v>
      </c>
      <c r="J23" s="6">
        <f t="shared" si="1"/>
        <v>2550</v>
      </c>
      <c r="K23" s="7" t="s">
        <v>300</v>
      </c>
    </row>
    <row r="24" spans="1:11" ht="16.5" customHeight="1" x14ac:dyDescent="0.2">
      <c r="A24" s="5" t="s">
        <v>1299</v>
      </c>
      <c r="B24" s="6">
        <v>169</v>
      </c>
      <c r="C24" s="6">
        <v>116</v>
      </c>
      <c r="D24" s="6">
        <v>285</v>
      </c>
      <c r="E24" s="6">
        <v>0</v>
      </c>
      <c r="F24" s="6">
        <v>0</v>
      </c>
      <c r="G24" s="6">
        <v>0</v>
      </c>
      <c r="H24" s="6">
        <f>SUM(B24,E24)</f>
        <v>169</v>
      </c>
      <c r="I24" s="6">
        <f t="shared" si="0"/>
        <v>116</v>
      </c>
      <c r="J24" s="6">
        <f t="shared" si="1"/>
        <v>285</v>
      </c>
      <c r="K24" s="18" t="s">
        <v>1325</v>
      </c>
    </row>
    <row r="25" spans="1:11" ht="16.5" customHeight="1" x14ac:dyDescent="0.2">
      <c r="A25" s="5" t="s">
        <v>301</v>
      </c>
      <c r="B25" s="6">
        <v>546</v>
      </c>
      <c r="C25" s="6">
        <v>345</v>
      </c>
      <c r="D25" s="6">
        <v>891</v>
      </c>
      <c r="E25" s="6">
        <v>0</v>
      </c>
      <c r="F25" s="6">
        <v>0</v>
      </c>
      <c r="G25" s="6">
        <v>0</v>
      </c>
      <c r="H25" s="6">
        <f t="shared" si="0"/>
        <v>546</v>
      </c>
      <c r="I25" s="6">
        <f t="shared" si="0"/>
        <v>345</v>
      </c>
      <c r="J25" s="6">
        <f t="shared" si="1"/>
        <v>891</v>
      </c>
      <c r="K25" s="7" t="s">
        <v>302</v>
      </c>
    </row>
    <row r="26" spans="1:11" ht="16.5" customHeight="1" x14ac:dyDescent="0.2">
      <c r="A26" s="5" t="s">
        <v>777</v>
      </c>
      <c r="B26" s="6">
        <v>88</v>
      </c>
      <c r="C26" s="6">
        <v>193</v>
      </c>
      <c r="D26" s="6">
        <v>281</v>
      </c>
      <c r="E26" s="6">
        <v>0</v>
      </c>
      <c r="F26" s="6">
        <v>0</v>
      </c>
      <c r="G26" s="6">
        <v>0</v>
      </c>
      <c r="H26" s="6">
        <f>SUM(B26,E26)</f>
        <v>88</v>
      </c>
      <c r="I26" s="6">
        <f>SUM(C26,F26)</f>
        <v>193</v>
      </c>
      <c r="J26" s="6">
        <f t="shared" si="1"/>
        <v>281</v>
      </c>
      <c r="K26" s="7" t="s">
        <v>778</v>
      </c>
    </row>
    <row r="27" spans="1:11" ht="16.5" customHeight="1" x14ac:dyDescent="0.2">
      <c r="A27" s="5" t="s">
        <v>38</v>
      </c>
      <c r="B27" s="6">
        <f>SUM(B9:B26)</f>
        <v>8041</v>
      </c>
      <c r="C27" s="6">
        <f t="shared" ref="C27:J27" si="2">SUM(C9:C26)</f>
        <v>9050</v>
      </c>
      <c r="D27" s="6">
        <f t="shared" si="2"/>
        <v>17091</v>
      </c>
      <c r="E27" s="6">
        <f t="shared" si="2"/>
        <v>0</v>
      </c>
      <c r="F27" s="6">
        <f t="shared" si="2"/>
        <v>0</v>
      </c>
      <c r="G27" s="6">
        <f t="shared" si="2"/>
        <v>0</v>
      </c>
      <c r="H27" s="6">
        <f t="shared" si="2"/>
        <v>8041</v>
      </c>
      <c r="I27" s="6">
        <f t="shared" si="2"/>
        <v>9050</v>
      </c>
      <c r="J27" s="6">
        <f t="shared" si="2"/>
        <v>17091</v>
      </c>
      <c r="K27" s="7" t="s">
        <v>39</v>
      </c>
    </row>
    <row r="28" spans="1:11" ht="16.5" customHeight="1" x14ac:dyDescent="0.2">
      <c r="A28" s="5" t="s">
        <v>62</v>
      </c>
      <c r="B28" s="6"/>
      <c r="C28" s="6"/>
      <c r="D28" s="6"/>
      <c r="E28" s="6"/>
      <c r="F28" s="6"/>
      <c r="G28" s="6"/>
      <c r="H28" s="6"/>
      <c r="I28" s="6"/>
      <c r="J28" s="6"/>
      <c r="K28" s="7" t="s">
        <v>41</v>
      </c>
    </row>
    <row r="29" spans="1:11" ht="22.5" customHeight="1" x14ac:dyDescent="0.2">
      <c r="A29" s="5" t="s">
        <v>285</v>
      </c>
      <c r="B29" s="6">
        <v>335</v>
      </c>
      <c r="C29" s="6">
        <v>113</v>
      </c>
      <c r="D29" s="6">
        <v>448</v>
      </c>
      <c r="E29" s="6">
        <v>0</v>
      </c>
      <c r="F29" s="6">
        <v>0</v>
      </c>
      <c r="G29" s="6">
        <v>0</v>
      </c>
      <c r="H29" s="6">
        <f>SUM(B29,E29)</f>
        <v>335</v>
      </c>
      <c r="I29" s="6">
        <f>SUM(C29,F29)</f>
        <v>113</v>
      </c>
      <c r="J29" s="6">
        <f>SUM(H29:I29)</f>
        <v>448</v>
      </c>
      <c r="K29" s="7" t="s">
        <v>286</v>
      </c>
    </row>
    <row r="30" spans="1:11" ht="19.5" customHeight="1" x14ac:dyDescent="0.2">
      <c r="A30" s="5" t="s">
        <v>287</v>
      </c>
      <c r="B30" s="6">
        <v>216</v>
      </c>
      <c r="C30" s="6">
        <v>165</v>
      </c>
      <c r="D30" s="6">
        <v>381</v>
      </c>
      <c r="E30" s="6">
        <v>0</v>
      </c>
      <c r="F30" s="6">
        <v>0</v>
      </c>
      <c r="G30" s="6">
        <v>0</v>
      </c>
      <c r="H30" s="6">
        <f t="shared" ref="H30:I35" si="3">SUM(B30,E30)</f>
        <v>216</v>
      </c>
      <c r="I30" s="6">
        <f t="shared" si="3"/>
        <v>165</v>
      </c>
      <c r="J30" s="6">
        <f t="shared" ref="J30:J35" si="4">SUM(H30:I30)</f>
        <v>381</v>
      </c>
      <c r="K30" s="18" t="s">
        <v>331</v>
      </c>
    </row>
    <row r="31" spans="1:11" ht="36" customHeight="1" x14ac:dyDescent="0.2">
      <c r="A31" s="5" t="s">
        <v>1259</v>
      </c>
      <c r="B31" s="6">
        <v>21</v>
      </c>
      <c r="C31" s="6">
        <v>7</v>
      </c>
      <c r="D31" s="6">
        <v>28</v>
      </c>
      <c r="E31" s="6">
        <v>0</v>
      </c>
      <c r="F31" s="6">
        <v>0</v>
      </c>
      <c r="G31" s="6">
        <v>0</v>
      </c>
      <c r="H31" s="6">
        <f t="shared" si="3"/>
        <v>21</v>
      </c>
      <c r="I31" s="6">
        <f t="shared" si="3"/>
        <v>7</v>
      </c>
      <c r="J31" s="6">
        <f t="shared" si="4"/>
        <v>28</v>
      </c>
      <c r="K31" s="18" t="s">
        <v>999</v>
      </c>
    </row>
    <row r="32" spans="1:11" ht="16.5" customHeight="1" x14ac:dyDescent="0.2">
      <c r="A32" s="5" t="s">
        <v>414</v>
      </c>
      <c r="B32" s="6">
        <v>557</v>
      </c>
      <c r="C32" s="6">
        <v>249</v>
      </c>
      <c r="D32" s="6">
        <v>806</v>
      </c>
      <c r="E32" s="6">
        <v>0</v>
      </c>
      <c r="F32" s="6">
        <v>0</v>
      </c>
      <c r="G32" s="6">
        <v>0</v>
      </c>
      <c r="H32" s="6">
        <f t="shared" si="3"/>
        <v>557</v>
      </c>
      <c r="I32" s="6">
        <f t="shared" si="3"/>
        <v>249</v>
      </c>
      <c r="J32" s="6">
        <f t="shared" si="4"/>
        <v>806</v>
      </c>
      <c r="K32" s="7" t="s">
        <v>290</v>
      </c>
    </row>
    <row r="33" spans="1:11" ht="16.5" customHeight="1" x14ac:dyDescent="0.2">
      <c r="A33" s="5" t="s">
        <v>293</v>
      </c>
      <c r="B33" s="6">
        <v>725</v>
      </c>
      <c r="C33" s="6">
        <v>660</v>
      </c>
      <c r="D33" s="6">
        <v>1385</v>
      </c>
      <c r="E33" s="6">
        <v>0</v>
      </c>
      <c r="F33" s="6">
        <v>0</v>
      </c>
      <c r="G33" s="6">
        <v>0</v>
      </c>
      <c r="H33" s="6">
        <f t="shared" si="3"/>
        <v>725</v>
      </c>
      <c r="I33" s="6">
        <f t="shared" si="3"/>
        <v>660</v>
      </c>
      <c r="J33" s="6">
        <f t="shared" si="4"/>
        <v>1385</v>
      </c>
      <c r="K33" s="7" t="s">
        <v>1307</v>
      </c>
    </row>
    <row r="34" spans="1:11" ht="16.5" customHeight="1" x14ac:dyDescent="0.2">
      <c r="A34" s="5" t="s">
        <v>462</v>
      </c>
      <c r="B34" s="6">
        <v>40</v>
      </c>
      <c r="C34" s="6">
        <v>10</v>
      </c>
      <c r="D34" s="6">
        <v>50</v>
      </c>
      <c r="E34" s="6">
        <v>0</v>
      </c>
      <c r="F34" s="6">
        <v>0</v>
      </c>
      <c r="G34" s="6">
        <v>0</v>
      </c>
      <c r="H34" s="6">
        <f t="shared" si="3"/>
        <v>40</v>
      </c>
      <c r="I34" s="6">
        <f t="shared" si="3"/>
        <v>10</v>
      </c>
      <c r="J34" s="6">
        <f t="shared" si="4"/>
        <v>50</v>
      </c>
      <c r="K34" s="7" t="s">
        <v>419</v>
      </c>
    </row>
    <row r="35" spans="1:11" ht="16.5" customHeight="1" x14ac:dyDescent="0.2">
      <c r="A35" s="5" t="s">
        <v>301</v>
      </c>
      <c r="B35" s="6">
        <v>448</v>
      </c>
      <c r="C35" s="6">
        <v>83</v>
      </c>
      <c r="D35" s="6">
        <v>531</v>
      </c>
      <c r="E35" s="6">
        <v>0</v>
      </c>
      <c r="F35" s="6">
        <v>0</v>
      </c>
      <c r="G35" s="6">
        <v>0</v>
      </c>
      <c r="H35" s="6">
        <f t="shared" si="3"/>
        <v>448</v>
      </c>
      <c r="I35" s="6">
        <f t="shared" si="3"/>
        <v>83</v>
      </c>
      <c r="J35" s="6">
        <f t="shared" si="4"/>
        <v>531</v>
      </c>
      <c r="K35" s="7" t="s">
        <v>302</v>
      </c>
    </row>
    <row r="36" spans="1:11" ht="16.5" customHeight="1" thickBot="1" x14ac:dyDescent="0.25">
      <c r="A36" s="5" t="s">
        <v>45</v>
      </c>
      <c r="B36" s="6">
        <f>SUM(B29:B35)</f>
        <v>2342</v>
      </c>
      <c r="C36" s="6">
        <f t="shared" ref="C36:J36" si="5">SUM(C29:C35)</f>
        <v>1287</v>
      </c>
      <c r="D36" s="6">
        <f t="shared" si="5"/>
        <v>3629</v>
      </c>
      <c r="E36" s="6">
        <f t="shared" si="5"/>
        <v>0</v>
      </c>
      <c r="F36" s="6">
        <f t="shared" si="5"/>
        <v>0</v>
      </c>
      <c r="G36" s="6">
        <f t="shared" si="5"/>
        <v>0</v>
      </c>
      <c r="H36" s="6">
        <f t="shared" si="5"/>
        <v>2342</v>
      </c>
      <c r="I36" s="6">
        <f t="shared" si="5"/>
        <v>1287</v>
      </c>
      <c r="J36" s="6">
        <f t="shared" si="5"/>
        <v>3629</v>
      </c>
      <c r="K36" s="7" t="s">
        <v>336</v>
      </c>
    </row>
    <row r="37" spans="1:11" ht="16.5" customHeight="1" thickBot="1" x14ac:dyDescent="0.25">
      <c r="A37" s="8" t="s">
        <v>108</v>
      </c>
      <c r="B37" s="9">
        <f t="shared" ref="B37:J37" si="6">SUM(B36,B27)</f>
        <v>10383</v>
      </c>
      <c r="C37" s="9">
        <f t="shared" si="6"/>
        <v>10337</v>
      </c>
      <c r="D37" s="9">
        <f t="shared" si="6"/>
        <v>20720</v>
      </c>
      <c r="E37" s="9">
        <f t="shared" si="6"/>
        <v>0</v>
      </c>
      <c r="F37" s="9">
        <f t="shared" si="6"/>
        <v>0</v>
      </c>
      <c r="G37" s="9">
        <f t="shared" si="6"/>
        <v>0</v>
      </c>
      <c r="H37" s="9">
        <f t="shared" si="6"/>
        <v>10383</v>
      </c>
      <c r="I37" s="9">
        <f t="shared" si="6"/>
        <v>10337</v>
      </c>
      <c r="J37" s="9">
        <f t="shared" si="6"/>
        <v>20720</v>
      </c>
      <c r="K37" s="10" t="s">
        <v>631</v>
      </c>
    </row>
    <row r="38" spans="1:11" ht="16.5" customHeight="1" thickTop="1" x14ac:dyDescent="0.2">
      <c r="A38" s="25"/>
      <c r="B38" s="73"/>
      <c r="C38" s="73"/>
      <c r="D38" s="73"/>
      <c r="E38" s="73"/>
      <c r="F38" s="73"/>
      <c r="G38" s="73"/>
      <c r="H38" s="73"/>
      <c r="I38" s="73"/>
      <c r="J38" s="73"/>
      <c r="K38" s="26"/>
    </row>
    <row r="39" spans="1:11" ht="21" customHeight="1" x14ac:dyDescent="0.2">
      <c r="A39" s="423" t="s">
        <v>1326</v>
      </c>
      <c r="B39" s="423"/>
      <c r="C39" s="423"/>
      <c r="D39" s="423"/>
      <c r="E39" s="423"/>
      <c r="F39" s="423"/>
      <c r="G39" s="423"/>
      <c r="H39" s="423"/>
      <c r="I39" s="423"/>
      <c r="J39" s="423"/>
      <c r="K39" s="423"/>
    </row>
    <row r="40" spans="1:11" ht="29.25" customHeight="1" x14ac:dyDescent="0.2">
      <c r="A40" s="406" t="s">
        <v>1327</v>
      </c>
      <c r="B40" s="406"/>
      <c r="C40" s="406"/>
      <c r="D40" s="406"/>
      <c r="E40" s="406"/>
      <c r="F40" s="406"/>
      <c r="G40" s="406"/>
      <c r="H40" s="406"/>
      <c r="I40" s="406"/>
      <c r="J40" s="406"/>
      <c r="K40" s="406"/>
    </row>
    <row r="41" spans="1:11" ht="16.5" thickBot="1" x14ac:dyDescent="0.3">
      <c r="A41" s="29" t="s">
        <v>1328</v>
      </c>
      <c r="K41" s="39" t="s">
        <v>1124</v>
      </c>
    </row>
    <row r="42" spans="1:11" ht="16.5" thickTop="1" x14ac:dyDescent="0.25">
      <c r="A42" s="409" t="s">
        <v>118</v>
      </c>
      <c r="B42" s="412" t="s">
        <v>2</v>
      </c>
      <c r="C42" s="412"/>
      <c r="D42" s="412"/>
      <c r="E42" s="412" t="s">
        <v>3</v>
      </c>
      <c r="F42" s="412"/>
      <c r="G42" s="412"/>
      <c r="H42" s="412" t="s">
        <v>4</v>
      </c>
      <c r="I42" s="412"/>
      <c r="J42" s="412"/>
      <c r="K42" s="409" t="s">
        <v>278</v>
      </c>
    </row>
    <row r="43" spans="1:11" ht="15.75" x14ac:dyDescent="0.25">
      <c r="A43" s="410"/>
      <c r="B43" s="413" t="s">
        <v>6</v>
      </c>
      <c r="C43" s="413"/>
      <c r="D43" s="413"/>
      <c r="E43" s="413" t="s">
        <v>7</v>
      </c>
      <c r="F43" s="413"/>
      <c r="G43" s="413"/>
      <c r="H43" s="413" t="s">
        <v>8</v>
      </c>
      <c r="I43" s="413"/>
      <c r="J43" s="413"/>
      <c r="K43" s="410"/>
    </row>
    <row r="44" spans="1:11" ht="15.75" x14ac:dyDescent="0.25">
      <c r="A44" s="410"/>
      <c r="B44" s="75" t="s">
        <v>52</v>
      </c>
      <c r="C44" s="75" t="s">
        <v>10</v>
      </c>
      <c r="D44" s="75" t="s">
        <v>11</v>
      </c>
      <c r="E44" s="75" t="s">
        <v>52</v>
      </c>
      <c r="F44" s="75" t="s">
        <v>10</v>
      </c>
      <c r="G44" s="75" t="s">
        <v>11</v>
      </c>
      <c r="H44" s="75" t="s">
        <v>52</v>
      </c>
      <c r="I44" s="75" t="s">
        <v>10</v>
      </c>
      <c r="J44" s="75" t="s">
        <v>11</v>
      </c>
      <c r="K44" s="410"/>
    </row>
    <row r="45" spans="1:11" ht="16.5" thickBot="1" x14ac:dyDescent="0.3">
      <c r="A45" s="411"/>
      <c r="B45" s="4" t="s">
        <v>12</v>
      </c>
      <c r="C45" s="4" t="s">
        <v>13</v>
      </c>
      <c r="D45" s="4" t="s">
        <v>8</v>
      </c>
      <c r="E45" s="4" t="s">
        <v>12</v>
      </c>
      <c r="F45" s="4" t="s">
        <v>13</v>
      </c>
      <c r="G45" s="4" t="s">
        <v>8</v>
      </c>
      <c r="H45" s="4" t="s">
        <v>12</v>
      </c>
      <c r="I45" s="4" t="s">
        <v>13</v>
      </c>
      <c r="J45" s="4" t="s">
        <v>8</v>
      </c>
      <c r="K45" s="411"/>
    </row>
    <row r="46" spans="1:11" ht="17.25" customHeight="1" x14ac:dyDescent="0.2">
      <c r="A46" s="5" t="s">
        <v>14</v>
      </c>
      <c r="B46" s="6"/>
      <c r="C46" s="6"/>
      <c r="D46" s="6"/>
      <c r="E46" s="6"/>
      <c r="F46" s="6"/>
      <c r="G46" s="6"/>
      <c r="H46" s="6"/>
      <c r="I46" s="6"/>
      <c r="J46" s="6"/>
      <c r="K46" s="7" t="s">
        <v>69</v>
      </c>
    </row>
    <row r="47" spans="1:11" ht="17.25" customHeight="1" x14ac:dyDescent="0.2">
      <c r="A47" s="5" t="s">
        <v>280</v>
      </c>
      <c r="B47" s="6">
        <v>318</v>
      </c>
      <c r="C47" s="6">
        <v>433</v>
      </c>
      <c r="D47" s="6">
        <v>751</v>
      </c>
      <c r="E47" s="6">
        <v>0</v>
      </c>
      <c r="F47" s="6">
        <v>0</v>
      </c>
      <c r="G47" s="6">
        <v>0</v>
      </c>
      <c r="H47" s="6">
        <f>SUM(B47,E47)</f>
        <v>318</v>
      </c>
      <c r="I47" s="6">
        <f>SUM(C47,F47)</f>
        <v>433</v>
      </c>
      <c r="J47" s="6">
        <f>SUM(H47:I47)</f>
        <v>751</v>
      </c>
      <c r="K47" s="7" t="s">
        <v>281</v>
      </c>
    </row>
    <row r="48" spans="1:11" ht="17.25" customHeight="1" x14ac:dyDescent="0.2">
      <c r="A48" s="5" t="s">
        <v>131</v>
      </c>
      <c r="B48" s="6">
        <v>109</v>
      </c>
      <c r="C48" s="6">
        <v>195</v>
      </c>
      <c r="D48" s="6">
        <v>304</v>
      </c>
      <c r="E48" s="6">
        <v>0</v>
      </c>
      <c r="F48" s="6">
        <v>0</v>
      </c>
      <c r="G48" s="6">
        <v>0</v>
      </c>
      <c r="H48" s="6">
        <f t="shared" ref="H48:I63" si="7">SUM(B48,E48)</f>
        <v>109</v>
      </c>
      <c r="I48" s="6">
        <f t="shared" si="7"/>
        <v>195</v>
      </c>
      <c r="J48" s="6">
        <f t="shared" ref="J48:J63" si="8">SUM(H48:I48)</f>
        <v>304</v>
      </c>
      <c r="K48" s="7" t="s">
        <v>282</v>
      </c>
    </row>
    <row r="49" spans="1:11" ht="17.25" customHeight="1" x14ac:dyDescent="0.2">
      <c r="A49" s="5" t="s">
        <v>283</v>
      </c>
      <c r="B49" s="6">
        <v>136</v>
      </c>
      <c r="C49" s="6">
        <v>231</v>
      </c>
      <c r="D49" s="6">
        <v>367</v>
      </c>
      <c r="E49" s="6">
        <v>0</v>
      </c>
      <c r="F49" s="6">
        <v>0</v>
      </c>
      <c r="G49" s="6">
        <v>0</v>
      </c>
      <c r="H49" s="6">
        <f t="shared" si="7"/>
        <v>136</v>
      </c>
      <c r="I49" s="6">
        <f t="shared" si="7"/>
        <v>231</v>
      </c>
      <c r="J49" s="6">
        <f t="shared" si="8"/>
        <v>367</v>
      </c>
      <c r="K49" s="7" t="s">
        <v>347</v>
      </c>
    </row>
    <row r="50" spans="1:11" ht="17.25" customHeight="1" x14ac:dyDescent="0.2">
      <c r="A50" s="5" t="s">
        <v>348</v>
      </c>
      <c r="B50" s="6">
        <v>92</v>
      </c>
      <c r="C50" s="6">
        <v>287</v>
      </c>
      <c r="D50" s="6">
        <v>379</v>
      </c>
      <c r="E50" s="6">
        <v>0</v>
      </c>
      <c r="F50" s="6">
        <v>0</v>
      </c>
      <c r="G50" s="6">
        <v>0</v>
      </c>
      <c r="H50" s="6">
        <f t="shared" si="7"/>
        <v>92</v>
      </c>
      <c r="I50" s="6">
        <f t="shared" si="7"/>
        <v>287</v>
      </c>
      <c r="J50" s="6">
        <f t="shared" si="8"/>
        <v>379</v>
      </c>
      <c r="K50" s="7" t="s">
        <v>349</v>
      </c>
    </row>
    <row r="51" spans="1:11" ht="17.25" customHeight="1" x14ac:dyDescent="0.2">
      <c r="A51" s="5" t="s">
        <v>285</v>
      </c>
      <c r="B51" s="6">
        <v>135</v>
      </c>
      <c r="C51" s="6">
        <v>285</v>
      </c>
      <c r="D51" s="6">
        <v>420</v>
      </c>
      <c r="E51" s="6">
        <v>0</v>
      </c>
      <c r="F51" s="6">
        <v>0</v>
      </c>
      <c r="G51" s="6">
        <v>0</v>
      </c>
      <c r="H51" s="6">
        <f t="shared" si="7"/>
        <v>135</v>
      </c>
      <c r="I51" s="6">
        <f t="shared" si="7"/>
        <v>285</v>
      </c>
      <c r="J51" s="6">
        <f t="shared" si="8"/>
        <v>420</v>
      </c>
      <c r="K51" s="7" t="s">
        <v>286</v>
      </c>
    </row>
    <row r="52" spans="1:11" ht="17.25" customHeight="1" x14ac:dyDescent="0.2">
      <c r="A52" s="5" t="s">
        <v>893</v>
      </c>
      <c r="B52" s="6">
        <v>218</v>
      </c>
      <c r="C52" s="6">
        <v>271</v>
      </c>
      <c r="D52" s="6">
        <v>489</v>
      </c>
      <c r="E52" s="6">
        <v>0</v>
      </c>
      <c r="F52" s="6">
        <v>0</v>
      </c>
      <c r="G52" s="6">
        <v>0</v>
      </c>
      <c r="H52" s="6">
        <f t="shared" si="7"/>
        <v>218</v>
      </c>
      <c r="I52" s="6">
        <f t="shared" si="7"/>
        <v>271</v>
      </c>
      <c r="J52" s="6">
        <f t="shared" si="8"/>
        <v>489</v>
      </c>
      <c r="K52" s="7" t="s">
        <v>351</v>
      </c>
    </row>
    <row r="53" spans="1:11" ht="17.25" customHeight="1" x14ac:dyDescent="0.2">
      <c r="A53" s="5" t="s">
        <v>352</v>
      </c>
      <c r="B53" s="6">
        <v>96</v>
      </c>
      <c r="C53" s="6">
        <v>104</v>
      </c>
      <c r="D53" s="6">
        <v>200</v>
      </c>
      <c r="E53" s="6">
        <v>0</v>
      </c>
      <c r="F53" s="6">
        <v>0</v>
      </c>
      <c r="G53" s="6">
        <v>0</v>
      </c>
      <c r="H53" s="6">
        <f t="shared" si="7"/>
        <v>96</v>
      </c>
      <c r="I53" s="6">
        <f t="shared" si="7"/>
        <v>104</v>
      </c>
      <c r="J53" s="6">
        <f t="shared" si="8"/>
        <v>200</v>
      </c>
      <c r="K53" s="7" t="s">
        <v>353</v>
      </c>
    </row>
    <row r="54" spans="1:11" ht="17.25" customHeight="1" x14ac:dyDescent="0.2">
      <c r="A54" s="5" t="s">
        <v>1296</v>
      </c>
      <c r="B54" s="6">
        <v>52</v>
      </c>
      <c r="C54" s="6">
        <v>148</v>
      </c>
      <c r="D54" s="6">
        <v>200</v>
      </c>
      <c r="E54" s="6">
        <v>0</v>
      </c>
      <c r="F54" s="6">
        <v>0</v>
      </c>
      <c r="G54" s="6">
        <v>0</v>
      </c>
      <c r="H54" s="6">
        <f t="shared" si="7"/>
        <v>52</v>
      </c>
      <c r="I54" s="6">
        <f t="shared" si="7"/>
        <v>148</v>
      </c>
      <c r="J54" s="6">
        <f t="shared" si="8"/>
        <v>200</v>
      </c>
      <c r="K54" s="7" t="s">
        <v>1297</v>
      </c>
    </row>
    <row r="55" spans="1:11" ht="17.25" customHeight="1" x14ac:dyDescent="0.2">
      <c r="A55" s="5" t="s">
        <v>287</v>
      </c>
      <c r="B55" s="6">
        <v>182</v>
      </c>
      <c r="C55" s="6">
        <v>299</v>
      </c>
      <c r="D55" s="6">
        <v>481</v>
      </c>
      <c r="E55" s="6">
        <v>0</v>
      </c>
      <c r="F55" s="6">
        <v>0</v>
      </c>
      <c r="G55" s="6">
        <v>0</v>
      </c>
      <c r="H55" s="6">
        <f t="shared" si="7"/>
        <v>182</v>
      </c>
      <c r="I55" s="6">
        <f t="shared" si="7"/>
        <v>299</v>
      </c>
      <c r="J55" s="6">
        <f t="shared" si="8"/>
        <v>481</v>
      </c>
      <c r="K55" s="7" t="s">
        <v>331</v>
      </c>
    </row>
    <row r="56" spans="1:11" ht="33" customHeight="1" x14ac:dyDescent="0.2">
      <c r="A56" s="5" t="s">
        <v>1259</v>
      </c>
      <c r="B56" s="6">
        <v>329</v>
      </c>
      <c r="C56" s="6">
        <v>383</v>
      </c>
      <c r="D56" s="6">
        <v>712</v>
      </c>
      <c r="E56" s="6">
        <v>0</v>
      </c>
      <c r="F56" s="6">
        <v>0</v>
      </c>
      <c r="G56" s="6">
        <v>0</v>
      </c>
      <c r="H56" s="6">
        <f t="shared" si="7"/>
        <v>329</v>
      </c>
      <c r="I56" s="6">
        <f t="shared" si="7"/>
        <v>383</v>
      </c>
      <c r="J56" s="6">
        <f t="shared" si="8"/>
        <v>712</v>
      </c>
      <c r="K56" s="18" t="s">
        <v>999</v>
      </c>
    </row>
    <row r="57" spans="1:11" ht="17.25" customHeight="1" x14ac:dyDescent="0.2">
      <c r="A57" s="5" t="s">
        <v>414</v>
      </c>
      <c r="B57" s="6">
        <v>1072</v>
      </c>
      <c r="C57" s="6">
        <v>667</v>
      </c>
      <c r="D57" s="6">
        <v>1739</v>
      </c>
      <c r="E57" s="6">
        <v>0</v>
      </c>
      <c r="F57" s="6">
        <v>0</v>
      </c>
      <c r="G57" s="6">
        <v>0</v>
      </c>
      <c r="H57" s="6">
        <f t="shared" si="7"/>
        <v>1072</v>
      </c>
      <c r="I57" s="6">
        <f t="shared" si="7"/>
        <v>667</v>
      </c>
      <c r="J57" s="6">
        <f t="shared" si="8"/>
        <v>1739</v>
      </c>
      <c r="K57" s="7" t="s">
        <v>290</v>
      </c>
    </row>
    <row r="58" spans="1:11" ht="17.25" customHeight="1" x14ac:dyDescent="0.2">
      <c r="A58" s="5" t="s">
        <v>293</v>
      </c>
      <c r="B58" s="6">
        <v>1506</v>
      </c>
      <c r="C58" s="6">
        <v>2437</v>
      </c>
      <c r="D58" s="6">
        <v>3943</v>
      </c>
      <c r="E58" s="6">
        <v>0</v>
      </c>
      <c r="F58" s="6">
        <v>0</v>
      </c>
      <c r="G58" s="6">
        <v>0</v>
      </c>
      <c r="H58" s="6">
        <f t="shared" si="7"/>
        <v>1506</v>
      </c>
      <c r="I58" s="6">
        <f t="shared" si="7"/>
        <v>2437</v>
      </c>
      <c r="J58" s="6">
        <f t="shared" si="8"/>
        <v>3943</v>
      </c>
      <c r="K58" s="7" t="s">
        <v>294</v>
      </c>
    </row>
    <row r="59" spans="1:11" ht="17.25" customHeight="1" x14ac:dyDescent="0.2">
      <c r="A59" s="5" t="s">
        <v>1203</v>
      </c>
      <c r="B59" s="6">
        <v>0</v>
      </c>
      <c r="C59" s="6">
        <v>488</v>
      </c>
      <c r="D59" s="6">
        <v>488</v>
      </c>
      <c r="E59" s="6">
        <v>0</v>
      </c>
      <c r="F59" s="6">
        <v>0</v>
      </c>
      <c r="G59" s="6">
        <v>0</v>
      </c>
      <c r="H59" s="6">
        <f t="shared" si="7"/>
        <v>0</v>
      </c>
      <c r="I59" s="6">
        <f t="shared" si="7"/>
        <v>488</v>
      </c>
      <c r="J59" s="6">
        <f t="shared" si="8"/>
        <v>488</v>
      </c>
      <c r="K59" s="7" t="s">
        <v>1298</v>
      </c>
    </row>
    <row r="60" spans="1:11" ht="17.25" customHeight="1" x14ac:dyDescent="0.2">
      <c r="A60" s="5" t="s">
        <v>462</v>
      </c>
      <c r="B60" s="6">
        <v>392</v>
      </c>
      <c r="C60" s="6">
        <v>133</v>
      </c>
      <c r="D60" s="6">
        <v>525</v>
      </c>
      <c r="E60" s="6">
        <v>0</v>
      </c>
      <c r="F60" s="6">
        <v>0</v>
      </c>
      <c r="G60" s="6">
        <v>0</v>
      </c>
      <c r="H60" s="6">
        <f t="shared" si="7"/>
        <v>392</v>
      </c>
      <c r="I60" s="6">
        <f t="shared" si="7"/>
        <v>133</v>
      </c>
      <c r="J60" s="6">
        <f t="shared" si="8"/>
        <v>525</v>
      </c>
      <c r="K60" s="7" t="s">
        <v>419</v>
      </c>
    </row>
    <row r="61" spans="1:11" ht="17.25" customHeight="1" x14ac:dyDescent="0.2">
      <c r="A61" s="5" t="s">
        <v>299</v>
      </c>
      <c r="B61" s="6">
        <v>802</v>
      </c>
      <c r="C61" s="6">
        <v>1044</v>
      </c>
      <c r="D61" s="6">
        <v>1846</v>
      </c>
      <c r="E61" s="6">
        <v>0</v>
      </c>
      <c r="F61" s="6">
        <v>0</v>
      </c>
      <c r="G61" s="6">
        <v>0</v>
      </c>
      <c r="H61" s="6">
        <f t="shared" si="7"/>
        <v>802</v>
      </c>
      <c r="I61" s="6">
        <f t="shared" si="7"/>
        <v>1044</v>
      </c>
      <c r="J61" s="6">
        <f t="shared" si="8"/>
        <v>1846</v>
      </c>
      <c r="K61" s="7" t="s">
        <v>300</v>
      </c>
    </row>
    <row r="62" spans="1:11" ht="17.25" customHeight="1" x14ac:dyDescent="0.2">
      <c r="A62" s="5" t="s">
        <v>1299</v>
      </c>
      <c r="B62" s="6">
        <v>168</v>
      </c>
      <c r="C62" s="6">
        <v>116</v>
      </c>
      <c r="D62" s="6">
        <v>284</v>
      </c>
      <c r="E62" s="6">
        <v>0</v>
      </c>
      <c r="F62" s="6">
        <v>0</v>
      </c>
      <c r="G62" s="6">
        <v>0</v>
      </c>
      <c r="H62" s="6">
        <f t="shared" si="7"/>
        <v>168</v>
      </c>
      <c r="I62" s="6">
        <f t="shared" si="7"/>
        <v>116</v>
      </c>
      <c r="J62" s="6">
        <f t="shared" si="8"/>
        <v>284</v>
      </c>
      <c r="K62" s="7" t="s">
        <v>369</v>
      </c>
    </row>
    <row r="63" spans="1:11" ht="17.25" customHeight="1" x14ac:dyDescent="0.2">
      <c r="A63" s="5" t="s">
        <v>301</v>
      </c>
      <c r="B63" s="6">
        <v>279</v>
      </c>
      <c r="C63" s="6">
        <v>252</v>
      </c>
      <c r="D63" s="6">
        <v>531</v>
      </c>
      <c r="E63" s="6">
        <v>0</v>
      </c>
      <c r="F63" s="6">
        <v>0</v>
      </c>
      <c r="G63" s="6">
        <v>0</v>
      </c>
      <c r="H63" s="6">
        <f t="shared" si="7"/>
        <v>279</v>
      </c>
      <c r="I63" s="6">
        <f t="shared" si="7"/>
        <v>252</v>
      </c>
      <c r="J63" s="6">
        <f t="shared" si="8"/>
        <v>531</v>
      </c>
      <c r="K63" s="7" t="s">
        <v>302</v>
      </c>
    </row>
    <row r="64" spans="1:11" ht="17.25" customHeight="1" x14ac:dyDescent="0.2">
      <c r="A64" s="5" t="s">
        <v>777</v>
      </c>
      <c r="B64" s="6">
        <v>71</v>
      </c>
      <c r="C64" s="6">
        <v>169</v>
      </c>
      <c r="D64" s="6">
        <v>240</v>
      </c>
      <c r="E64" s="6">
        <v>0</v>
      </c>
      <c r="F64" s="6">
        <v>0</v>
      </c>
      <c r="G64" s="6">
        <v>0</v>
      </c>
      <c r="H64" s="6">
        <f>SUM(B64,E64)</f>
        <v>71</v>
      </c>
      <c r="I64" s="6">
        <f>SUM(C64,F64)</f>
        <v>169</v>
      </c>
      <c r="J64" s="6">
        <f>SUM(H64:I64)</f>
        <v>240</v>
      </c>
      <c r="K64" s="7" t="s">
        <v>778</v>
      </c>
    </row>
    <row r="65" spans="1:11" ht="17.25" customHeight="1" x14ac:dyDescent="0.2">
      <c r="A65" s="5" t="s">
        <v>38</v>
      </c>
      <c r="B65" s="6">
        <f>SUM(B47:B64)</f>
        <v>5957</v>
      </c>
      <c r="C65" s="6">
        <f t="shared" ref="C65:J65" si="9">SUM(C47:C64)</f>
        <v>7942</v>
      </c>
      <c r="D65" s="6">
        <f t="shared" si="9"/>
        <v>13899</v>
      </c>
      <c r="E65" s="6">
        <f t="shared" si="9"/>
        <v>0</v>
      </c>
      <c r="F65" s="6">
        <f t="shared" si="9"/>
        <v>0</v>
      </c>
      <c r="G65" s="6">
        <f t="shared" si="9"/>
        <v>0</v>
      </c>
      <c r="H65" s="6">
        <f t="shared" si="9"/>
        <v>5957</v>
      </c>
      <c r="I65" s="6">
        <f t="shared" si="9"/>
        <v>7942</v>
      </c>
      <c r="J65" s="6">
        <f t="shared" si="9"/>
        <v>13899</v>
      </c>
      <c r="K65" s="7" t="s">
        <v>39</v>
      </c>
    </row>
    <row r="66" spans="1:11" ht="21" customHeight="1" x14ac:dyDescent="0.2">
      <c r="A66" s="5" t="s">
        <v>62</v>
      </c>
      <c r="B66" s="6"/>
      <c r="C66" s="6"/>
      <c r="D66" s="6"/>
      <c r="E66" s="6"/>
      <c r="F66" s="6"/>
      <c r="G66" s="6"/>
      <c r="H66" s="6"/>
      <c r="I66" s="6"/>
      <c r="J66" s="6"/>
      <c r="K66" s="7" t="s">
        <v>41</v>
      </c>
    </row>
    <row r="67" spans="1:11" ht="21" customHeight="1" x14ac:dyDescent="0.2">
      <c r="A67" s="5" t="s">
        <v>285</v>
      </c>
      <c r="B67" s="6">
        <v>188</v>
      </c>
      <c r="C67" s="6">
        <v>56</v>
      </c>
      <c r="D67" s="6">
        <v>244</v>
      </c>
      <c r="E67" s="6">
        <v>0</v>
      </c>
      <c r="F67" s="6">
        <v>0</v>
      </c>
      <c r="G67" s="6">
        <v>0</v>
      </c>
      <c r="H67" s="6">
        <f>SUM(B67,E67)</f>
        <v>188</v>
      </c>
      <c r="I67" s="6">
        <f>SUM(C67,F67)</f>
        <v>56</v>
      </c>
      <c r="J67" s="6">
        <f>SUM(H67:I67)</f>
        <v>244</v>
      </c>
      <c r="K67" s="7" t="s">
        <v>286</v>
      </c>
    </row>
    <row r="68" spans="1:11" ht="21" customHeight="1" x14ac:dyDescent="0.2">
      <c r="A68" s="5" t="s">
        <v>287</v>
      </c>
      <c r="B68" s="6">
        <v>153</v>
      </c>
      <c r="C68" s="6">
        <v>115</v>
      </c>
      <c r="D68" s="6">
        <v>268</v>
      </c>
      <c r="E68" s="6">
        <v>0</v>
      </c>
      <c r="F68" s="6">
        <v>0</v>
      </c>
      <c r="G68" s="6">
        <v>0</v>
      </c>
      <c r="H68" s="6">
        <f t="shared" ref="H68:I73" si="10">SUM(B68,E68)</f>
        <v>153</v>
      </c>
      <c r="I68" s="6">
        <f t="shared" si="10"/>
        <v>115</v>
      </c>
      <c r="J68" s="6">
        <f t="shared" ref="J68:J73" si="11">SUM(H68:I68)</f>
        <v>268</v>
      </c>
      <c r="K68" s="7" t="s">
        <v>331</v>
      </c>
    </row>
    <row r="69" spans="1:11" ht="31.5" customHeight="1" x14ac:dyDescent="0.2">
      <c r="A69" s="5" t="s">
        <v>1259</v>
      </c>
      <c r="B69" s="6">
        <v>12</v>
      </c>
      <c r="C69" s="6">
        <v>7</v>
      </c>
      <c r="D69" s="6">
        <v>19</v>
      </c>
      <c r="E69" s="6">
        <v>0</v>
      </c>
      <c r="F69" s="6">
        <v>0</v>
      </c>
      <c r="G69" s="6">
        <v>0</v>
      </c>
      <c r="H69" s="6">
        <f t="shared" si="10"/>
        <v>12</v>
      </c>
      <c r="I69" s="6">
        <f t="shared" si="10"/>
        <v>7</v>
      </c>
      <c r="J69" s="6">
        <f t="shared" si="11"/>
        <v>19</v>
      </c>
      <c r="K69" s="18" t="s">
        <v>999</v>
      </c>
    </row>
    <row r="70" spans="1:11" ht="17.25" customHeight="1" x14ac:dyDescent="0.2">
      <c r="A70" s="5" t="s">
        <v>414</v>
      </c>
      <c r="B70" s="6">
        <v>526</v>
      </c>
      <c r="C70" s="6">
        <v>214</v>
      </c>
      <c r="D70" s="6">
        <v>740</v>
      </c>
      <c r="E70" s="6">
        <v>0</v>
      </c>
      <c r="F70" s="6">
        <v>0</v>
      </c>
      <c r="G70" s="6">
        <v>0</v>
      </c>
      <c r="H70" s="6">
        <f t="shared" si="10"/>
        <v>526</v>
      </c>
      <c r="I70" s="6">
        <f t="shared" si="10"/>
        <v>214</v>
      </c>
      <c r="J70" s="6">
        <f t="shared" si="11"/>
        <v>740</v>
      </c>
      <c r="K70" s="7" t="s">
        <v>290</v>
      </c>
    </row>
    <row r="71" spans="1:11" ht="17.25" customHeight="1" x14ac:dyDescent="0.2">
      <c r="A71" s="5" t="s">
        <v>293</v>
      </c>
      <c r="B71" s="6">
        <v>543</v>
      </c>
      <c r="C71" s="6">
        <v>495</v>
      </c>
      <c r="D71" s="6">
        <v>1038</v>
      </c>
      <c r="E71" s="6">
        <v>0</v>
      </c>
      <c r="F71" s="6">
        <v>0</v>
      </c>
      <c r="G71" s="6">
        <v>0</v>
      </c>
      <c r="H71" s="6">
        <f t="shared" si="10"/>
        <v>543</v>
      </c>
      <c r="I71" s="6">
        <f t="shared" si="10"/>
        <v>495</v>
      </c>
      <c r="J71" s="6">
        <f t="shared" si="11"/>
        <v>1038</v>
      </c>
      <c r="K71" s="7" t="s">
        <v>294</v>
      </c>
    </row>
    <row r="72" spans="1:11" ht="17.25" customHeight="1" x14ac:dyDescent="0.2">
      <c r="A72" s="5" t="s">
        <v>462</v>
      </c>
      <c r="B72" s="6">
        <v>37</v>
      </c>
      <c r="C72" s="6">
        <v>10</v>
      </c>
      <c r="D72" s="6">
        <v>47</v>
      </c>
      <c r="E72" s="6">
        <v>0</v>
      </c>
      <c r="F72" s="6">
        <v>0</v>
      </c>
      <c r="G72" s="6">
        <v>0</v>
      </c>
      <c r="H72" s="6">
        <f t="shared" si="10"/>
        <v>37</v>
      </c>
      <c r="I72" s="6">
        <f t="shared" si="10"/>
        <v>10</v>
      </c>
      <c r="J72" s="6">
        <f t="shared" si="11"/>
        <v>47</v>
      </c>
      <c r="K72" s="7" t="s">
        <v>419</v>
      </c>
    </row>
    <row r="73" spans="1:11" ht="17.25" customHeight="1" x14ac:dyDescent="0.2">
      <c r="A73" s="5" t="s">
        <v>301</v>
      </c>
      <c r="B73" s="6">
        <v>185</v>
      </c>
      <c r="C73" s="6">
        <v>38</v>
      </c>
      <c r="D73" s="6">
        <v>223</v>
      </c>
      <c r="E73" s="6">
        <v>0</v>
      </c>
      <c r="F73" s="6">
        <v>0</v>
      </c>
      <c r="G73" s="6">
        <v>0</v>
      </c>
      <c r="H73" s="6">
        <f t="shared" si="10"/>
        <v>185</v>
      </c>
      <c r="I73" s="6">
        <f t="shared" si="10"/>
        <v>38</v>
      </c>
      <c r="J73" s="6">
        <f t="shared" si="11"/>
        <v>223</v>
      </c>
      <c r="K73" s="7" t="s">
        <v>302</v>
      </c>
    </row>
    <row r="74" spans="1:11" ht="17.25" customHeight="1" thickBot="1" x14ac:dyDescent="0.25">
      <c r="A74" s="5" t="s">
        <v>45</v>
      </c>
      <c r="B74" s="6">
        <f>SUM(B67:B73)</f>
        <v>1644</v>
      </c>
      <c r="C74" s="6">
        <f t="shared" ref="C74:J74" si="12">SUM(C67:C73)</f>
        <v>935</v>
      </c>
      <c r="D74" s="6">
        <f t="shared" si="12"/>
        <v>2579</v>
      </c>
      <c r="E74" s="6">
        <f t="shared" si="12"/>
        <v>0</v>
      </c>
      <c r="F74" s="6">
        <f t="shared" si="12"/>
        <v>0</v>
      </c>
      <c r="G74" s="6">
        <f t="shared" si="12"/>
        <v>0</v>
      </c>
      <c r="H74" s="6">
        <f t="shared" si="12"/>
        <v>1644</v>
      </c>
      <c r="I74" s="6">
        <f t="shared" si="12"/>
        <v>935</v>
      </c>
      <c r="J74" s="6">
        <f t="shared" si="12"/>
        <v>2579</v>
      </c>
      <c r="K74" s="7" t="s">
        <v>336</v>
      </c>
    </row>
    <row r="75" spans="1:11" ht="18" customHeight="1" thickBot="1" x14ac:dyDescent="0.25">
      <c r="A75" s="8" t="s">
        <v>108</v>
      </c>
      <c r="B75" s="9">
        <f t="shared" ref="B75:J75" si="13">SUM(B74,B65)</f>
        <v>7601</v>
      </c>
      <c r="C75" s="9">
        <f t="shared" si="13"/>
        <v>8877</v>
      </c>
      <c r="D75" s="9">
        <f t="shared" si="13"/>
        <v>16478</v>
      </c>
      <c r="E75" s="9">
        <f t="shared" si="13"/>
        <v>0</v>
      </c>
      <c r="F75" s="9">
        <f t="shared" si="13"/>
        <v>0</v>
      </c>
      <c r="G75" s="9">
        <f t="shared" si="13"/>
        <v>0</v>
      </c>
      <c r="H75" s="9">
        <f t="shared" si="13"/>
        <v>7601</v>
      </c>
      <c r="I75" s="9">
        <f t="shared" si="13"/>
        <v>8877</v>
      </c>
      <c r="J75" s="9">
        <f t="shared" si="13"/>
        <v>16478</v>
      </c>
      <c r="K75" s="10" t="s">
        <v>631</v>
      </c>
    </row>
    <row r="76" spans="1:11" ht="15" thickTop="1" x14ac:dyDescent="0.2"/>
  </sheetData>
  <mergeCells count="20">
    <mergeCell ref="A39:K39"/>
    <mergeCell ref="A40:K40"/>
    <mergeCell ref="A42:A45"/>
    <mergeCell ref="B42:D42"/>
    <mergeCell ref="E42:G42"/>
    <mergeCell ref="H42:J42"/>
    <mergeCell ref="K42:K45"/>
    <mergeCell ref="B43:D43"/>
    <mergeCell ref="E43:G43"/>
    <mergeCell ref="H43:J43"/>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34"/>
  <sheetViews>
    <sheetView rightToLeft="1" view="pageBreakPreview" topLeftCell="A43" zoomScale="90" zoomScaleSheetLayoutView="90" workbookViewId="0">
      <selection activeCell="A52" sqref="A52:A69"/>
    </sheetView>
  </sheetViews>
  <sheetFormatPr defaultRowHeight="14.25" x14ac:dyDescent="0.2"/>
  <cols>
    <col min="1" max="1" width="28" style="76" customWidth="1"/>
    <col min="2" max="2" width="8.625" style="76" customWidth="1"/>
    <col min="3" max="3" width="9.5" style="76" customWidth="1"/>
    <col min="4" max="4" width="9.25" style="76" customWidth="1"/>
    <col min="5" max="5" width="8.875" style="76" customWidth="1"/>
    <col min="6" max="6" width="9.625" style="76" customWidth="1"/>
    <col min="7" max="8" width="8.875" style="76" customWidth="1"/>
    <col min="9" max="9" width="9.875" style="76" customWidth="1"/>
    <col min="10" max="10" width="9" style="76" customWidth="1"/>
    <col min="11" max="11" width="32.75" style="76" customWidth="1"/>
    <col min="12" max="16384" width="9" style="76"/>
  </cols>
  <sheetData>
    <row r="1" spans="1:11" ht="21" customHeight="1" x14ac:dyDescent="0.2">
      <c r="A1" s="423" t="s">
        <v>1608</v>
      </c>
      <c r="B1" s="423"/>
      <c r="C1" s="423"/>
      <c r="D1" s="423"/>
      <c r="E1" s="423"/>
      <c r="F1" s="423"/>
      <c r="G1" s="423"/>
      <c r="H1" s="423"/>
      <c r="I1" s="423"/>
      <c r="J1" s="423"/>
      <c r="K1" s="423"/>
    </row>
    <row r="2" spans="1:11" ht="39.75" customHeight="1" x14ac:dyDescent="0.25">
      <c r="A2" s="416" t="s">
        <v>1607</v>
      </c>
      <c r="B2" s="416"/>
      <c r="C2" s="416"/>
      <c r="D2" s="416"/>
      <c r="E2" s="416"/>
      <c r="F2" s="416"/>
      <c r="G2" s="416"/>
      <c r="H2" s="416"/>
      <c r="I2" s="416"/>
      <c r="J2" s="416"/>
      <c r="K2" s="416"/>
    </row>
    <row r="3" spans="1:11" ht="21.75" customHeight="1" thickBot="1" x14ac:dyDescent="0.25">
      <c r="A3" s="31" t="s">
        <v>1606</v>
      </c>
      <c r="K3" s="33" t="s">
        <v>1605</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5.95" customHeight="1" x14ac:dyDescent="0.2">
      <c r="A8" s="5" t="s">
        <v>14</v>
      </c>
      <c r="B8" s="6"/>
      <c r="C8" s="6"/>
      <c r="D8" s="6"/>
      <c r="E8" s="6"/>
      <c r="F8" s="6"/>
      <c r="G8" s="6"/>
      <c r="H8" s="6"/>
      <c r="I8" s="6"/>
      <c r="J8" s="6"/>
      <c r="K8" s="7" t="s">
        <v>69</v>
      </c>
    </row>
    <row r="9" spans="1:11" ht="15.95" customHeight="1" x14ac:dyDescent="0.2">
      <c r="A9" s="5" t="s">
        <v>280</v>
      </c>
      <c r="B9" s="6">
        <v>63</v>
      </c>
      <c r="C9" s="6">
        <v>59</v>
      </c>
      <c r="D9" s="6">
        <f t="shared" ref="D9:D26" si="0">SUM(B9:C9)</f>
        <v>122</v>
      </c>
      <c r="E9" s="6">
        <v>0</v>
      </c>
      <c r="F9" s="6">
        <v>0</v>
      </c>
      <c r="G9" s="6">
        <f t="shared" ref="G9:G26" si="1">SUM(E9:F9)</f>
        <v>0</v>
      </c>
      <c r="H9" s="6">
        <f t="shared" ref="H9:H26" si="2">SUM(B9,E9)</f>
        <v>63</v>
      </c>
      <c r="I9" s="6">
        <f t="shared" ref="I9:I26" si="3">SUM(C9,F9)</f>
        <v>59</v>
      </c>
      <c r="J9" s="6">
        <f t="shared" ref="J9:J26" si="4">SUM(H9:I9)</f>
        <v>122</v>
      </c>
      <c r="K9" s="7" t="s">
        <v>281</v>
      </c>
    </row>
    <row r="10" spans="1:11" ht="15.95" customHeight="1" x14ac:dyDescent="0.2">
      <c r="A10" s="5" t="s">
        <v>124</v>
      </c>
      <c r="B10" s="6">
        <v>46</v>
      </c>
      <c r="C10" s="6">
        <v>58</v>
      </c>
      <c r="D10" s="6">
        <f t="shared" si="0"/>
        <v>104</v>
      </c>
      <c r="E10" s="6">
        <v>0</v>
      </c>
      <c r="F10" s="6">
        <v>0</v>
      </c>
      <c r="G10" s="6">
        <f t="shared" si="1"/>
        <v>0</v>
      </c>
      <c r="H10" s="6">
        <f t="shared" si="2"/>
        <v>46</v>
      </c>
      <c r="I10" s="6">
        <f t="shared" si="3"/>
        <v>58</v>
      </c>
      <c r="J10" s="6">
        <f t="shared" si="4"/>
        <v>104</v>
      </c>
      <c r="K10" s="7" t="s">
        <v>282</v>
      </c>
    </row>
    <row r="11" spans="1:11" ht="15.95" customHeight="1" x14ac:dyDescent="0.2">
      <c r="A11" s="5" t="s">
        <v>125</v>
      </c>
      <c r="B11" s="6">
        <v>29</v>
      </c>
      <c r="C11" s="6">
        <v>75</v>
      </c>
      <c r="D11" s="6">
        <f t="shared" si="0"/>
        <v>104</v>
      </c>
      <c r="E11" s="6">
        <v>0</v>
      </c>
      <c r="F11" s="6">
        <v>0</v>
      </c>
      <c r="G11" s="6">
        <f t="shared" si="1"/>
        <v>0</v>
      </c>
      <c r="H11" s="6">
        <f t="shared" si="2"/>
        <v>29</v>
      </c>
      <c r="I11" s="6">
        <f t="shared" si="3"/>
        <v>75</v>
      </c>
      <c r="J11" s="6">
        <f t="shared" si="4"/>
        <v>104</v>
      </c>
      <c r="K11" s="7" t="s">
        <v>347</v>
      </c>
    </row>
    <row r="12" spans="1:11" ht="15.95" customHeight="1" x14ac:dyDescent="0.2">
      <c r="A12" s="5" t="s">
        <v>285</v>
      </c>
      <c r="B12" s="6">
        <v>177</v>
      </c>
      <c r="C12" s="6">
        <v>117</v>
      </c>
      <c r="D12" s="6">
        <f t="shared" si="0"/>
        <v>294</v>
      </c>
      <c r="E12" s="6">
        <v>1</v>
      </c>
      <c r="F12" s="6">
        <v>0</v>
      </c>
      <c r="G12" s="6">
        <f t="shared" si="1"/>
        <v>1</v>
      </c>
      <c r="H12" s="6">
        <f t="shared" si="2"/>
        <v>178</v>
      </c>
      <c r="I12" s="6">
        <f t="shared" si="3"/>
        <v>117</v>
      </c>
      <c r="J12" s="6">
        <f t="shared" si="4"/>
        <v>295</v>
      </c>
      <c r="K12" s="7" t="s">
        <v>286</v>
      </c>
    </row>
    <row r="13" spans="1:11" ht="15.95" customHeight="1" x14ac:dyDescent="0.2">
      <c r="A13" s="5" t="s">
        <v>407</v>
      </c>
      <c r="B13" s="6">
        <v>177</v>
      </c>
      <c r="C13" s="6">
        <v>164</v>
      </c>
      <c r="D13" s="6">
        <f t="shared" si="0"/>
        <v>341</v>
      </c>
      <c r="E13" s="6">
        <v>0</v>
      </c>
      <c r="F13" s="6">
        <v>0</v>
      </c>
      <c r="G13" s="6">
        <f t="shared" si="1"/>
        <v>0</v>
      </c>
      <c r="H13" s="6">
        <f t="shared" si="2"/>
        <v>177</v>
      </c>
      <c r="I13" s="6">
        <f t="shared" si="3"/>
        <v>164</v>
      </c>
      <c r="J13" s="6">
        <f t="shared" si="4"/>
        <v>341</v>
      </c>
      <c r="K13" s="7" t="s">
        <v>351</v>
      </c>
    </row>
    <row r="14" spans="1:11" ht="15.95" customHeight="1" x14ac:dyDescent="0.2">
      <c r="A14" s="5" t="s">
        <v>287</v>
      </c>
      <c r="B14" s="6">
        <v>74</v>
      </c>
      <c r="C14" s="6">
        <v>222</v>
      </c>
      <c r="D14" s="6">
        <f t="shared" si="0"/>
        <v>296</v>
      </c>
      <c r="E14" s="6">
        <v>0</v>
      </c>
      <c r="F14" s="6">
        <v>1</v>
      </c>
      <c r="G14" s="6">
        <f t="shared" si="1"/>
        <v>1</v>
      </c>
      <c r="H14" s="6">
        <f t="shared" si="2"/>
        <v>74</v>
      </c>
      <c r="I14" s="6">
        <f t="shared" si="3"/>
        <v>223</v>
      </c>
      <c r="J14" s="6">
        <f t="shared" si="4"/>
        <v>297</v>
      </c>
      <c r="K14" s="7" t="s">
        <v>1132</v>
      </c>
    </row>
    <row r="15" spans="1:11" ht="15.95" customHeight="1" x14ac:dyDescent="0.2">
      <c r="A15" s="5" t="s">
        <v>1595</v>
      </c>
      <c r="B15" s="6">
        <v>49</v>
      </c>
      <c r="C15" s="6">
        <v>42</v>
      </c>
      <c r="D15" s="6">
        <f t="shared" si="0"/>
        <v>91</v>
      </c>
      <c r="E15" s="6">
        <v>0</v>
      </c>
      <c r="F15" s="6">
        <v>0</v>
      </c>
      <c r="G15" s="6">
        <f t="shared" si="1"/>
        <v>0</v>
      </c>
      <c r="H15" s="6">
        <f t="shared" si="2"/>
        <v>49</v>
      </c>
      <c r="I15" s="6">
        <f t="shared" si="3"/>
        <v>42</v>
      </c>
      <c r="J15" s="6">
        <f t="shared" si="4"/>
        <v>91</v>
      </c>
      <c r="K15" s="7" t="s">
        <v>1594</v>
      </c>
    </row>
    <row r="16" spans="1:11" ht="15.95" customHeight="1" x14ac:dyDescent="0.2">
      <c r="A16" s="5" t="s">
        <v>873</v>
      </c>
      <c r="B16" s="6">
        <v>53</v>
      </c>
      <c r="C16" s="6">
        <v>70</v>
      </c>
      <c r="D16" s="6">
        <f t="shared" si="0"/>
        <v>123</v>
      </c>
      <c r="E16" s="6">
        <v>0</v>
      </c>
      <c r="F16" s="6">
        <v>0</v>
      </c>
      <c r="G16" s="6">
        <f t="shared" si="1"/>
        <v>0</v>
      </c>
      <c r="H16" s="6">
        <f t="shared" si="2"/>
        <v>53</v>
      </c>
      <c r="I16" s="6">
        <f t="shared" si="3"/>
        <v>70</v>
      </c>
      <c r="J16" s="6">
        <f t="shared" si="4"/>
        <v>123</v>
      </c>
      <c r="K16" s="7" t="s">
        <v>1135</v>
      </c>
    </row>
    <row r="17" spans="1:11" ht="15.95" customHeight="1" x14ac:dyDescent="0.2">
      <c r="A17" s="5" t="s">
        <v>414</v>
      </c>
      <c r="B17" s="6">
        <v>159</v>
      </c>
      <c r="C17" s="6">
        <v>95</v>
      </c>
      <c r="D17" s="6">
        <f t="shared" si="0"/>
        <v>254</v>
      </c>
      <c r="E17" s="6">
        <v>0</v>
      </c>
      <c r="F17" s="6">
        <v>0</v>
      </c>
      <c r="G17" s="6">
        <f t="shared" si="1"/>
        <v>0</v>
      </c>
      <c r="H17" s="6">
        <f t="shared" si="2"/>
        <v>159</v>
      </c>
      <c r="I17" s="6">
        <f t="shared" si="3"/>
        <v>95</v>
      </c>
      <c r="J17" s="6">
        <f t="shared" si="4"/>
        <v>254</v>
      </c>
      <c r="K17" s="7" t="s">
        <v>290</v>
      </c>
    </row>
    <row r="18" spans="1:11" ht="15.95" customHeight="1" x14ac:dyDescent="0.2">
      <c r="A18" s="5" t="s">
        <v>1593</v>
      </c>
      <c r="B18" s="6">
        <v>491</v>
      </c>
      <c r="C18" s="6">
        <v>433</v>
      </c>
      <c r="D18" s="6">
        <f t="shared" si="0"/>
        <v>924</v>
      </c>
      <c r="E18" s="6">
        <v>0</v>
      </c>
      <c r="F18" s="6">
        <v>0</v>
      </c>
      <c r="G18" s="6">
        <f t="shared" si="1"/>
        <v>0</v>
      </c>
      <c r="H18" s="6">
        <f t="shared" si="2"/>
        <v>491</v>
      </c>
      <c r="I18" s="6">
        <f t="shared" si="3"/>
        <v>433</v>
      </c>
      <c r="J18" s="6">
        <f t="shared" si="4"/>
        <v>924</v>
      </c>
      <c r="K18" s="7" t="s">
        <v>360</v>
      </c>
    </row>
    <row r="19" spans="1:11" ht="15.95" customHeight="1" x14ac:dyDescent="0.2">
      <c r="A19" s="5" t="s">
        <v>1592</v>
      </c>
      <c r="B19" s="6">
        <v>146</v>
      </c>
      <c r="C19" s="6">
        <v>158</v>
      </c>
      <c r="D19" s="6">
        <f t="shared" si="0"/>
        <v>304</v>
      </c>
      <c r="E19" s="6">
        <v>0</v>
      </c>
      <c r="F19" s="6">
        <v>0</v>
      </c>
      <c r="G19" s="6">
        <f t="shared" si="1"/>
        <v>0</v>
      </c>
      <c r="H19" s="6">
        <f t="shared" si="2"/>
        <v>146</v>
      </c>
      <c r="I19" s="6">
        <f t="shared" si="3"/>
        <v>158</v>
      </c>
      <c r="J19" s="6">
        <f t="shared" si="4"/>
        <v>304</v>
      </c>
      <c r="K19" s="7" t="s">
        <v>1137</v>
      </c>
    </row>
    <row r="20" spans="1:11" ht="15.95" customHeight="1" x14ac:dyDescent="0.2">
      <c r="A20" s="5" t="s">
        <v>1591</v>
      </c>
      <c r="B20" s="6">
        <v>122</v>
      </c>
      <c r="C20" s="6">
        <v>68</v>
      </c>
      <c r="D20" s="6">
        <f t="shared" si="0"/>
        <v>190</v>
      </c>
      <c r="E20" s="6">
        <v>0</v>
      </c>
      <c r="F20" s="6">
        <v>0</v>
      </c>
      <c r="G20" s="6">
        <f t="shared" si="1"/>
        <v>0</v>
      </c>
      <c r="H20" s="6">
        <f t="shared" si="2"/>
        <v>122</v>
      </c>
      <c r="I20" s="6">
        <f t="shared" si="3"/>
        <v>68</v>
      </c>
      <c r="J20" s="6">
        <f t="shared" si="4"/>
        <v>190</v>
      </c>
      <c r="K20" s="7" t="s">
        <v>1590</v>
      </c>
    </row>
    <row r="21" spans="1:11" ht="15.95" customHeight="1" x14ac:dyDescent="0.2">
      <c r="A21" s="5" t="s">
        <v>771</v>
      </c>
      <c r="B21" s="6">
        <v>0</v>
      </c>
      <c r="C21" s="6">
        <v>843</v>
      </c>
      <c r="D21" s="6">
        <f t="shared" si="0"/>
        <v>843</v>
      </c>
      <c r="E21" s="6">
        <v>0</v>
      </c>
      <c r="F21" s="6">
        <v>0</v>
      </c>
      <c r="G21" s="6">
        <f t="shared" si="1"/>
        <v>0</v>
      </c>
      <c r="H21" s="6">
        <f t="shared" si="2"/>
        <v>0</v>
      </c>
      <c r="I21" s="6">
        <f t="shared" si="3"/>
        <v>843</v>
      </c>
      <c r="J21" s="6">
        <f t="shared" si="4"/>
        <v>843</v>
      </c>
      <c r="K21" s="305" t="s">
        <v>791</v>
      </c>
    </row>
    <row r="22" spans="1:11" ht="15.95" customHeight="1" x14ac:dyDescent="0.2">
      <c r="A22" s="5" t="s">
        <v>1589</v>
      </c>
      <c r="B22" s="6">
        <v>88</v>
      </c>
      <c r="C22" s="6">
        <v>112</v>
      </c>
      <c r="D22" s="6">
        <f t="shared" si="0"/>
        <v>200</v>
      </c>
      <c r="E22" s="6">
        <v>0</v>
      </c>
      <c r="F22" s="6">
        <v>0</v>
      </c>
      <c r="G22" s="6">
        <f t="shared" si="1"/>
        <v>0</v>
      </c>
      <c r="H22" s="6">
        <f t="shared" si="2"/>
        <v>88</v>
      </c>
      <c r="I22" s="6">
        <f t="shared" si="3"/>
        <v>112</v>
      </c>
      <c r="J22" s="6">
        <f t="shared" si="4"/>
        <v>200</v>
      </c>
      <c r="K22" s="7" t="s">
        <v>1588</v>
      </c>
    </row>
    <row r="23" spans="1:11" ht="15.95" customHeight="1" x14ac:dyDescent="0.2">
      <c r="A23" s="5" t="s">
        <v>462</v>
      </c>
      <c r="B23" s="6">
        <v>63</v>
      </c>
      <c r="C23" s="6">
        <v>0</v>
      </c>
      <c r="D23" s="6">
        <f t="shared" si="0"/>
        <v>63</v>
      </c>
      <c r="E23" s="6">
        <v>0</v>
      </c>
      <c r="F23" s="6">
        <v>0</v>
      </c>
      <c r="G23" s="6">
        <f t="shared" si="1"/>
        <v>0</v>
      </c>
      <c r="H23" s="6">
        <f t="shared" si="2"/>
        <v>63</v>
      </c>
      <c r="I23" s="6">
        <f t="shared" si="3"/>
        <v>0</v>
      </c>
      <c r="J23" s="6">
        <f t="shared" si="4"/>
        <v>63</v>
      </c>
      <c r="K23" s="7" t="s">
        <v>419</v>
      </c>
    </row>
    <row r="24" spans="1:11" ht="15.95" customHeight="1" x14ac:dyDescent="0.2">
      <c r="A24" s="5" t="s">
        <v>299</v>
      </c>
      <c r="B24" s="6">
        <v>574</v>
      </c>
      <c r="C24" s="6">
        <v>350</v>
      </c>
      <c r="D24" s="6">
        <f t="shared" si="0"/>
        <v>924</v>
      </c>
      <c r="E24" s="6">
        <v>0</v>
      </c>
      <c r="F24" s="6">
        <v>0</v>
      </c>
      <c r="G24" s="6">
        <f t="shared" si="1"/>
        <v>0</v>
      </c>
      <c r="H24" s="6">
        <f t="shared" si="2"/>
        <v>574</v>
      </c>
      <c r="I24" s="6">
        <f t="shared" si="3"/>
        <v>350</v>
      </c>
      <c r="J24" s="6">
        <f t="shared" si="4"/>
        <v>924</v>
      </c>
      <c r="K24" s="7" t="s">
        <v>300</v>
      </c>
    </row>
    <row r="25" spans="1:11" ht="15.95" customHeight="1" x14ac:dyDescent="0.2">
      <c r="A25" s="5" t="s">
        <v>420</v>
      </c>
      <c r="B25" s="6">
        <v>213</v>
      </c>
      <c r="C25" s="6">
        <v>92</v>
      </c>
      <c r="D25" s="6">
        <f t="shared" si="0"/>
        <v>305</v>
      </c>
      <c r="E25" s="6">
        <v>0</v>
      </c>
      <c r="F25" s="6">
        <v>0</v>
      </c>
      <c r="G25" s="6">
        <f t="shared" si="1"/>
        <v>0</v>
      </c>
      <c r="H25" s="6">
        <f t="shared" si="2"/>
        <v>213</v>
      </c>
      <c r="I25" s="6">
        <f t="shared" si="3"/>
        <v>92</v>
      </c>
      <c r="J25" s="6">
        <f t="shared" si="4"/>
        <v>305</v>
      </c>
      <c r="K25" s="7" t="s">
        <v>302</v>
      </c>
    </row>
    <row r="26" spans="1:11" ht="15.95" customHeight="1" x14ac:dyDescent="0.2">
      <c r="A26" s="5" t="s">
        <v>372</v>
      </c>
      <c r="B26" s="6">
        <v>91</v>
      </c>
      <c r="C26" s="6">
        <v>147</v>
      </c>
      <c r="D26" s="6">
        <f t="shared" si="0"/>
        <v>238</v>
      </c>
      <c r="E26" s="6">
        <v>0</v>
      </c>
      <c r="F26" s="6">
        <v>0</v>
      </c>
      <c r="G26" s="6">
        <f t="shared" si="1"/>
        <v>0</v>
      </c>
      <c r="H26" s="6">
        <f t="shared" si="2"/>
        <v>91</v>
      </c>
      <c r="I26" s="6">
        <f t="shared" si="3"/>
        <v>147</v>
      </c>
      <c r="J26" s="6">
        <f t="shared" si="4"/>
        <v>238</v>
      </c>
      <c r="K26" s="7" t="s">
        <v>922</v>
      </c>
    </row>
    <row r="27" spans="1:11" ht="15.95" customHeight="1" x14ac:dyDescent="0.2">
      <c r="A27" s="5" t="s">
        <v>38</v>
      </c>
      <c r="B27" s="6">
        <f t="shared" ref="B27:J27" si="5">SUM(B9:B26)</f>
        <v>2615</v>
      </c>
      <c r="C27" s="6">
        <f t="shared" si="5"/>
        <v>3105</v>
      </c>
      <c r="D27" s="6">
        <f t="shared" si="5"/>
        <v>5720</v>
      </c>
      <c r="E27" s="6">
        <f t="shared" si="5"/>
        <v>1</v>
      </c>
      <c r="F27" s="6">
        <f t="shared" si="5"/>
        <v>1</v>
      </c>
      <c r="G27" s="6">
        <f t="shared" si="5"/>
        <v>2</v>
      </c>
      <c r="H27" s="6">
        <f t="shared" si="5"/>
        <v>2616</v>
      </c>
      <c r="I27" s="6">
        <f t="shared" si="5"/>
        <v>3106</v>
      </c>
      <c r="J27" s="6">
        <f t="shared" si="5"/>
        <v>5722</v>
      </c>
      <c r="K27" s="7" t="s">
        <v>39</v>
      </c>
    </row>
    <row r="28" spans="1:11" ht="15.95" customHeight="1" x14ac:dyDescent="0.2">
      <c r="A28" s="5" t="s">
        <v>267</v>
      </c>
      <c r="B28" s="6"/>
      <c r="C28" s="6"/>
      <c r="D28" s="6"/>
      <c r="E28" s="6"/>
      <c r="F28" s="6"/>
      <c r="G28" s="6"/>
      <c r="H28" s="6"/>
      <c r="I28" s="6"/>
      <c r="J28" s="6"/>
      <c r="K28" s="7" t="s">
        <v>41</v>
      </c>
    </row>
    <row r="29" spans="1:11" ht="15.95" customHeight="1" x14ac:dyDescent="0.2">
      <c r="A29" s="5" t="s">
        <v>407</v>
      </c>
      <c r="B29" s="6">
        <v>115</v>
      </c>
      <c r="C29" s="6">
        <v>1</v>
      </c>
      <c r="D29" s="6">
        <f t="shared" ref="D29:D39" si="6">SUM(B29:C29)</f>
        <v>116</v>
      </c>
      <c r="E29" s="6">
        <v>0</v>
      </c>
      <c r="F29" s="6">
        <v>0</v>
      </c>
      <c r="G29" s="6">
        <f t="shared" ref="G29:G39" si="7">SUM(E29:F29)</f>
        <v>0</v>
      </c>
      <c r="H29" s="6">
        <f t="shared" ref="H29:H39" si="8">SUM(B29,E29)</f>
        <v>115</v>
      </c>
      <c r="I29" s="6">
        <f t="shared" ref="I29:I39" si="9">SUM(C29,F29)</f>
        <v>1</v>
      </c>
      <c r="J29" s="6">
        <f t="shared" ref="J29:J39" si="10">SUM(H29:I29)</f>
        <v>116</v>
      </c>
      <c r="K29" s="7" t="s">
        <v>351</v>
      </c>
    </row>
    <row r="30" spans="1:11" ht="15.95" customHeight="1" x14ac:dyDescent="0.2">
      <c r="A30" s="5" t="s">
        <v>1595</v>
      </c>
      <c r="B30" s="6">
        <v>39</v>
      </c>
      <c r="C30" s="6">
        <v>28</v>
      </c>
      <c r="D30" s="6">
        <f t="shared" si="6"/>
        <v>67</v>
      </c>
      <c r="E30" s="6">
        <v>0</v>
      </c>
      <c r="F30" s="6">
        <v>0</v>
      </c>
      <c r="G30" s="6">
        <f t="shared" si="7"/>
        <v>0</v>
      </c>
      <c r="H30" s="6">
        <f t="shared" si="8"/>
        <v>39</v>
      </c>
      <c r="I30" s="6">
        <f t="shared" si="9"/>
        <v>28</v>
      </c>
      <c r="J30" s="6">
        <f t="shared" si="10"/>
        <v>67</v>
      </c>
      <c r="K30" s="7" t="s">
        <v>1594</v>
      </c>
    </row>
    <row r="31" spans="1:11" ht="15.95" customHeight="1" x14ac:dyDescent="0.2">
      <c r="A31" s="5" t="s">
        <v>873</v>
      </c>
      <c r="B31" s="6">
        <v>21</v>
      </c>
      <c r="C31" s="6">
        <v>9</v>
      </c>
      <c r="D31" s="6">
        <f t="shared" si="6"/>
        <v>30</v>
      </c>
      <c r="E31" s="6">
        <v>0</v>
      </c>
      <c r="F31" s="6">
        <v>0</v>
      </c>
      <c r="G31" s="6">
        <f t="shared" si="7"/>
        <v>0</v>
      </c>
      <c r="H31" s="6">
        <f t="shared" si="8"/>
        <v>21</v>
      </c>
      <c r="I31" s="6">
        <f t="shared" si="9"/>
        <v>9</v>
      </c>
      <c r="J31" s="6">
        <f t="shared" si="10"/>
        <v>30</v>
      </c>
      <c r="K31" s="7" t="s">
        <v>1135</v>
      </c>
    </row>
    <row r="32" spans="1:11" ht="15.95" customHeight="1" x14ac:dyDescent="0.2">
      <c r="A32" s="5" t="s">
        <v>414</v>
      </c>
      <c r="B32" s="6">
        <v>82</v>
      </c>
      <c r="C32" s="6">
        <v>28</v>
      </c>
      <c r="D32" s="6">
        <f t="shared" si="6"/>
        <v>110</v>
      </c>
      <c r="E32" s="6">
        <v>0</v>
      </c>
      <c r="F32" s="6">
        <v>0</v>
      </c>
      <c r="G32" s="6">
        <f t="shared" si="7"/>
        <v>0</v>
      </c>
      <c r="H32" s="6">
        <f t="shared" si="8"/>
        <v>82</v>
      </c>
      <c r="I32" s="6">
        <f t="shared" si="9"/>
        <v>28</v>
      </c>
      <c r="J32" s="6">
        <f t="shared" si="10"/>
        <v>110</v>
      </c>
      <c r="K32" s="7" t="s">
        <v>290</v>
      </c>
    </row>
    <row r="33" spans="1:11" ht="15.95" customHeight="1" x14ac:dyDescent="0.2">
      <c r="A33" s="5" t="s">
        <v>1593</v>
      </c>
      <c r="B33" s="6">
        <v>162</v>
      </c>
      <c r="C33" s="6">
        <v>116</v>
      </c>
      <c r="D33" s="6">
        <f t="shared" si="6"/>
        <v>278</v>
      </c>
      <c r="E33" s="6">
        <v>0</v>
      </c>
      <c r="F33" s="6">
        <v>0</v>
      </c>
      <c r="G33" s="6">
        <f t="shared" si="7"/>
        <v>0</v>
      </c>
      <c r="H33" s="6">
        <f t="shared" si="8"/>
        <v>162</v>
      </c>
      <c r="I33" s="6">
        <f t="shared" si="9"/>
        <v>116</v>
      </c>
      <c r="J33" s="6">
        <f t="shared" si="10"/>
        <v>278</v>
      </c>
      <c r="K33" s="7" t="s">
        <v>360</v>
      </c>
    </row>
    <row r="34" spans="1:11" ht="15.95" customHeight="1" x14ac:dyDescent="0.2">
      <c r="A34" s="5" t="s">
        <v>1592</v>
      </c>
      <c r="B34" s="6">
        <v>96</v>
      </c>
      <c r="C34" s="6">
        <v>74</v>
      </c>
      <c r="D34" s="6">
        <f t="shared" si="6"/>
        <v>170</v>
      </c>
      <c r="E34" s="6">
        <v>0</v>
      </c>
      <c r="F34" s="6">
        <v>0</v>
      </c>
      <c r="G34" s="6">
        <f t="shared" si="7"/>
        <v>0</v>
      </c>
      <c r="H34" s="6">
        <f t="shared" si="8"/>
        <v>96</v>
      </c>
      <c r="I34" s="6">
        <f t="shared" si="9"/>
        <v>74</v>
      </c>
      <c r="J34" s="6">
        <f t="shared" si="10"/>
        <v>170</v>
      </c>
      <c r="K34" s="7" t="s">
        <v>1137</v>
      </c>
    </row>
    <row r="35" spans="1:11" ht="15.95" customHeight="1" x14ac:dyDescent="0.2">
      <c r="A35" s="5" t="s">
        <v>771</v>
      </c>
      <c r="B35" s="6">
        <v>0</v>
      </c>
      <c r="C35" s="6">
        <v>141</v>
      </c>
      <c r="D35" s="6">
        <f t="shared" si="6"/>
        <v>141</v>
      </c>
      <c r="E35" s="6">
        <v>0</v>
      </c>
      <c r="F35" s="6">
        <v>1</v>
      </c>
      <c r="G35" s="6">
        <f t="shared" si="7"/>
        <v>1</v>
      </c>
      <c r="H35" s="6">
        <f t="shared" si="8"/>
        <v>0</v>
      </c>
      <c r="I35" s="6">
        <f t="shared" si="9"/>
        <v>142</v>
      </c>
      <c r="J35" s="6">
        <f t="shared" si="10"/>
        <v>142</v>
      </c>
      <c r="K35" s="305" t="s">
        <v>791</v>
      </c>
    </row>
    <row r="36" spans="1:11" ht="15.95" customHeight="1" x14ac:dyDescent="0.2">
      <c r="A36" s="5" t="s">
        <v>1589</v>
      </c>
      <c r="B36" s="6">
        <v>69</v>
      </c>
      <c r="C36" s="6">
        <v>57</v>
      </c>
      <c r="D36" s="6">
        <f t="shared" si="6"/>
        <v>126</v>
      </c>
      <c r="E36" s="6">
        <v>0</v>
      </c>
      <c r="F36" s="6">
        <v>0</v>
      </c>
      <c r="G36" s="6">
        <f t="shared" si="7"/>
        <v>0</v>
      </c>
      <c r="H36" s="6">
        <f t="shared" si="8"/>
        <v>69</v>
      </c>
      <c r="I36" s="6">
        <f t="shared" si="9"/>
        <v>57</v>
      </c>
      <c r="J36" s="6">
        <f t="shared" si="10"/>
        <v>126</v>
      </c>
      <c r="K36" s="7" t="s">
        <v>1588</v>
      </c>
    </row>
    <row r="37" spans="1:11" ht="15.95" customHeight="1" x14ac:dyDescent="0.2">
      <c r="A37" s="5" t="s">
        <v>462</v>
      </c>
      <c r="B37" s="6">
        <v>104</v>
      </c>
      <c r="C37" s="6">
        <v>0</v>
      </c>
      <c r="D37" s="6">
        <f t="shared" si="6"/>
        <v>104</v>
      </c>
      <c r="E37" s="6">
        <v>0</v>
      </c>
      <c r="F37" s="6">
        <v>0</v>
      </c>
      <c r="G37" s="6">
        <f t="shared" si="7"/>
        <v>0</v>
      </c>
      <c r="H37" s="6">
        <f t="shared" si="8"/>
        <v>104</v>
      </c>
      <c r="I37" s="6">
        <f t="shared" si="9"/>
        <v>0</v>
      </c>
      <c r="J37" s="6">
        <f t="shared" si="10"/>
        <v>104</v>
      </c>
      <c r="K37" s="7" t="s">
        <v>419</v>
      </c>
    </row>
    <row r="38" spans="1:11" ht="15.95" customHeight="1" x14ac:dyDescent="0.2">
      <c r="A38" s="5" t="s">
        <v>420</v>
      </c>
      <c r="B38" s="6">
        <v>44</v>
      </c>
      <c r="C38" s="6">
        <v>11</v>
      </c>
      <c r="D38" s="6">
        <f t="shared" si="6"/>
        <v>55</v>
      </c>
      <c r="E38" s="6">
        <v>0</v>
      </c>
      <c r="F38" s="6">
        <v>0</v>
      </c>
      <c r="G38" s="6">
        <f t="shared" si="7"/>
        <v>0</v>
      </c>
      <c r="H38" s="6">
        <f t="shared" si="8"/>
        <v>44</v>
      </c>
      <c r="I38" s="6">
        <f t="shared" si="9"/>
        <v>11</v>
      </c>
      <c r="J38" s="6">
        <f t="shared" si="10"/>
        <v>55</v>
      </c>
      <c r="K38" s="7" t="s">
        <v>302</v>
      </c>
    </row>
    <row r="39" spans="1:11" ht="15.95" customHeight="1" x14ac:dyDescent="0.2">
      <c r="A39" s="5" t="s">
        <v>372</v>
      </c>
      <c r="B39" s="6">
        <v>47</v>
      </c>
      <c r="C39" s="6">
        <v>29</v>
      </c>
      <c r="D39" s="6">
        <f t="shared" si="6"/>
        <v>76</v>
      </c>
      <c r="E39" s="6">
        <v>0</v>
      </c>
      <c r="F39" s="6">
        <v>0</v>
      </c>
      <c r="G39" s="6">
        <f t="shared" si="7"/>
        <v>0</v>
      </c>
      <c r="H39" s="6">
        <f t="shared" si="8"/>
        <v>47</v>
      </c>
      <c r="I39" s="6">
        <f t="shared" si="9"/>
        <v>29</v>
      </c>
      <c r="J39" s="6">
        <f t="shared" si="10"/>
        <v>76</v>
      </c>
      <c r="K39" s="7" t="s">
        <v>922</v>
      </c>
    </row>
    <row r="40" spans="1:11" ht="15.95" customHeight="1" thickBot="1" x14ac:dyDescent="0.25">
      <c r="A40" s="5" t="s">
        <v>45</v>
      </c>
      <c r="B40" s="6">
        <f t="shared" ref="B40:J40" si="11">SUM(B29:B39)</f>
        <v>779</v>
      </c>
      <c r="C40" s="6">
        <f t="shared" si="11"/>
        <v>494</v>
      </c>
      <c r="D40" s="6">
        <f t="shared" si="11"/>
        <v>1273</v>
      </c>
      <c r="E40" s="6">
        <f t="shared" si="11"/>
        <v>0</v>
      </c>
      <c r="F40" s="6">
        <f t="shared" si="11"/>
        <v>1</v>
      </c>
      <c r="G40" s="6">
        <f t="shared" si="11"/>
        <v>1</v>
      </c>
      <c r="H40" s="6">
        <f t="shared" si="11"/>
        <v>779</v>
      </c>
      <c r="I40" s="6">
        <f t="shared" si="11"/>
        <v>495</v>
      </c>
      <c r="J40" s="6">
        <f t="shared" si="11"/>
        <v>1274</v>
      </c>
      <c r="K40" s="7" t="s">
        <v>336</v>
      </c>
    </row>
    <row r="41" spans="1:11" ht="15.95" customHeight="1" thickBot="1" x14ac:dyDescent="0.25">
      <c r="A41" s="8" t="s">
        <v>108</v>
      </c>
      <c r="B41" s="9">
        <f t="shared" ref="B41:J41" si="12">SUM(B40,B27)</f>
        <v>3394</v>
      </c>
      <c r="C41" s="9">
        <f t="shared" si="12"/>
        <v>3599</v>
      </c>
      <c r="D41" s="9">
        <f t="shared" si="12"/>
        <v>6993</v>
      </c>
      <c r="E41" s="9">
        <f t="shared" si="12"/>
        <v>1</v>
      </c>
      <c r="F41" s="9">
        <f t="shared" si="12"/>
        <v>2</v>
      </c>
      <c r="G41" s="9">
        <f t="shared" si="12"/>
        <v>3</v>
      </c>
      <c r="H41" s="9">
        <f t="shared" si="12"/>
        <v>3395</v>
      </c>
      <c r="I41" s="9">
        <f t="shared" si="12"/>
        <v>3601</v>
      </c>
      <c r="J41" s="9">
        <f t="shared" si="12"/>
        <v>6996</v>
      </c>
      <c r="K41" s="10" t="s">
        <v>48</v>
      </c>
    </row>
    <row r="42" spans="1:11" ht="15" thickTop="1" x14ac:dyDescent="0.2"/>
    <row r="44" spans="1:11" ht="26.25" customHeight="1" x14ac:dyDescent="0.2">
      <c r="A44" s="423" t="s">
        <v>1604</v>
      </c>
      <c r="B44" s="423"/>
      <c r="C44" s="423"/>
      <c r="D44" s="423"/>
      <c r="E44" s="423"/>
      <c r="F44" s="423"/>
      <c r="G44" s="423"/>
      <c r="H44" s="423"/>
      <c r="I44" s="423"/>
      <c r="J44" s="423"/>
      <c r="K44" s="423"/>
    </row>
    <row r="45" spans="1:11" ht="46.5" customHeight="1" x14ac:dyDescent="0.25">
      <c r="A45" s="416" t="s">
        <v>1603</v>
      </c>
      <c r="B45" s="416"/>
      <c r="C45" s="416"/>
      <c r="D45" s="416"/>
      <c r="E45" s="416"/>
      <c r="F45" s="416"/>
      <c r="G45" s="416"/>
      <c r="H45" s="416"/>
      <c r="I45" s="416"/>
      <c r="J45" s="416"/>
      <c r="K45" s="416"/>
    </row>
    <row r="46" spans="1:11" ht="24" customHeight="1" thickBot="1" x14ac:dyDescent="0.25">
      <c r="A46" s="31" t="s">
        <v>1602</v>
      </c>
      <c r="K46" s="33" t="s">
        <v>1601</v>
      </c>
    </row>
    <row r="47" spans="1:11" ht="16.5" thickTop="1" x14ac:dyDescent="0.25">
      <c r="A47" s="409" t="s">
        <v>118</v>
      </c>
      <c r="B47" s="412" t="s">
        <v>2</v>
      </c>
      <c r="C47" s="412"/>
      <c r="D47" s="412"/>
      <c r="E47" s="412" t="s">
        <v>3</v>
      </c>
      <c r="F47" s="412"/>
      <c r="G47" s="412"/>
      <c r="H47" s="412" t="s">
        <v>4</v>
      </c>
      <c r="I47" s="412"/>
      <c r="J47" s="412"/>
      <c r="K47" s="409" t="s">
        <v>278</v>
      </c>
    </row>
    <row r="48" spans="1:11" ht="15.75" x14ac:dyDescent="0.25">
      <c r="A48" s="410"/>
      <c r="B48" s="413" t="s">
        <v>6</v>
      </c>
      <c r="C48" s="413"/>
      <c r="D48" s="413"/>
      <c r="E48" s="413" t="s">
        <v>7</v>
      </c>
      <c r="F48" s="413"/>
      <c r="G48" s="413"/>
      <c r="H48" s="413" t="s">
        <v>8</v>
      </c>
      <c r="I48" s="413"/>
      <c r="J48" s="413"/>
      <c r="K48" s="410"/>
    </row>
    <row r="49" spans="1:11" ht="15.75" x14ac:dyDescent="0.25">
      <c r="A49" s="410"/>
      <c r="B49" s="75" t="s">
        <v>52</v>
      </c>
      <c r="C49" s="75" t="s">
        <v>10</v>
      </c>
      <c r="D49" s="75" t="s">
        <v>11</v>
      </c>
      <c r="E49" s="75" t="s">
        <v>52</v>
      </c>
      <c r="F49" s="75" t="s">
        <v>10</v>
      </c>
      <c r="G49" s="75" t="s">
        <v>11</v>
      </c>
      <c r="H49" s="75" t="s">
        <v>52</v>
      </c>
      <c r="I49" s="75" t="s">
        <v>10</v>
      </c>
      <c r="J49" s="75" t="s">
        <v>11</v>
      </c>
      <c r="K49" s="410"/>
    </row>
    <row r="50" spans="1:11" ht="16.5" thickBot="1" x14ac:dyDescent="0.3">
      <c r="A50" s="411"/>
      <c r="B50" s="4" t="s">
        <v>12</v>
      </c>
      <c r="C50" s="4" t="s">
        <v>13</v>
      </c>
      <c r="D50" s="4" t="s">
        <v>8</v>
      </c>
      <c r="E50" s="4" t="s">
        <v>12</v>
      </c>
      <c r="F50" s="4" t="s">
        <v>13</v>
      </c>
      <c r="G50" s="4" t="s">
        <v>8</v>
      </c>
      <c r="H50" s="4" t="s">
        <v>12</v>
      </c>
      <c r="I50" s="4" t="s">
        <v>13</v>
      </c>
      <c r="J50" s="4" t="s">
        <v>8</v>
      </c>
      <c r="K50" s="411"/>
    </row>
    <row r="51" spans="1:11" ht="15" customHeight="1" x14ac:dyDescent="0.2">
      <c r="A51" s="5" t="s">
        <v>14</v>
      </c>
      <c r="B51" s="6"/>
      <c r="C51" s="6"/>
      <c r="D51" s="6"/>
      <c r="E51" s="6"/>
      <c r="F51" s="6"/>
      <c r="G51" s="6"/>
      <c r="H51" s="6"/>
      <c r="I51" s="6"/>
      <c r="J51" s="6"/>
      <c r="K51" s="7" t="s">
        <v>69</v>
      </c>
    </row>
    <row r="52" spans="1:11" ht="15" customHeight="1" x14ac:dyDescent="0.2">
      <c r="A52" s="5" t="s">
        <v>280</v>
      </c>
      <c r="B52" s="6">
        <v>182</v>
      </c>
      <c r="C52" s="6">
        <v>272</v>
      </c>
      <c r="D52" s="6">
        <f t="shared" ref="D52:D69" si="13">SUM(B52:C52)</f>
        <v>454</v>
      </c>
      <c r="E52" s="6">
        <v>0</v>
      </c>
      <c r="F52" s="6">
        <v>0</v>
      </c>
      <c r="G52" s="6">
        <f t="shared" ref="G52:G69" si="14">SUM(E52:F52)</f>
        <v>0</v>
      </c>
      <c r="H52" s="6">
        <f t="shared" ref="H52:H69" si="15">SUM(B52,E52)</f>
        <v>182</v>
      </c>
      <c r="I52" s="6">
        <f t="shared" ref="I52:I69" si="16">SUM(C52,F52)</f>
        <v>272</v>
      </c>
      <c r="J52" s="6">
        <f t="shared" ref="J52:J69" si="17">SUM(H52:I52)</f>
        <v>454</v>
      </c>
      <c r="K52" s="7" t="s">
        <v>281</v>
      </c>
    </row>
    <row r="53" spans="1:11" ht="15" customHeight="1" x14ac:dyDescent="0.2">
      <c r="A53" s="5" t="s">
        <v>124</v>
      </c>
      <c r="B53" s="6">
        <v>124</v>
      </c>
      <c r="C53" s="6">
        <v>205</v>
      </c>
      <c r="D53" s="6">
        <f t="shared" si="13"/>
        <v>329</v>
      </c>
      <c r="E53" s="6">
        <v>0</v>
      </c>
      <c r="F53" s="6">
        <v>0</v>
      </c>
      <c r="G53" s="6">
        <f t="shared" si="14"/>
        <v>0</v>
      </c>
      <c r="H53" s="6">
        <f t="shared" si="15"/>
        <v>124</v>
      </c>
      <c r="I53" s="6">
        <f t="shared" si="16"/>
        <v>205</v>
      </c>
      <c r="J53" s="6">
        <f t="shared" si="17"/>
        <v>329</v>
      </c>
      <c r="K53" s="7" t="s">
        <v>282</v>
      </c>
    </row>
    <row r="54" spans="1:11" ht="15" customHeight="1" x14ac:dyDescent="0.2">
      <c r="A54" s="5" t="s">
        <v>125</v>
      </c>
      <c r="B54" s="6">
        <v>85</v>
      </c>
      <c r="C54" s="6">
        <v>227</v>
      </c>
      <c r="D54" s="6">
        <f t="shared" si="13"/>
        <v>312</v>
      </c>
      <c r="E54" s="6">
        <v>0</v>
      </c>
      <c r="F54" s="6">
        <v>0</v>
      </c>
      <c r="G54" s="6">
        <f t="shared" si="14"/>
        <v>0</v>
      </c>
      <c r="H54" s="6">
        <f t="shared" si="15"/>
        <v>85</v>
      </c>
      <c r="I54" s="6">
        <f t="shared" si="16"/>
        <v>227</v>
      </c>
      <c r="J54" s="6">
        <f t="shared" si="17"/>
        <v>312</v>
      </c>
      <c r="K54" s="7" t="s">
        <v>347</v>
      </c>
    </row>
    <row r="55" spans="1:11" ht="15" customHeight="1" x14ac:dyDescent="0.2">
      <c r="A55" s="5" t="s">
        <v>285</v>
      </c>
      <c r="B55" s="6">
        <v>484</v>
      </c>
      <c r="C55" s="6">
        <v>411</v>
      </c>
      <c r="D55" s="6">
        <f t="shared" si="13"/>
        <v>895</v>
      </c>
      <c r="E55" s="6">
        <v>1</v>
      </c>
      <c r="F55" s="6">
        <v>1</v>
      </c>
      <c r="G55" s="6">
        <f t="shared" si="14"/>
        <v>2</v>
      </c>
      <c r="H55" s="6">
        <f t="shared" si="15"/>
        <v>485</v>
      </c>
      <c r="I55" s="6">
        <f t="shared" si="16"/>
        <v>412</v>
      </c>
      <c r="J55" s="6">
        <f t="shared" si="17"/>
        <v>897</v>
      </c>
      <c r="K55" s="7" t="s">
        <v>286</v>
      </c>
    </row>
    <row r="56" spans="1:11" ht="15" customHeight="1" x14ac:dyDescent="0.2">
      <c r="A56" s="5" t="s">
        <v>407</v>
      </c>
      <c r="B56" s="6">
        <v>784</v>
      </c>
      <c r="C56" s="6">
        <v>426</v>
      </c>
      <c r="D56" s="6">
        <f t="shared" si="13"/>
        <v>1210</v>
      </c>
      <c r="E56" s="6">
        <v>0</v>
      </c>
      <c r="F56" s="6">
        <v>0</v>
      </c>
      <c r="G56" s="6">
        <f t="shared" si="14"/>
        <v>0</v>
      </c>
      <c r="H56" s="6">
        <f t="shared" si="15"/>
        <v>784</v>
      </c>
      <c r="I56" s="6">
        <f t="shared" si="16"/>
        <v>426</v>
      </c>
      <c r="J56" s="6">
        <f t="shared" si="17"/>
        <v>1210</v>
      </c>
      <c r="K56" s="7" t="s">
        <v>351</v>
      </c>
    </row>
    <row r="57" spans="1:11" ht="15" customHeight="1" x14ac:dyDescent="0.2">
      <c r="A57" s="5" t="s">
        <v>287</v>
      </c>
      <c r="B57" s="6">
        <v>346</v>
      </c>
      <c r="C57" s="6">
        <v>871</v>
      </c>
      <c r="D57" s="6">
        <f t="shared" si="13"/>
        <v>1217</v>
      </c>
      <c r="E57" s="6">
        <v>0</v>
      </c>
      <c r="F57" s="6">
        <v>1</v>
      </c>
      <c r="G57" s="6">
        <f t="shared" si="14"/>
        <v>1</v>
      </c>
      <c r="H57" s="6">
        <f t="shared" si="15"/>
        <v>346</v>
      </c>
      <c r="I57" s="6">
        <f t="shared" si="16"/>
        <v>872</v>
      </c>
      <c r="J57" s="6">
        <f t="shared" si="17"/>
        <v>1218</v>
      </c>
      <c r="K57" s="7" t="s">
        <v>1132</v>
      </c>
    </row>
    <row r="58" spans="1:11" ht="15" customHeight="1" x14ac:dyDescent="0.2">
      <c r="A58" s="5" t="s">
        <v>1595</v>
      </c>
      <c r="B58" s="6">
        <v>111</v>
      </c>
      <c r="C58" s="6">
        <v>103</v>
      </c>
      <c r="D58" s="6">
        <f t="shared" si="13"/>
        <v>214</v>
      </c>
      <c r="E58" s="6">
        <v>0</v>
      </c>
      <c r="F58" s="6">
        <v>0</v>
      </c>
      <c r="G58" s="6">
        <f t="shared" si="14"/>
        <v>0</v>
      </c>
      <c r="H58" s="6">
        <f t="shared" si="15"/>
        <v>111</v>
      </c>
      <c r="I58" s="6">
        <f t="shared" si="16"/>
        <v>103</v>
      </c>
      <c r="J58" s="6">
        <f t="shared" si="17"/>
        <v>214</v>
      </c>
      <c r="K58" s="7" t="s">
        <v>1594</v>
      </c>
    </row>
    <row r="59" spans="1:11" ht="15" customHeight="1" x14ac:dyDescent="0.2">
      <c r="A59" s="5" t="s">
        <v>873</v>
      </c>
      <c r="B59" s="6">
        <v>210</v>
      </c>
      <c r="C59" s="6">
        <v>260</v>
      </c>
      <c r="D59" s="6">
        <f t="shared" si="13"/>
        <v>470</v>
      </c>
      <c r="E59" s="6">
        <v>0</v>
      </c>
      <c r="F59" s="6">
        <v>0</v>
      </c>
      <c r="G59" s="6">
        <f t="shared" si="14"/>
        <v>0</v>
      </c>
      <c r="H59" s="6">
        <f t="shared" si="15"/>
        <v>210</v>
      </c>
      <c r="I59" s="6">
        <f t="shared" si="16"/>
        <v>260</v>
      </c>
      <c r="J59" s="6">
        <f t="shared" si="17"/>
        <v>470</v>
      </c>
      <c r="K59" s="7" t="s">
        <v>1135</v>
      </c>
    </row>
    <row r="60" spans="1:11" ht="15" customHeight="1" x14ac:dyDescent="0.2">
      <c r="A60" s="5" t="s">
        <v>289</v>
      </c>
      <c r="B60" s="6">
        <v>853</v>
      </c>
      <c r="C60" s="6">
        <v>303</v>
      </c>
      <c r="D60" s="6">
        <f t="shared" si="13"/>
        <v>1156</v>
      </c>
      <c r="E60" s="6">
        <v>0</v>
      </c>
      <c r="F60" s="6">
        <v>0</v>
      </c>
      <c r="G60" s="6">
        <f t="shared" si="14"/>
        <v>0</v>
      </c>
      <c r="H60" s="6">
        <f t="shared" si="15"/>
        <v>853</v>
      </c>
      <c r="I60" s="6">
        <f t="shared" si="16"/>
        <v>303</v>
      </c>
      <c r="J60" s="6">
        <f t="shared" si="17"/>
        <v>1156</v>
      </c>
      <c r="K60" s="7" t="s">
        <v>290</v>
      </c>
    </row>
    <row r="61" spans="1:11" ht="15" customHeight="1" x14ac:dyDescent="0.2">
      <c r="A61" s="5" t="s">
        <v>1593</v>
      </c>
      <c r="B61" s="6">
        <v>2027</v>
      </c>
      <c r="C61" s="6">
        <v>1264</v>
      </c>
      <c r="D61" s="6">
        <f t="shared" si="13"/>
        <v>3291</v>
      </c>
      <c r="E61" s="6">
        <v>0</v>
      </c>
      <c r="F61" s="6">
        <v>0</v>
      </c>
      <c r="G61" s="6">
        <f t="shared" si="14"/>
        <v>0</v>
      </c>
      <c r="H61" s="6">
        <f t="shared" si="15"/>
        <v>2027</v>
      </c>
      <c r="I61" s="6">
        <f t="shared" si="16"/>
        <v>1264</v>
      </c>
      <c r="J61" s="6">
        <f t="shared" si="17"/>
        <v>3291</v>
      </c>
      <c r="K61" s="7" t="s">
        <v>360</v>
      </c>
    </row>
    <row r="62" spans="1:11" ht="15" customHeight="1" x14ac:dyDescent="0.2">
      <c r="A62" s="5" t="s">
        <v>1592</v>
      </c>
      <c r="B62" s="6">
        <v>538</v>
      </c>
      <c r="C62" s="6">
        <v>599</v>
      </c>
      <c r="D62" s="6">
        <f t="shared" si="13"/>
        <v>1137</v>
      </c>
      <c r="E62" s="6">
        <v>0</v>
      </c>
      <c r="F62" s="6">
        <v>0</v>
      </c>
      <c r="G62" s="6">
        <f t="shared" si="14"/>
        <v>0</v>
      </c>
      <c r="H62" s="6">
        <f t="shared" si="15"/>
        <v>538</v>
      </c>
      <c r="I62" s="6">
        <f t="shared" si="16"/>
        <v>599</v>
      </c>
      <c r="J62" s="6">
        <f t="shared" si="17"/>
        <v>1137</v>
      </c>
      <c r="K62" s="7" t="s">
        <v>1137</v>
      </c>
    </row>
    <row r="63" spans="1:11" ht="15" customHeight="1" x14ac:dyDescent="0.2">
      <c r="A63" s="5" t="s">
        <v>1591</v>
      </c>
      <c r="B63" s="6">
        <v>318</v>
      </c>
      <c r="C63" s="6">
        <v>317</v>
      </c>
      <c r="D63" s="6">
        <f t="shared" si="13"/>
        <v>635</v>
      </c>
      <c r="E63" s="6">
        <v>0</v>
      </c>
      <c r="F63" s="6">
        <v>0</v>
      </c>
      <c r="G63" s="6">
        <f t="shared" si="14"/>
        <v>0</v>
      </c>
      <c r="H63" s="6">
        <f t="shared" si="15"/>
        <v>318</v>
      </c>
      <c r="I63" s="6">
        <f t="shared" si="16"/>
        <v>317</v>
      </c>
      <c r="J63" s="6">
        <f t="shared" si="17"/>
        <v>635</v>
      </c>
      <c r="K63" s="7" t="s">
        <v>1590</v>
      </c>
    </row>
    <row r="64" spans="1:11" ht="15" customHeight="1" x14ac:dyDescent="0.2">
      <c r="A64" s="5" t="s">
        <v>771</v>
      </c>
      <c r="B64" s="6">
        <v>0</v>
      </c>
      <c r="C64" s="6">
        <v>3741</v>
      </c>
      <c r="D64" s="6">
        <f t="shared" si="13"/>
        <v>3741</v>
      </c>
      <c r="E64" s="6">
        <v>0</v>
      </c>
      <c r="F64" s="6">
        <v>1</v>
      </c>
      <c r="G64" s="6">
        <f t="shared" si="14"/>
        <v>1</v>
      </c>
      <c r="H64" s="6">
        <f t="shared" si="15"/>
        <v>0</v>
      </c>
      <c r="I64" s="6">
        <f t="shared" si="16"/>
        <v>3742</v>
      </c>
      <c r="J64" s="6">
        <f t="shared" si="17"/>
        <v>3742</v>
      </c>
      <c r="K64" s="7" t="s">
        <v>351</v>
      </c>
    </row>
    <row r="65" spans="1:11" ht="15" customHeight="1" x14ac:dyDescent="0.2">
      <c r="A65" s="5" t="s">
        <v>1589</v>
      </c>
      <c r="B65" s="6">
        <v>229</v>
      </c>
      <c r="C65" s="6">
        <v>357</v>
      </c>
      <c r="D65" s="6">
        <f t="shared" si="13"/>
        <v>586</v>
      </c>
      <c r="E65" s="6">
        <v>0</v>
      </c>
      <c r="F65" s="6">
        <v>0</v>
      </c>
      <c r="G65" s="6">
        <f t="shared" si="14"/>
        <v>0</v>
      </c>
      <c r="H65" s="6">
        <f t="shared" si="15"/>
        <v>229</v>
      </c>
      <c r="I65" s="6">
        <f t="shared" si="16"/>
        <v>357</v>
      </c>
      <c r="J65" s="6">
        <f t="shared" si="17"/>
        <v>586</v>
      </c>
      <c r="K65" s="7" t="s">
        <v>1588</v>
      </c>
    </row>
    <row r="66" spans="1:11" ht="15" customHeight="1" x14ac:dyDescent="0.2">
      <c r="A66" s="5" t="s">
        <v>462</v>
      </c>
      <c r="B66" s="6">
        <v>252</v>
      </c>
      <c r="C66" s="6">
        <v>0</v>
      </c>
      <c r="D66" s="6">
        <f t="shared" si="13"/>
        <v>252</v>
      </c>
      <c r="E66" s="6">
        <v>0</v>
      </c>
      <c r="F66" s="6">
        <v>0</v>
      </c>
      <c r="G66" s="6">
        <f t="shared" si="14"/>
        <v>0</v>
      </c>
      <c r="H66" s="6">
        <f t="shared" si="15"/>
        <v>252</v>
      </c>
      <c r="I66" s="6">
        <f t="shared" si="16"/>
        <v>0</v>
      </c>
      <c r="J66" s="6">
        <f t="shared" si="17"/>
        <v>252</v>
      </c>
      <c r="K66" s="7" t="s">
        <v>419</v>
      </c>
    </row>
    <row r="67" spans="1:11" ht="15" customHeight="1" x14ac:dyDescent="0.2">
      <c r="A67" s="5" t="s">
        <v>299</v>
      </c>
      <c r="B67" s="6">
        <v>1755</v>
      </c>
      <c r="C67" s="6">
        <v>1112</v>
      </c>
      <c r="D67" s="6">
        <f t="shared" si="13"/>
        <v>2867</v>
      </c>
      <c r="E67" s="6">
        <v>0</v>
      </c>
      <c r="F67" s="6">
        <v>0</v>
      </c>
      <c r="G67" s="6">
        <f t="shared" si="14"/>
        <v>0</v>
      </c>
      <c r="H67" s="6">
        <f t="shared" si="15"/>
        <v>1755</v>
      </c>
      <c r="I67" s="6">
        <f t="shared" si="16"/>
        <v>1112</v>
      </c>
      <c r="J67" s="6">
        <f t="shared" si="17"/>
        <v>2867</v>
      </c>
      <c r="K67" s="7" t="s">
        <v>300</v>
      </c>
    </row>
    <row r="68" spans="1:11" ht="15" customHeight="1" x14ac:dyDescent="0.2">
      <c r="A68" s="5" t="s">
        <v>420</v>
      </c>
      <c r="B68" s="6">
        <v>756</v>
      </c>
      <c r="C68" s="6">
        <v>296</v>
      </c>
      <c r="D68" s="6">
        <f t="shared" si="13"/>
        <v>1052</v>
      </c>
      <c r="E68" s="6">
        <v>0</v>
      </c>
      <c r="F68" s="6">
        <v>0</v>
      </c>
      <c r="G68" s="6">
        <f t="shared" si="14"/>
        <v>0</v>
      </c>
      <c r="H68" s="6">
        <f t="shared" si="15"/>
        <v>756</v>
      </c>
      <c r="I68" s="6">
        <f t="shared" si="16"/>
        <v>296</v>
      </c>
      <c r="J68" s="6">
        <f t="shared" si="17"/>
        <v>1052</v>
      </c>
      <c r="K68" s="7" t="s">
        <v>302</v>
      </c>
    </row>
    <row r="69" spans="1:11" ht="15" customHeight="1" x14ac:dyDescent="0.2">
      <c r="A69" s="5" t="s">
        <v>372</v>
      </c>
      <c r="B69" s="6">
        <v>386</v>
      </c>
      <c r="C69" s="6">
        <v>458</v>
      </c>
      <c r="D69" s="6">
        <f t="shared" si="13"/>
        <v>844</v>
      </c>
      <c r="E69" s="6">
        <v>0</v>
      </c>
      <c r="F69" s="6">
        <v>0</v>
      </c>
      <c r="G69" s="6">
        <f t="shared" si="14"/>
        <v>0</v>
      </c>
      <c r="H69" s="6">
        <f t="shared" si="15"/>
        <v>386</v>
      </c>
      <c r="I69" s="6">
        <f t="shared" si="16"/>
        <v>458</v>
      </c>
      <c r="J69" s="6">
        <f t="shared" si="17"/>
        <v>844</v>
      </c>
      <c r="K69" s="7" t="s">
        <v>922</v>
      </c>
    </row>
    <row r="70" spans="1:11" ht="15" customHeight="1" x14ac:dyDescent="0.2">
      <c r="A70" s="5" t="s">
        <v>38</v>
      </c>
      <c r="B70" s="6">
        <f t="shared" ref="B70:J70" si="18">SUM(B52:B69)</f>
        <v>9440</v>
      </c>
      <c r="C70" s="6">
        <f t="shared" si="18"/>
        <v>11222</v>
      </c>
      <c r="D70" s="6">
        <f t="shared" si="18"/>
        <v>20662</v>
      </c>
      <c r="E70" s="6">
        <f t="shared" si="18"/>
        <v>1</v>
      </c>
      <c r="F70" s="6">
        <f t="shared" si="18"/>
        <v>3</v>
      </c>
      <c r="G70" s="6">
        <f t="shared" si="18"/>
        <v>4</v>
      </c>
      <c r="H70" s="6">
        <f t="shared" si="18"/>
        <v>9441</v>
      </c>
      <c r="I70" s="6">
        <f t="shared" si="18"/>
        <v>11225</v>
      </c>
      <c r="J70" s="6">
        <f t="shared" si="18"/>
        <v>20666</v>
      </c>
      <c r="K70" s="7" t="s">
        <v>39</v>
      </c>
    </row>
    <row r="71" spans="1:11" ht="15" customHeight="1" x14ac:dyDescent="0.2">
      <c r="A71" s="5" t="s">
        <v>267</v>
      </c>
      <c r="B71" s="6"/>
      <c r="C71" s="6"/>
      <c r="D71" s="6"/>
      <c r="E71" s="6"/>
      <c r="F71" s="6"/>
      <c r="G71" s="6"/>
      <c r="H71" s="6"/>
      <c r="I71" s="6"/>
      <c r="J71" s="6"/>
      <c r="K71" s="7" t="s">
        <v>41</v>
      </c>
    </row>
    <row r="72" spans="1:11" ht="15" customHeight="1" x14ac:dyDescent="0.2">
      <c r="A72" s="5" t="s">
        <v>407</v>
      </c>
      <c r="B72" s="6">
        <v>115</v>
      </c>
      <c r="C72" s="6">
        <v>1</v>
      </c>
      <c r="D72" s="6">
        <f t="shared" ref="D72:D82" si="19">SUM(B72:C72)</f>
        <v>116</v>
      </c>
      <c r="E72" s="6">
        <v>0</v>
      </c>
      <c r="F72" s="6">
        <v>0</v>
      </c>
      <c r="G72" s="6">
        <f t="shared" ref="G72:G82" si="20">SUM(E72:F72)</f>
        <v>0</v>
      </c>
      <c r="H72" s="6">
        <f t="shared" ref="H72:H82" si="21">SUM(B72,E72)</f>
        <v>115</v>
      </c>
      <c r="I72" s="6">
        <f t="shared" ref="I72:I82" si="22">SUM(C72,F72)</f>
        <v>1</v>
      </c>
      <c r="J72" s="6">
        <f t="shared" ref="J72:J82" si="23">SUM(H72:I72)</f>
        <v>116</v>
      </c>
      <c r="K72" s="7" t="s">
        <v>351</v>
      </c>
    </row>
    <row r="73" spans="1:11" ht="15" customHeight="1" x14ac:dyDescent="0.2">
      <c r="A73" s="5" t="s">
        <v>1595</v>
      </c>
      <c r="B73" s="6">
        <v>39</v>
      </c>
      <c r="C73" s="6">
        <v>28</v>
      </c>
      <c r="D73" s="6">
        <f t="shared" si="19"/>
        <v>67</v>
      </c>
      <c r="E73" s="6">
        <v>0</v>
      </c>
      <c r="F73" s="6">
        <v>0</v>
      </c>
      <c r="G73" s="6">
        <f t="shared" si="20"/>
        <v>0</v>
      </c>
      <c r="H73" s="6">
        <f t="shared" si="21"/>
        <v>39</v>
      </c>
      <c r="I73" s="6">
        <f t="shared" si="22"/>
        <v>28</v>
      </c>
      <c r="J73" s="6">
        <f t="shared" si="23"/>
        <v>67</v>
      </c>
      <c r="K73" s="7" t="s">
        <v>1594</v>
      </c>
    </row>
    <row r="74" spans="1:11" ht="15" customHeight="1" x14ac:dyDescent="0.2">
      <c r="A74" s="5" t="s">
        <v>873</v>
      </c>
      <c r="B74" s="6">
        <v>114</v>
      </c>
      <c r="C74" s="6">
        <v>23</v>
      </c>
      <c r="D74" s="6">
        <f t="shared" si="19"/>
        <v>137</v>
      </c>
      <c r="E74" s="6">
        <v>0</v>
      </c>
      <c r="F74" s="6">
        <v>0</v>
      </c>
      <c r="G74" s="6">
        <f t="shared" si="20"/>
        <v>0</v>
      </c>
      <c r="H74" s="6">
        <f t="shared" si="21"/>
        <v>114</v>
      </c>
      <c r="I74" s="6">
        <f t="shared" si="22"/>
        <v>23</v>
      </c>
      <c r="J74" s="6">
        <f t="shared" si="23"/>
        <v>137</v>
      </c>
      <c r="K74" s="7" t="s">
        <v>1135</v>
      </c>
    </row>
    <row r="75" spans="1:11" ht="15" customHeight="1" x14ac:dyDescent="0.2">
      <c r="A75" s="5" t="s">
        <v>414</v>
      </c>
      <c r="B75" s="6">
        <v>223</v>
      </c>
      <c r="C75" s="6">
        <v>72</v>
      </c>
      <c r="D75" s="6">
        <f t="shared" si="19"/>
        <v>295</v>
      </c>
      <c r="E75" s="6">
        <v>0</v>
      </c>
      <c r="F75" s="6">
        <v>0</v>
      </c>
      <c r="G75" s="6">
        <f t="shared" si="20"/>
        <v>0</v>
      </c>
      <c r="H75" s="6">
        <f t="shared" si="21"/>
        <v>223</v>
      </c>
      <c r="I75" s="6">
        <f t="shared" si="22"/>
        <v>72</v>
      </c>
      <c r="J75" s="6">
        <f t="shared" si="23"/>
        <v>295</v>
      </c>
      <c r="K75" s="7" t="s">
        <v>290</v>
      </c>
    </row>
    <row r="76" spans="1:11" ht="15" customHeight="1" x14ac:dyDescent="0.2">
      <c r="A76" s="5" t="s">
        <v>1593</v>
      </c>
      <c r="B76" s="6">
        <v>192</v>
      </c>
      <c r="C76" s="6">
        <v>128</v>
      </c>
      <c r="D76" s="6">
        <f t="shared" si="19"/>
        <v>320</v>
      </c>
      <c r="E76" s="6">
        <v>0</v>
      </c>
      <c r="F76" s="6">
        <v>0</v>
      </c>
      <c r="G76" s="6">
        <f t="shared" si="20"/>
        <v>0</v>
      </c>
      <c r="H76" s="6">
        <f t="shared" si="21"/>
        <v>192</v>
      </c>
      <c r="I76" s="6">
        <f t="shared" si="22"/>
        <v>128</v>
      </c>
      <c r="J76" s="6">
        <f t="shared" si="23"/>
        <v>320</v>
      </c>
      <c r="K76" s="7" t="s">
        <v>360</v>
      </c>
    </row>
    <row r="77" spans="1:11" ht="15" customHeight="1" x14ac:dyDescent="0.2">
      <c r="A77" s="5" t="s">
        <v>1592</v>
      </c>
      <c r="B77" s="6">
        <v>237</v>
      </c>
      <c r="C77" s="6">
        <v>182</v>
      </c>
      <c r="D77" s="6">
        <f t="shared" si="19"/>
        <v>419</v>
      </c>
      <c r="E77" s="6">
        <v>0</v>
      </c>
      <c r="F77" s="6">
        <v>0</v>
      </c>
      <c r="G77" s="6">
        <f t="shared" si="20"/>
        <v>0</v>
      </c>
      <c r="H77" s="6">
        <f t="shared" si="21"/>
        <v>237</v>
      </c>
      <c r="I77" s="6">
        <f t="shared" si="22"/>
        <v>182</v>
      </c>
      <c r="J77" s="6">
        <f t="shared" si="23"/>
        <v>419</v>
      </c>
      <c r="K77" s="7" t="s">
        <v>1137</v>
      </c>
    </row>
    <row r="78" spans="1:11" ht="15" customHeight="1" x14ac:dyDescent="0.2">
      <c r="A78" s="5" t="s">
        <v>771</v>
      </c>
      <c r="B78" s="6">
        <v>0</v>
      </c>
      <c r="C78" s="6">
        <v>141</v>
      </c>
      <c r="D78" s="6">
        <f t="shared" si="19"/>
        <v>141</v>
      </c>
      <c r="E78" s="6">
        <v>0</v>
      </c>
      <c r="F78" s="6">
        <v>1</v>
      </c>
      <c r="G78" s="6">
        <f t="shared" si="20"/>
        <v>1</v>
      </c>
      <c r="H78" s="6">
        <f t="shared" si="21"/>
        <v>0</v>
      </c>
      <c r="I78" s="6">
        <f t="shared" si="22"/>
        <v>142</v>
      </c>
      <c r="J78" s="6">
        <f t="shared" si="23"/>
        <v>142</v>
      </c>
      <c r="K78" s="305" t="s">
        <v>791</v>
      </c>
    </row>
    <row r="79" spans="1:11" ht="15" customHeight="1" x14ac:dyDescent="0.2">
      <c r="A79" s="5" t="s">
        <v>1589</v>
      </c>
      <c r="B79" s="6">
        <v>69</v>
      </c>
      <c r="C79" s="6">
        <v>57</v>
      </c>
      <c r="D79" s="6">
        <f t="shared" si="19"/>
        <v>126</v>
      </c>
      <c r="E79" s="6">
        <v>0</v>
      </c>
      <c r="F79" s="6">
        <v>0</v>
      </c>
      <c r="G79" s="6">
        <f t="shared" si="20"/>
        <v>0</v>
      </c>
      <c r="H79" s="6">
        <f t="shared" si="21"/>
        <v>69</v>
      </c>
      <c r="I79" s="6">
        <f t="shared" si="22"/>
        <v>57</v>
      </c>
      <c r="J79" s="6">
        <f t="shared" si="23"/>
        <v>126</v>
      </c>
      <c r="K79" s="7" t="s">
        <v>1588</v>
      </c>
    </row>
    <row r="80" spans="1:11" ht="15" customHeight="1" x14ac:dyDescent="0.2">
      <c r="A80" s="5" t="s">
        <v>462</v>
      </c>
      <c r="B80" s="6">
        <v>104</v>
      </c>
      <c r="C80" s="6">
        <v>0</v>
      </c>
      <c r="D80" s="6">
        <f t="shared" si="19"/>
        <v>104</v>
      </c>
      <c r="E80" s="6">
        <v>0</v>
      </c>
      <c r="F80" s="6">
        <v>0</v>
      </c>
      <c r="G80" s="6">
        <f t="shared" si="20"/>
        <v>0</v>
      </c>
      <c r="H80" s="6">
        <f t="shared" si="21"/>
        <v>104</v>
      </c>
      <c r="I80" s="6">
        <f t="shared" si="22"/>
        <v>0</v>
      </c>
      <c r="J80" s="6">
        <f t="shared" si="23"/>
        <v>104</v>
      </c>
      <c r="K80" s="7" t="s">
        <v>419</v>
      </c>
    </row>
    <row r="81" spans="1:11" ht="15" customHeight="1" x14ac:dyDescent="0.2">
      <c r="A81" s="5" t="s">
        <v>420</v>
      </c>
      <c r="B81" s="6">
        <v>169</v>
      </c>
      <c r="C81" s="6">
        <v>24</v>
      </c>
      <c r="D81" s="6">
        <f t="shared" si="19"/>
        <v>193</v>
      </c>
      <c r="E81" s="6">
        <v>0</v>
      </c>
      <c r="F81" s="6">
        <v>0</v>
      </c>
      <c r="G81" s="6">
        <f t="shared" si="20"/>
        <v>0</v>
      </c>
      <c r="H81" s="6">
        <f t="shared" si="21"/>
        <v>169</v>
      </c>
      <c r="I81" s="6">
        <f t="shared" si="22"/>
        <v>24</v>
      </c>
      <c r="J81" s="6">
        <f t="shared" si="23"/>
        <v>193</v>
      </c>
      <c r="K81" s="7" t="s">
        <v>302</v>
      </c>
    </row>
    <row r="82" spans="1:11" ht="15" customHeight="1" x14ac:dyDescent="0.2">
      <c r="A82" s="5" t="s">
        <v>372</v>
      </c>
      <c r="B82" s="6">
        <v>47</v>
      </c>
      <c r="C82" s="6">
        <v>29</v>
      </c>
      <c r="D82" s="6">
        <f t="shared" si="19"/>
        <v>76</v>
      </c>
      <c r="E82" s="6">
        <v>0</v>
      </c>
      <c r="F82" s="6">
        <v>0</v>
      </c>
      <c r="G82" s="6">
        <f t="shared" si="20"/>
        <v>0</v>
      </c>
      <c r="H82" s="6">
        <f t="shared" si="21"/>
        <v>47</v>
      </c>
      <c r="I82" s="6">
        <f t="shared" si="22"/>
        <v>29</v>
      </c>
      <c r="J82" s="6">
        <f t="shared" si="23"/>
        <v>76</v>
      </c>
      <c r="K82" s="7" t="s">
        <v>922</v>
      </c>
    </row>
    <row r="83" spans="1:11" ht="15" customHeight="1" thickBot="1" x14ac:dyDescent="0.25">
      <c r="A83" s="5" t="s">
        <v>45</v>
      </c>
      <c r="B83" s="6">
        <f t="shared" ref="B83:J83" si="24">SUM(B72:B82)</f>
        <v>1309</v>
      </c>
      <c r="C83" s="6">
        <f t="shared" si="24"/>
        <v>685</v>
      </c>
      <c r="D83" s="6">
        <f t="shared" si="24"/>
        <v>1994</v>
      </c>
      <c r="E83" s="6">
        <f t="shared" si="24"/>
        <v>0</v>
      </c>
      <c r="F83" s="6">
        <f t="shared" si="24"/>
        <v>1</v>
      </c>
      <c r="G83" s="6">
        <f t="shared" si="24"/>
        <v>1</v>
      </c>
      <c r="H83" s="6">
        <f t="shared" si="24"/>
        <v>1309</v>
      </c>
      <c r="I83" s="6">
        <f t="shared" si="24"/>
        <v>686</v>
      </c>
      <c r="J83" s="6">
        <f t="shared" si="24"/>
        <v>1995</v>
      </c>
      <c r="K83" s="7" t="s">
        <v>336</v>
      </c>
    </row>
    <row r="84" spans="1:11" ht="15" customHeight="1" thickBot="1" x14ac:dyDescent="0.25">
      <c r="A84" s="8" t="s">
        <v>108</v>
      </c>
      <c r="B84" s="9">
        <f t="shared" ref="B84:J84" si="25">SUM(B83,B70)</f>
        <v>10749</v>
      </c>
      <c r="C84" s="9">
        <f t="shared" si="25"/>
        <v>11907</v>
      </c>
      <c r="D84" s="9">
        <f t="shared" si="25"/>
        <v>22656</v>
      </c>
      <c r="E84" s="9">
        <f t="shared" si="25"/>
        <v>1</v>
      </c>
      <c r="F84" s="9">
        <f t="shared" si="25"/>
        <v>4</v>
      </c>
      <c r="G84" s="9">
        <f t="shared" si="25"/>
        <v>5</v>
      </c>
      <c r="H84" s="9">
        <f t="shared" si="25"/>
        <v>10750</v>
      </c>
      <c r="I84" s="9">
        <f t="shared" si="25"/>
        <v>11911</v>
      </c>
      <c r="J84" s="9">
        <f t="shared" si="25"/>
        <v>22661</v>
      </c>
      <c r="K84" s="10" t="s">
        <v>48</v>
      </c>
    </row>
    <row r="85" spans="1:11" ht="15" thickTop="1" x14ac:dyDescent="0.2"/>
    <row r="87" spans="1:11" ht="21.75" customHeight="1" x14ac:dyDescent="0.2">
      <c r="A87" s="423" t="s">
        <v>1600</v>
      </c>
      <c r="B87" s="423"/>
      <c r="C87" s="423"/>
      <c r="D87" s="423"/>
      <c r="E87" s="423"/>
      <c r="F87" s="423"/>
      <c r="G87" s="423"/>
      <c r="H87" s="423"/>
      <c r="I87" s="423"/>
      <c r="J87" s="423"/>
      <c r="K87" s="423"/>
    </row>
    <row r="88" spans="1:11" ht="34.5" customHeight="1" x14ac:dyDescent="0.25">
      <c r="A88" s="416" t="s">
        <v>1599</v>
      </c>
      <c r="B88" s="416"/>
      <c r="C88" s="416"/>
      <c r="D88" s="416"/>
      <c r="E88" s="416"/>
      <c r="F88" s="416"/>
      <c r="G88" s="416"/>
      <c r="H88" s="416"/>
      <c r="I88" s="416"/>
      <c r="J88" s="416"/>
      <c r="K88" s="416"/>
    </row>
    <row r="89" spans="1:11" ht="24" customHeight="1" thickBot="1" x14ac:dyDescent="0.25">
      <c r="A89" s="31" t="s">
        <v>1598</v>
      </c>
      <c r="K89" s="33" t="s">
        <v>1597</v>
      </c>
    </row>
    <row r="90" spans="1:11" ht="13.5" customHeight="1" thickTop="1" x14ac:dyDescent="0.25">
      <c r="A90" s="409" t="s">
        <v>118</v>
      </c>
      <c r="B90" s="412" t="s">
        <v>2</v>
      </c>
      <c r="C90" s="412"/>
      <c r="D90" s="412"/>
      <c r="E90" s="412" t="s">
        <v>3</v>
      </c>
      <c r="F90" s="412"/>
      <c r="G90" s="412"/>
      <c r="H90" s="412" t="s">
        <v>4</v>
      </c>
      <c r="I90" s="412"/>
      <c r="J90" s="412"/>
      <c r="K90" s="409" t="s">
        <v>278</v>
      </c>
    </row>
    <row r="91" spans="1:11" ht="15.75" x14ac:dyDescent="0.25">
      <c r="A91" s="410"/>
      <c r="B91" s="413" t="s">
        <v>6</v>
      </c>
      <c r="C91" s="413"/>
      <c r="D91" s="413"/>
      <c r="E91" s="413" t="s">
        <v>7</v>
      </c>
      <c r="F91" s="413"/>
      <c r="G91" s="413"/>
      <c r="H91" s="413" t="s">
        <v>8</v>
      </c>
      <c r="I91" s="413"/>
      <c r="J91" s="413"/>
      <c r="K91" s="410"/>
    </row>
    <row r="92" spans="1:11" ht="15.75" x14ac:dyDescent="0.25">
      <c r="A92" s="410"/>
      <c r="B92" s="75" t="s">
        <v>52</v>
      </c>
      <c r="C92" s="75" t="s">
        <v>10</v>
      </c>
      <c r="D92" s="75" t="s">
        <v>11</v>
      </c>
      <c r="E92" s="75" t="s">
        <v>52</v>
      </c>
      <c r="F92" s="75" t="s">
        <v>10</v>
      </c>
      <c r="G92" s="75" t="s">
        <v>11</v>
      </c>
      <c r="H92" s="75" t="s">
        <v>52</v>
      </c>
      <c r="I92" s="75" t="s">
        <v>10</v>
      </c>
      <c r="J92" s="75" t="s">
        <v>11</v>
      </c>
      <c r="K92" s="410"/>
    </row>
    <row r="93" spans="1:11" ht="16.5" thickBot="1" x14ac:dyDescent="0.3">
      <c r="A93" s="411"/>
      <c r="B93" s="4" t="s">
        <v>12</v>
      </c>
      <c r="C93" s="4" t="s">
        <v>13</v>
      </c>
      <c r="D93" s="4" t="s">
        <v>8</v>
      </c>
      <c r="E93" s="4" t="s">
        <v>12</v>
      </c>
      <c r="F93" s="4" t="s">
        <v>13</v>
      </c>
      <c r="G93" s="4" t="s">
        <v>8</v>
      </c>
      <c r="H93" s="4" t="s">
        <v>12</v>
      </c>
      <c r="I93" s="4" t="s">
        <v>13</v>
      </c>
      <c r="J93" s="4" t="s">
        <v>8</v>
      </c>
      <c r="K93" s="411"/>
    </row>
    <row r="94" spans="1:11" ht="18" customHeight="1" x14ac:dyDescent="0.2">
      <c r="A94" s="5" t="s">
        <v>14</v>
      </c>
      <c r="B94" s="6"/>
      <c r="C94" s="6"/>
      <c r="D94" s="6"/>
      <c r="E94" s="6"/>
      <c r="F94" s="6"/>
      <c r="G94" s="6"/>
      <c r="H94" s="6"/>
      <c r="I94" s="6"/>
      <c r="J94" s="6"/>
      <c r="K94" s="7" t="s">
        <v>69</v>
      </c>
    </row>
    <row r="95" spans="1:11" ht="18" customHeight="1" x14ac:dyDescent="0.2">
      <c r="A95" s="5" t="s">
        <v>280</v>
      </c>
      <c r="B95" s="6">
        <v>73</v>
      </c>
      <c r="C95" s="6">
        <v>32</v>
      </c>
      <c r="D95" s="6">
        <f t="shared" ref="D95:D121" si="26">SUM(B95:C95)</f>
        <v>105</v>
      </c>
      <c r="E95" s="6">
        <v>0</v>
      </c>
      <c r="F95" s="6">
        <v>0</v>
      </c>
      <c r="G95" s="6">
        <f t="shared" ref="G95:G121" si="27">SUM(E95:F95)</f>
        <v>0</v>
      </c>
      <c r="H95" s="6">
        <f t="shared" ref="H95:H121" si="28">SUM(B95,E95)</f>
        <v>73</v>
      </c>
      <c r="I95" s="6">
        <f t="shared" ref="I95:I121" si="29">SUM(C95,F95)</f>
        <v>32</v>
      </c>
      <c r="J95" s="6">
        <f t="shared" ref="J95:J121" si="30">SUM(H95:I95)</f>
        <v>105</v>
      </c>
      <c r="K95" s="7" t="s">
        <v>281</v>
      </c>
    </row>
    <row r="96" spans="1:11" ht="18" customHeight="1" x14ac:dyDescent="0.2">
      <c r="A96" s="5" t="s">
        <v>124</v>
      </c>
      <c r="B96" s="6">
        <v>34</v>
      </c>
      <c r="C96" s="6">
        <v>23</v>
      </c>
      <c r="D96" s="6">
        <f t="shared" si="26"/>
        <v>57</v>
      </c>
      <c r="E96" s="6">
        <v>0</v>
      </c>
      <c r="F96" s="6">
        <v>0</v>
      </c>
      <c r="G96" s="6">
        <f t="shared" si="27"/>
        <v>0</v>
      </c>
      <c r="H96" s="6">
        <f t="shared" si="28"/>
        <v>34</v>
      </c>
      <c r="I96" s="6">
        <f t="shared" si="29"/>
        <v>23</v>
      </c>
      <c r="J96" s="6">
        <f t="shared" si="30"/>
        <v>57</v>
      </c>
      <c r="K96" s="7" t="s">
        <v>282</v>
      </c>
    </row>
    <row r="97" spans="1:11" ht="18" customHeight="1" x14ac:dyDescent="0.2">
      <c r="A97" s="5" t="s">
        <v>1596</v>
      </c>
      <c r="B97" s="6">
        <v>26</v>
      </c>
      <c r="C97" s="6">
        <v>9</v>
      </c>
      <c r="D97" s="6">
        <f t="shared" si="26"/>
        <v>35</v>
      </c>
      <c r="E97" s="6">
        <v>0</v>
      </c>
      <c r="F97" s="6">
        <v>0</v>
      </c>
      <c r="G97" s="6">
        <f t="shared" si="27"/>
        <v>0</v>
      </c>
      <c r="H97" s="6">
        <f t="shared" si="28"/>
        <v>26</v>
      </c>
      <c r="I97" s="6">
        <f t="shared" si="29"/>
        <v>9</v>
      </c>
      <c r="J97" s="6">
        <f t="shared" si="30"/>
        <v>35</v>
      </c>
      <c r="K97" s="7" t="s">
        <v>347</v>
      </c>
    </row>
    <row r="98" spans="1:11" ht="18" customHeight="1" x14ac:dyDescent="0.2">
      <c r="A98" s="5" t="s">
        <v>285</v>
      </c>
      <c r="B98" s="6">
        <v>142</v>
      </c>
      <c r="C98" s="6">
        <v>15</v>
      </c>
      <c r="D98" s="6">
        <f t="shared" si="26"/>
        <v>157</v>
      </c>
      <c r="E98" s="6">
        <v>0</v>
      </c>
      <c r="F98" s="6">
        <v>0</v>
      </c>
      <c r="G98" s="6">
        <f t="shared" si="27"/>
        <v>0</v>
      </c>
      <c r="H98" s="6">
        <f t="shared" si="28"/>
        <v>142</v>
      </c>
      <c r="I98" s="6">
        <f t="shared" si="29"/>
        <v>15</v>
      </c>
      <c r="J98" s="6">
        <f t="shared" si="30"/>
        <v>157</v>
      </c>
      <c r="K98" s="7" t="s">
        <v>286</v>
      </c>
    </row>
    <row r="99" spans="1:11" ht="18" customHeight="1" x14ac:dyDescent="0.2">
      <c r="A99" s="5" t="s">
        <v>407</v>
      </c>
      <c r="B99" s="6">
        <v>152</v>
      </c>
      <c r="C99" s="6">
        <v>14</v>
      </c>
      <c r="D99" s="6">
        <f t="shared" si="26"/>
        <v>166</v>
      </c>
      <c r="E99" s="6">
        <v>1</v>
      </c>
      <c r="F99" s="6">
        <v>0</v>
      </c>
      <c r="G99" s="6">
        <f t="shared" si="27"/>
        <v>1</v>
      </c>
      <c r="H99" s="6">
        <f t="shared" si="28"/>
        <v>153</v>
      </c>
      <c r="I99" s="6">
        <f t="shared" si="29"/>
        <v>14</v>
      </c>
      <c r="J99" s="6">
        <f t="shared" si="30"/>
        <v>167</v>
      </c>
      <c r="K99" s="7" t="s">
        <v>351</v>
      </c>
    </row>
    <row r="100" spans="1:11" ht="18" customHeight="1" x14ac:dyDescent="0.2">
      <c r="A100" s="5" t="s">
        <v>287</v>
      </c>
      <c r="B100" s="6">
        <v>99</v>
      </c>
      <c r="C100" s="6">
        <v>31</v>
      </c>
      <c r="D100" s="6">
        <f t="shared" si="26"/>
        <v>130</v>
      </c>
      <c r="E100" s="6">
        <v>0</v>
      </c>
      <c r="F100" s="6">
        <v>0</v>
      </c>
      <c r="G100" s="6">
        <f t="shared" si="27"/>
        <v>0</v>
      </c>
      <c r="H100" s="6">
        <f t="shared" si="28"/>
        <v>99</v>
      </c>
      <c r="I100" s="6">
        <f t="shared" si="29"/>
        <v>31</v>
      </c>
      <c r="J100" s="6">
        <f t="shared" si="30"/>
        <v>130</v>
      </c>
      <c r="K100" s="7" t="s">
        <v>1132</v>
      </c>
    </row>
    <row r="101" spans="1:11" ht="18" customHeight="1" x14ac:dyDescent="0.2">
      <c r="A101" s="5" t="s">
        <v>1595</v>
      </c>
      <c r="B101" s="6">
        <v>2</v>
      </c>
      <c r="C101" s="6">
        <v>0</v>
      </c>
      <c r="D101" s="6">
        <f t="shared" si="26"/>
        <v>2</v>
      </c>
      <c r="E101" s="6">
        <v>1</v>
      </c>
      <c r="F101" s="6">
        <v>0</v>
      </c>
      <c r="G101" s="6">
        <f t="shared" si="27"/>
        <v>1</v>
      </c>
      <c r="H101" s="6">
        <f t="shared" si="28"/>
        <v>3</v>
      </c>
      <c r="I101" s="6">
        <f t="shared" si="29"/>
        <v>0</v>
      </c>
      <c r="J101" s="6">
        <f t="shared" si="30"/>
        <v>3</v>
      </c>
      <c r="K101" s="7" t="s">
        <v>1594</v>
      </c>
    </row>
    <row r="102" spans="1:11" ht="30" customHeight="1" x14ac:dyDescent="0.2">
      <c r="A102" s="5" t="s">
        <v>873</v>
      </c>
      <c r="B102" s="6">
        <v>33</v>
      </c>
      <c r="C102" s="6">
        <v>13</v>
      </c>
      <c r="D102" s="6">
        <f t="shared" si="26"/>
        <v>46</v>
      </c>
      <c r="E102" s="6">
        <v>0</v>
      </c>
      <c r="F102" s="6">
        <v>0</v>
      </c>
      <c r="G102" s="6">
        <f t="shared" si="27"/>
        <v>0</v>
      </c>
      <c r="H102" s="6">
        <f t="shared" si="28"/>
        <v>33</v>
      </c>
      <c r="I102" s="6">
        <f t="shared" si="29"/>
        <v>13</v>
      </c>
      <c r="J102" s="6">
        <f t="shared" si="30"/>
        <v>46</v>
      </c>
      <c r="K102" s="18" t="s">
        <v>999</v>
      </c>
    </row>
    <row r="103" spans="1:11" ht="18" customHeight="1" x14ac:dyDescent="0.2">
      <c r="A103" s="5" t="s">
        <v>289</v>
      </c>
      <c r="B103" s="6">
        <v>52</v>
      </c>
      <c r="C103" s="6">
        <v>3</v>
      </c>
      <c r="D103" s="6">
        <f t="shared" si="26"/>
        <v>55</v>
      </c>
      <c r="E103" s="6">
        <v>0</v>
      </c>
      <c r="F103" s="6">
        <v>0</v>
      </c>
      <c r="G103" s="6">
        <f t="shared" si="27"/>
        <v>0</v>
      </c>
      <c r="H103" s="6">
        <f t="shared" si="28"/>
        <v>52</v>
      </c>
      <c r="I103" s="6">
        <f t="shared" si="29"/>
        <v>3</v>
      </c>
      <c r="J103" s="6">
        <f t="shared" si="30"/>
        <v>55</v>
      </c>
      <c r="K103" s="7" t="s">
        <v>290</v>
      </c>
    </row>
    <row r="104" spans="1:11" ht="18" customHeight="1" x14ac:dyDescent="0.2">
      <c r="A104" s="5" t="s">
        <v>1593</v>
      </c>
      <c r="B104" s="6">
        <v>160</v>
      </c>
      <c r="C104" s="6">
        <v>7</v>
      </c>
      <c r="D104" s="6">
        <f t="shared" si="26"/>
        <v>167</v>
      </c>
      <c r="E104" s="6">
        <v>0</v>
      </c>
      <c r="F104" s="6">
        <v>0</v>
      </c>
      <c r="G104" s="6">
        <f t="shared" si="27"/>
        <v>0</v>
      </c>
      <c r="H104" s="6">
        <f t="shared" si="28"/>
        <v>160</v>
      </c>
      <c r="I104" s="6">
        <f t="shared" si="29"/>
        <v>7</v>
      </c>
      <c r="J104" s="6">
        <f t="shared" si="30"/>
        <v>167</v>
      </c>
      <c r="K104" s="7" t="s">
        <v>360</v>
      </c>
    </row>
    <row r="105" spans="1:11" ht="18" customHeight="1" x14ac:dyDescent="0.2">
      <c r="A105" s="5" t="s">
        <v>1592</v>
      </c>
      <c r="B105" s="6">
        <v>86</v>
      </c>
      <c r="C105" s="6">
        <v>11</v>
      </c>
      <c r="D105" s="6">
        <f t="shared" si="26"/>
        <v>97</v>
      </c>
      <c r="E105" s="6">
        <v>0</v>
      </c>
      <c r="F105" s="6">
        <v>0</v>
      </c>
      <c r="G105" s="6">
        <f t="shared" si="27"/>
        <v>0</v>
      </c>
      <c r="H105" s="6">
        <f t="shared" si="28"/>
        <v>86</v>
      </c>
      <c r="I105" s="6">
        <f t="shared" si="29"/>
        <v>11</v>
      </c>
      <c r="J105" s="6">
        <f t="shared" si="30"/>
        <v>97</v>
      </c>
      <c r="K105" s="7" t="s">
        <v>1137</v>
      </c>
    </row>
    <row r="106" spans="1:11" ht="18" customHeight="1" x14ac:dyDescent="0.2">
      <c r="A106" s="5" t="s">
        <v>1591</v>
      </c>
      <c r="B106" s="6">
        <v>30</v>
      </c>
      <c r="C106" s="6">
        <v>2</v>
      </c>
      <c r="D106" s="6">
        <f t="shared" si="26"/>
        <v>32</v>
      </c>
      <c r="E106" s="6">
        <v>1</v>
      </c>
      <c r="F106" s="6">
        <v>0</v>
      </c>
      <c r="G106" s="6">
        <f t="shared" si="27"/>
        <v>1</v>
      </c>
      <c r="H106" s="6">
        <f t="shared" si="28"/>
        <v>31</v>
      </c>
      <c r="I106" s="6">
        <f t="shared" si="29"/>
        <v>2</v>
      </c>
      <c r="J106" s="6">
        <f t="shared" si="30"/>
        <v>33</v>
      </c>
      <c r="K106" s="7" t="s">
        <v>1590</v>
      </c>
    </row>
    <row r="107" spans="1:11" ht="18" customHeight="1" x14ac:dyDescent="0.2">
      <c r="A107" s="5" t="s">
        <v>771</v>
      </c>
      <c r="B107" s="6">
        <v>70</v>
      </c>
      <c r="C107" s="6">
        <v>57</v>
      </c>
      <c r="D107" s="6">
        <f t="shared" si="26"/>
        <v>127</v>
      </c>
      <c r="E107" s="6">
        <v>0</v>
      </c>
      <c r="F107" s="6">
        <v>0</v>
      </c>
      <c r="G107" s="6">
        <f t="shared" si="27"/>
        <v>0</v>
      </c>
      <c r="H107" s="6">
        <f t="shared" si="28"/>
        <v>70</v>
      </c>
      <c r="I107" s="6">
        <f t="shared" si="29"/>
        <v>57</v>
      </c>
      <c r="J107" s="6">
        <f t="shared" si="30"/>
        <v>127</v>
      </c>
      <c r="K107" s="7" t="s">
        <v>910</v>
      </c>
    </row>
    <row r="108" spans="1:11" ht="18" customHeight="1" x14ac:dyDescent="0.2">
      <c r="A108" s="5" t="s">
        <v>1589</v>
      </c>
      <c r="B108" s="6">
        <v>23</v>
      </c>
      <c r="C108" s="6">
        <v>0</v>
      </c>
      <c r="D108" s="6">
        <f t="shared" si="26"/>
        <v>23</v>
      </c>
      <c r="E108" s="6">
        <v>0</v>
      </c>
      <c r="F108" s="6">
        <v>0</v>
      </c>
      <c r="G108" s="6">
        <f t="shared" si="27"/>
        <v>0</v>
      </c>
      <c r="H108" s="6">
        <f t="shared" si="28"/>
        <v>23</v>
      </c>
      <c r="I108" s="6">
        <f t="shared" si="29"/>
        <v>0</v>
      </c>
      <c r="J108" s="6">
        <f t="shared" si="30"/>
        <v>23</v>
      </c>
      <c r="K108" s="7" t="s">
        <v>1588</v>
      </c>
    </row>
    <row r="109" spans="1:11" ht="18" customHeight="1" x14ac:dyDescent="0.2">
      <c r="A109" s="5" t="s">
        <v>462</v>
      </c>
      <c r="B109" s="6">
        <v>34</v>
      </c>
      <c r="C109" s="6">
        <v>1</v>
      </c>
      <c r="D109" s="6">
        <f t="shared" si="26"/>
        <v>35</v>
      </c>
      <c r="E109" s="6">
        <v>0</v>
      </c>
      <c r="F109" s="6">
        <v>0</v>
      </c>
      <c r="G109" s="6">
        <f t="shared" si="27"/>
        <v>0</v>
      </c>
      <c r="H109" s="6">
        <f t="shared" si="28"/>
        <v>34</v>
      </c>
      <c r="I109" s="6">
        <f t="shared" si="29"/>
        <v>1</v>
      </c>
      <c r="J109" s="6">
        <f t="shared" si="30"/>
        <v>35</v>
      </c>
      <c r="K109" s="7" t="s">
        <v>419</v>
      </c>
    </row>
    <row r="110" spans="1:11" ht="18" customHeight="1" x14ac:dyDescent="0.2">
      <c r="A110" s="5" t="s">
        <v>299</v>
      </c>
      <c r="B110" s="6">
        <v>122</v>
      </c>
      <c r="C110" s="6">
        <v>18</v>
      </c>
      <c r="D110" s="6">
        <f t="shared" si="26"/>
        <v>140</v>
      </c>
      <c r="E110" s="6">
        <v>0</v>
      </c>
      <c r="F110" s="6">
        <v>0</v>
      </c>
      <c r="G110" s="6">
        <f t="shared" si="27"/>
        <v>0</v>
      </c>
      <c r="H110" s="6">
        <f t="shared" si="28"/>
        <v>122</v>
      </c>
      <c r="I110" s="6">
        <f t="shared" si="29"/>
        <v>18</v>
      </c>
      <c r="J110" s="6">
        <f t="shared" si="30"/>
        <v>140</v>
      </c>
      <c r="K110" s="7" t="s">
        <v>300</v>
      </c>
    </row>
    <row r="111" spans="1:11" ht="18" customHeight="1" x14ac:dyDescent="0.2">
      <c r="A111" s="5" t="s">
        <v>420</v>
      </c>
      <c r="B111" s="6">
        <v>56</v>
      </c>
      <c r="C111" s="6">
        <v>3</v>
      </c>
      <c r="D111" s="6">
        <f t="shared" si="26"/>
        <v>59</v>
      </c>
      <c r="E111" s="6">
        <v>0</v>
      </c>
      <c r="F111" s="6">
        <v>0</v>
      </c>
      <c r="G111" s="6">
        <f t="shared" si="27"/>
        <v>0</v>
      </c>
      <c r="H111" s="6">
        <f t="shared" si="28"/>
        <v>56</v>
      </c>
      <c r="I111" s="6">
        <f t="shared" si="29"/>
        <v>3</v>
      </c>
      <c r="J111" s="6">
        <f t="shared" si="30"/>
        <v>59</v>
      </c>
      <c r="K111" s="7" t="s">
        <v>302</v>
      </c>
    </row>
    <row r="112" spans="1:11" ht="18" customHeight="1" x14ac:dyDescent="0.2">
      <c r="A112" s="5" t="s">
        <v>372</v>
      </c>
      <c r="B112" s="6">
        <v>84</v>
      </c>
      <c r="C112" s="6">
        <v>3</v>
      </c>
      <c r="D112" s="6">
        <f t="shared" si="26"/>
        <v>87</v>
      </c>
      <c r="E112" s="6">
        <v>0</v>
      </c>
      <c r="F112" s="6">
        <v>0</v>
      </c>
      <c r="G112" s="6">
        <f t="shared" si="27"/>
        <v>0</v>
      </c>
      <c r="H112" s="6">
        <f t="shared" si="28"/>
        <v>84</v>
      </c>
      <c r="I112" s="6">
        <f t="shared" si="29"/>
        <v>3</v>
      </c>
      <c r="J112" s="6">
        <f t="shared" si="30"/>
        <v>87</v>
      </c>
      <c r="K112" s="7" t="s">
        <v>922</v>
      </c>
    </row>
    <row r="113" spans="1:11" ht="18" customHeight="1" x14ac:dyDescent="0.2">
      <c r="A113" s="5" t="s">
        <v>54</v>
      </c>
      <c r="B113" s="6">
        <v>36</v>
      </c>
      <c r="C113" s="6">
        <v>5</v>
      </c>
      <c r="D113" s="6">
        <f t="shared" si="26"/>
        <v>41</v>
      </c>
      <c r="E113" s="6">
        <v>0</v>
      </c>
      <c r="F113" s="6">
        <v>0</v>
      </c>
      <c r="G113" s="6">
        <f t="shared" si="27"/>
        <v>0</v>
      </c>
      <c r="H113" s="6">
        <f t="shared" si="28"/>
        <v>36</v>
      </c>
      <c r="I113" s="6">
        <f t="shared" si="29"/>
        <v>5</v>
      </c>
      <c r="J113" s="6">
        <f t="shared" si="30"/>
        <v>41</v>
      </c>
      <c r="K113" s="7" t="s">
        <v>330</v>
      </c>
    </row>
    <row r="114" spans="1:11" ht="18" customHeight="1" x14ac:dyDescent="0.2">
      <c r="A114" s="5" t="s">
        <v>433</v>
      </c>
      <c r="B114" s="6">
        <v>6</v>
      </c>
      <c r="C114" s="6">
        <v>1</v>
      </c>
      <c r="D114" s="6">
        <f t="shared" si="26"/>
        <v>7</v>
      </c>
      <c r="E114" s="6">
        <v>0</v>
      </c>
      <c r="F114" s="6">
        <v>0</v>
      </c>
      <c r="G114" s="6">
        <f t="shared" si="27"/>
        <v>0</v>
      </c>
      <c r="H114" s="6">
        <f t="shared" si="28"/>
        <v>6</v>
      </c>
      <c r="I114" s="6">
        <f t="shared" si="29"/>
        <v>1</v>
      </c>
      <c r="J114" s="6">
        <f t="shared" si="30"/>
        <v>7</v>
      </c>
      <c r="K114" s="7" t="s">
        <v>434</v>
      </c>
    </row>
    <row r="115" spans="1:11" ht="18" customHeight="1" x14ac:dyDescent="0.2">
      <c r="A115" s="5" t="s">
        <v>1587</v>
      </c>
      <c r="B115" s="6">
        <v>2</v>
      </c>
      <c r="C115" s="6">
        <v>0</v>
      </c>
      <c r="D115" s="6">
        <f t="shared" si="26"/>
        <v>2</v>
      </c>
      <c r="E115" s="6">
        <v>0</v>
      </c>
      <c r="F115" s="6">
        <v>0</v>
      </c>
      <c r="G115" s="6">
        <f t="shared" si="27"/>
        <v>0</v>
      </c>
      <c r="H115" s="6">
        <f t="shared" si="28"/>
        <v>2</v>
      </c>
      <c r="I115" s="6">
        <f t="shared" si="29"/>
        <v>0</v>
      </c>
      <c r="J115" s="6">
        <f t="shared" si="30"/>
        <v>2</v>
      </c>
      <c r="K115" s="7" t="s">
        <v>1586</v>
      </c>
    </row>
    <row r="116" spans="1:11" ht="18" customHeight="1" x14ac:dyDescent="0.2">
      <c r="A116" s="5" t="s">
        <v>1585</v>
      </c>
      <c r="B116" s="6">
        <v>17</v>
      </c>
      <c r="C116" s="6">
        <v>0</v>
      </c>
      <c r="D116" s="6">
        <f t="shared" si="26"/>
        <v>17</v>
      </c>
      <c r="E116" s="6">
        <v>0</v>
      </c>
      <c r="F116" s="6">
        <v>0</v>
      </c>
      <c r="G116" s="6">
        <f t="shared" si="27"/>
        <v>0</v>
      </c>
      <c r="H116" s="6">
        <f t="shared" si="28"/>
        <v>17</v>
      </c>
      <c r="I116" s="6">
        <f t="shared" si="29"/>
        <v>0</v>
      </c>
      <c r="J116" s="6">
        <f t="shared" si="30"/>
        <v>17</v>
      </c>
      <c r="K116" s="7" t="s">
        <v>1584</v>
      </c>
    </row>
    <row r="117" spans="1:11" ht="18" customHeight="1" x14ac:dyDescent="0.2">
      <c r="A117" s="5" t="s">
        <v>1583</v>
      </c>
      <c r="B117" s="6">
        <v>6</v>
      </c>
      <c r="C117" s="6">
        <v>0</v>
      </c>
      <c r="D117" s="6">
        <f t="shared" si="26"/>
        <v>6</v>
      </c>
      <c r="E117" s="6">
        <v>0</v>
      </c>
      <c r="F117" s="6">
        <v>0</v>
      </c>
      <c r="G117" s="6">
        <f t="shared" si="27"/>
        <v>0</v>
      </c>
      <c r="H117" s="6">
        <f t="shared" si="28"/>
        <v>6</v>
      </c>
      <c r="I117" s="6">
        <f t="shared" si="29"/>
        <v>0</v>
      </c>
      <c r="J117" s="6">
        <f t="shared" si="30"/>
        <v>6</v>
      </c>
      <c r="K117" s="7" t="s">
        <v>1582</v>
      </c>
    </row>
    <row r="118" spans="1:11" ht="18" customHeight="1" x14ac:dyDescent="0.2">
      <c r="A118" s="5" t="s">
        <v>1581</v>
      </c>
      <c r="B118" s="6">
        <v>9</v>
      </c>
      <c r="C118" s="6">
        <v>0</v>
      </c>
      <c r="D118" s="6">
        <f t="shared" si="26"/>
        <v>9</v>
      </c>
      <c r="E118" s="6">
        <v>0</v>
      </c>
      <c r="F118" s="6">
        <v>0</v>
      </c>
      <c r="G118" s="6">
        <f t="shared" si="27"/>
        <v>0</v>
      </c>
      <c r="H118" s="6">
        <f t="shared" si="28"/>
        <v>9</v>
      </c>
      <c r="I118" s="6">
        <f t="shared" si="29"/>
        <v>0</v>
      </c>
      <c r="J118" s="6">
        <f t="shared" si="30"/>
        <v>9</v>
      </c>
      <c r="K118" s="304" t="s">
        <v>1580</v>
      </c>
    </row>
    <row r="119" spans="1:11" ht="18" customHeight="1" x14ac:dyDescent="0.2">
      <c r="A119" s="5" t="s">
        <v>1024</v>
      </c>
      <c r="B119" s="6">
        <v>6</v>
      </c>
      <c r="C119" s="6">
        <v>0</v>
      </c>
      <c r="D119" s="6">
        <f t="shared" si="26"/>
        <v>6</v>
      </c>
      <c r="E119" s="6">
        <v>0</v>
      </c>
      <c r="F119" s="6">
        <v>0</v>
      </c>
      <c r="G119" s="6">
        <f t="shared" si="27"/>
        <v>0</v>
      </c>
      <c r="H119" s="6">
        <f t="shared" si="28"/>
        <v>6</v>
      </c>
      <c r="I119" s="6">
        <f t="shared" si="29"/>
        <v>0</v>
      </c>
      <c r="J119" s="6">
        <f t="shared" si="30"/>
        <v>6</v>
      </c>
      <c r="K119" s="18" t="s">
        <v>1579</v>
      </c>
    </row>
    <row r="120" spans="1:11" ht="18" customHeight="1" x14ac:dyDescent="0.2">
      <c r="A120" s="5" t="s">
        <v>1578</v>
      </c>
      <c r="B120" s="6">
        <v>4</v>
      </c>
      <c r="C120" s="6">
        <v>1</v>
      </c>
      <c r="D120" s="6">
        <f t="shared" si="26"/>
        <v>5</v>
      </c>
      <c r="E120" s="6">
        <v>0</v>
      </c>
      <c r="F120" s="6">
        <v>0</v>
      </c>
      <c r="G120" s="6">
        <f t="shared" si="27"/>
        <v>0</v>
      </c>
      <c r="H120" s="6">
        <f t="shared" si="28"/>
        <v>4</v>
      </c>
      <c r="I120" s="6">
        <f t="shared" si="29"/>
        <v>1</v>
      </c>
      <c r="J120" s="6">
        <f t="shared" si="30"/>
        <v>5</v>
      </c>
      <c r="K120" s="7" t="s">
        <v>1577</v>
      </c>
    </row>
    <row r="121" spans="1:11" ht="18" customHeight="1" thickBot="1" x14ac:dyDescent="0.25">
      <c r="A121" s="5" t="s">
        <v>1576</v>
      </c>
      <c r="B121" s="6">
        <v>12</v>
      </c>
      <c r="C121" s="6">
        <v>0</v>
      </c>
      <c r="D121" s="6">
        <f t="shared" si="26"/>
        <v>12</v>
      </c>
      <c r="E121" s="6">
        <v>0</v>
      </c>
      <c r="F121" s="6">
        <v>0</v>
      </c>
      <c r="G121" s="6">
        <f t="shared" si="27"/>
        <v>0</v>
      </c>
      <c r="H121" s="6">
        <f t="shared" si="28"/>
        <v>12</v>
      </c>
      <c r="I121" s="6">
        <f t="shared" si="29"/>
        <v>0</v>
      </c>
      <c r="J121" s="6">
        <f t="shared" si="30"/>
        <v>12</v>
      </c>
      <c r="K121" s="7" t="s">
        <v>1575</v>
      </c>
    </row>
    <row r="122" spans="1:11" ht="21" customHeight="1" thickBot="1" x14ac:dyDescent="0.25">
      <c r="A122" s="8" t="s">
        <v>108</v>
      </c>
      <c r="B122" s="9">
        <f t="shared" ref="B122:J122" si="31">SUM(B95:B121)</f>
        <v>1376</v>
      </c>
      <c r="C122" s="9">
        <f t="shared" si="31"/>
        <v>249</v>
      </c>
      <c r="D122" s="9">
        <f t="shared" si="31"/>
        <v>1625</v>
      </c>
      <c r="E122" s="9">
        <f t="shared" si="31"/>
        <v>3</v>
      </c>
      <c r="F122" s="9">
        <f t="shared" si="31"/>
        <v>0</v>
      </c>
      <c r="G122" s="9">
        <f t="shared" si="31"/>
        <v>3</v>
      </c>
      <c r="H122" s="9">
        <f t="shared" si="31"/>
        <v>1379</v>
      </c>
      <c r="I122" s="9">
        <f t="shared" si="31"/>
        <v>249</v>
      </c>
      <c r="J122" s="9">
        <f t="shared" si="31"/>
        <v>1628</v>
      </c>
      <c r="K122" s="10" t="s">
        <v>48</v>
      </c>
    </row>
    <row r="123" spans="1:11" ht="15" thickTop="1" x14ac:dyDescent="0.2"/>
    <row r="127" spans="1:11" ht="15.75" x14ac:dyDescent="0.2">
      <c r="A127" s="5"/>
    </row>
    <row r="128" spans="1:11" ht="15.75" x14ac:dyDescent="0.2">
      <c r="A128" s="5"/>
    </row>
    <row r="129" spans="1:1" ht="15.75" x14ac:dyDescent="0.2">
      <c r="A129" s="5"/>
    </row>
    <row r="130" spans="1:1" ht="15.75" x14ac:dyDescent="0.2">
      <c r="A130" s="5"/>
    </row>
    <row r="131" spans="1:1" ht="15.75" x14ac:dyDescent="0.2">
      <c r="A131" s="5"/>
    </row>
    <row r="132" spans="1:1" ht="15.75" x14ac:dyDescent="0.2">
      <c r="A132" s="5"/>
    </row>
    <row r="133" spans="1:1" ht="15.75" x14ac:dyDescent="0.2">
      <c r="A133" s="5"/>
    </row>
    <row r="134" spans="1:1" ht="15.75" x14ac:dyDescent="0.2">
      <c r="A134" s="5"/>
    </row>
  </sheetData>
  <mergeCells count="30">
    <mergeCell ref="A1:K1"/>
    <mergeCell ref="A2:K2"/>
    <mergeCell ref="A4:A7"/>
    <mergeCell ref="B4:D4"/>
    <mergeCell ref="E4:G4"/>
    <mergeCell ref="H4:J4"/>
    <mergeCell ref="K4:K7"/>
    <mergeCell ref="B5:D5"/>
    <mergeCell ref="E5:G5"/>
    <mergeCell ref="H5:J5"/>
    <mergeCell ref="A44:K44"/>
    <mergeCell ref="A45:K45"/>
    <mergeCell ref="A47:A50"/>
    <mergeCell ref="B47:D47"/>
    <mergeCell ref="E47:G47"/>
    <mergeCell ref="H47:J47"/>
    <mergeCell ref="K47:K50"/>
    <mergeCell ref="B48:D48"/>
    <mergeCell ref="E48:G48"/>
    <mergeCell ref="H48:J48"/>
    <mergeCell ref="A87:K87"/>
    <mergeCell ref="A88:K88"/>
    <mergeCell ref="A90:A93"/>
    <mergeCell ref="B90:D90"/>
    <mergeCell ref="E90:G90"/>
    <mergeCell ref="H90:J90"/>
    <mergeCell ref="K90:K93"/>
    <mergeCell ref="B91:D91"/>
    <mergeCell ref="E91:G91"/>
    <mergeCell ref="H91:J91"/>
  </mergeCells>
  <printOptions horizontalCentered="1"/>
  <pageMargins left="0.39370078740157483" right="0.39370078740157483" top="0.78740157480314965" bottom="0.39370078740157483" header="0.98425196850393704" footer="0.3937007874015748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6"/>
  <sheetViews>
    <sheetView rightToLeft="1" view="pageBreakPreview" topLeftCell="A4" zoomScale="80" zoomScaleSheetLayoutView="80" workbookViewId="0">
      <selection activeCell="K129" sqref="K129"/>
    </sheetView>
  </sheetViews>
  <sheetFormatPr defaultRowHeight="14.25" x14ac:dyDescent="0.2"/>
  <cols>
    <col min="1" max="1" width="26.375" style="76" customWidth="1"/>
    <col min="2" max="13" width="7.5" style="76" customWidth="1"/>
    <col min="14" max="14" width="34" style="76" customWidth="1"/>
    <col min="15" max="16384" width="9" style="76"/>
  </cols>
  <sheetData>
    <row r="1" spans="1:14" ht="21" customHeight="1" x14ac:dyDescent="0.2">
      <c r="A1" s="423" t="s">
        <v>1615</v>
      </c>
      <c r="B1" s="423"/>
      <c r="C1" s="423"/>
      <c r="D1" s="423"/>
      <c r="E1" s="423"/>
      <c r="F1" s="423"/>
      <c r="G1" s="423"/>
      <c r="H1" s="423"/>
      <c r="I1" s="423"/>
      <c r="J1" s="423"/>
      <c r="K1" s="423"/>
      <c r="L1" s="423"/>
      <c r="M1" s="423"/>
      <c r="N1" s="423"/>
    </row>
    <row r="2" spans="1:14" ht="37.5" customHeight="1" x14ac:dyDescent="0.25">
      <c r="A2" s="416" t="s">
        <v>1614</v>
      </c>
      <c r="B2" s="416"/>
      <c r="C2" s="416"/>
      <c r="D2" s="416"/>
      <c r="E2" s="416"/>
      <c r="F2" s="416"/>
      <c r="G2" s="416"/>
      <c r="H2" s="416"/>
      <c r="I2" s="416"/>
      <c r="J2" s="416"/>
      <c r="K2" s="416"/>
      <c r="L2" s="416"/>
      <c r="M2" s="416"/>
      <c r="N2" s="416"/>
    </row>
    <row r="3" spans="1:14" ht="23.25" customHeight="1" thickBot="1" x14ac:dyDescent="0.25">
      <c r="A3" s="31" t="s">
        <v>1613</v>
      </c>
      <c r="N3" s="33" t="s">
        <v>1612</v>
      </c>
    </row>
    <row r="4" spans="1:14" ht="16.5" thickTop="1" x14ac:dyDescent="0.25">
      <c r="A4" s="409" t="s">
        <v>118</v>
      </c>
      <c r="B4" s="412" t="s">
        <v>56</v>
      </c>
      <c r="C4" s="412"/>
      <c r="D4" s="412"/>
      <c r="E4" s="412" t="s">
        <v>1611</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7.45" customHeight="1" x14ac:dyDescent="0.2">
      <c r="A8" s="5" t="s">
        <v>14</v>
      </c>
      <c r="B8" s="6"/>
      <c r="C8" s="6"/>
      <c r="D8" s="6"/>
      <c r="E8" s="6"/>
      <c r="F8" s="6"/>
      <c r="G8" s="6"/>
      <c r="H8" s="6"/>
      <c r="I8" s="6"/>
      <c r="J8" s="6"/>
      <c r="K8" s="7"/>
      <c r="L8" s="5"/>
      <c r="M8" s="6"/>
      <c r="N8" s="7" t="s">
        <v>69</v>
      </c>
    </row>
    <row r="9" spans="1:14" ht="20.25" customHeight="1" x14ac:dyDescent="0.2">
      <c r="A9" s="5" t="s">
        <v>280</v>
      </c>
      <c r="B9" s="6">
        <v>11</v>
      </c>
      <c r="C9" s="6">
        <v>22</v>
      </c>
      <c r="D9" s="6">
        <f t="shared" ref="D9:D26" si="0">SUM(B9:C9)</f>
        <v>33</v>
      </c>
      <c r="E9" s="6">
        <v>1</v>
      </c>
      <c r="F9" s="6">
        <v>2</v>
      </c>
      <c r="G9" s="6">
        <f t="shared" ref="G9:G26" si="1">SUM(E9:F9)</f>
        <v>3</v>
      </c>
      <c r="H9" s="6">
        <v>0</v>
      </c>
      <c r="I9" s="6">
        <v>0</v>
      </c>
      <c r="J9" s="6">
        <f t="shared" ref="J9:J26" si="2">SUM(H9:I9)</f>
        <v>0</v>
      </c>
      <c r="K9" s="6">
        <f t="shared" ref="K9:K26" si="3">SUM(B9,E9,H9)</f>
        <v>12</v>
      </c>
      <c r="L9" s="6">
        <f t="shared" ref="L9:L26" si="4">SUM(C9,F9,I9)</f>
        <v>24</v>
      </c>
      <c r="M9" s="6">
        <f t="shared" ref="M9:M26" si="5">SUM(K9:L9)</f>
        <v>36</v>
      </c>
      <c r="N9" s="7" t="s">
        <v>281</v>
      </c>
    </row>
    <row r="10" spans="1:14" ht="20.25" customHeight="1" x14ac:dyDescent="0.2">
      <c r="A10" s="5" t="s">
        <v>124</v>
      </c>
      <c r="B10" s="6">
        <v>2</v>
      </c>
      <c r="C10" s="6">
        <v>2</v>
      </c>
      <c r="D10" s="6">
        <f t="shared" si="0"/>
        <v>4</v>
      </c>
      <c r="E10" s="6">
        <v>4</v>
      </c>
      <c r="F10" s="6">
        <v>0</v>
      </c>
      <c r="G10" s="6">
        <f t="shared" si="1"/>
        <v>4</v>
      </c>
      <c r="H10" s="6">
        <v>0</v>
      </c>
      <c r="I10" s="6">
        <v>0</v>
      </c>
      <c r="J10" s="6">
        <f t="shared" si="2"/>
        <v>0</v>
      </c>
      <c r="K10" s="6">
        <f t="shared" si="3"/>
        <v>6</v>
      </c>
      <c r="L10" s="6">
        <f t="shared" si="4"/>
        <v>2</v>
      </c>
      <c r="M10" s="6">
        <f t="shared" si="5"/>
        <v>8</v>
      </c>
      <c r="N10" s="7" t="s">
        <v>282</v>
      </c>
    </row>
    <row r="11" spans="1:14" ht="20.25" customHeight="1" x14ac:dyDescent="0.2">
      <c r="A11" s="5" t="s">
        <v>125</v>
      </c>
      <c r="B11" s="6">
        <v>7</v>
      </c>
      <c r="C11" s="6">
        <v>20</v>
      </c>
      <c r="D11" s="6">
        <f t="shared" si="0"/>
        <v>27</v>
      </c>
      <c r="E11" s="6">
        <v>0</v>
      </c>
      <c r="F11" s="6">
        <v>2</v>
      </c>
      <c r="G11" s="6">
        <f t="shared" si="1"/>
        <v>2</v>
      </c>
      <c r="H11" s="6">
        <v>0</v>
      </c>
      <c r="I11" s="6">
        <v>0</v>
      </c>
      <c r="J11" s="6">
        <f t="shared" si="2"/>
        <v>0</v>
      </c>
      <c r="K11" s="6">
        <f t="shared" si="3"/>
        <v>7</v>
      </c>
      <c r="L11" s="6">
        <f t="shared" si="4"/>
        <v>22</v>
      </c>
      <c r="M11" s="6">
        <f t="shared" si="5"/>
        <v>29</v>
      </c>
      <c r="N11" s="7" t="s">
        <v>347</v>
      </c>
    </row>
    <row r="12" spans="1:14" ht="20.25" customHeight="1" x14ac:dyDescent="0.2">
      <c r="A12" s="5" t="s">
        <v>285</v>
      </c>
      <c r="B12" s="6">
        <v>142</v>
      </c>
      <c r="C12" s="6">
        <v>119</v>
      </c>
      <c r="D12" s="6">
        <f t="shared" si="0"/>
        <v>261</v>
      </c>
      <c r="E12" s="6">
        <v>28</v>
      </c>
      <c r="F12" s="6">
        <v>21</v>
      </c>
      <c r="G12" s="6">
        <f t="shared" si="1"/>
        <v>49</v>
      </c>
      <c r="H12" s="6">
        <v>6</v>
      </c>
      <c r="I12" s="6">
        <v>2</v>
      </c>
      <c r="J12" s="6">
        <f t="shared" si="2"/>
        <v>8</v>
      </c>
      <c r="K12" s="6">
        <f t="shared" si="3"/>
        <v>176</v>
      </c>
      <c r="L12" s="6">
        <f t="shared" si="4"/>
        <v>142</v>
      </c>
      <c r="M12" s="6">
        <f t="shared" si="5"/>
        <v>318</v>
      </c>
      <c r="N12" s="7" t="s">
        <v>286</v>
      </c>
    </row>
    <row r="13" spans="1:14" ht="20.25" customHeight="1" x14ac:dyDescent="0.2">
      <c r="A13" s="5" t="s">
        <v>407</v>
      </c>
      <c r="B13" s="6">
        <v>211</v>
      </c>
      <c r="C13" s="6">
        <v>48</v>
      </c>
      <c r="D13" s="6">
        <f t="shared" si="0"/>
        <v>259</v>
      </c>
      <c r="E13" s="6">
        <v>42</v>
      </c>
      <c r="F13" s="6">
        <v>22</v>
      </c>
      <c r="G13" s="6">
        <f t="shared" si="1"/>
        <v>64</v>
      </c>
      <c r="H13" s="6">
        <v>13</v>
      </c>
      <c r="I13" s="6">
        <v>5</v>
      </c>
      <c r="J13" s="6">
        <f t="shared" si="2"/>
        <v>18</v>
      </c>
      <c r="K13" s="6">
        <f t="shared" si="3"/>
        <v>266</v>
      </c>
      <c r="L13" s="6">
        <f t="shared" si="4"/>
        <v>75</v>
      </c>
      <c r="M13" s="6">
        <f t="shared" si="5"/>
        <v>341</v>
      </c>
      <c r="N13" s="7" t="s">
        <v>351</v>
      </c>
    </row>
    <row r="14" spans="1:14" ht="20.25" customHeight="1" x14ac:dyDescent="0.2">
      <c r="A14" s="5" t="s">
        <v>287</v>
      </c>
      <c r="B14" s="6">
        <v>211</v>
      </c>
      <c r="C14" s="6">
        <v>189</v>
      </c>
      <c r="D14" s="6">
        <f t="shared" si="0"/>
        <v>400</v>
      </c>
      <c r="E14" s="6">
        <v>19</v>
      </c>
      <c r="F14" s="6">
        <v>61</v>
      </c>
      <c r="G14" s="6">
        <f t="shared" si="1"/>
        <v>80</v>
      </c>
      <c r="H14" s="6">
        <v>21</v>
      </c>
      <c r="I14" s="6">
        <v>22</v>
      </c>
      <c r="J14" s="6">
        <f t="shared" si="2"/>
        <v>43</v>
      </c>
      <c r="K14" s="6">
        <f t="shared" si="3"/>
        <v>251</v>
      </c>
      <c r="L14" s="6">
        <f t="shared" si="4"/>
        <v>272</v>
      </c>
      <c r="M14" s="6">
        <f t="shared" si="5"/>
        <v>523</v>
      </c>
      <c r="N14" s="7" t="s">
        <v>1132</v>
      </c>
    </row>
    <row r="15" spans="1:14" ht="20.25" customHeight="1" x14ac:dyDescent="0.2">
      <c r="A15" s="5" t="s">
        <v>1595</v>
      </c>
      <c r="B15" s="6">
        <v>3</v>
      </c>
      <c r="C15" s="6">
        <v>0</v>
      </c>
      <c r="D15" s="6">
        <f t="shared" si="0"/>
        <v>3</v>
      </c>
      <c r="E15" s="6">
        <v>12</v>
      </c>
      <c r="F15" s="6">
        <v>1</v>
      </c>
      <c r="G15" s="6">
        <f t="shared" si="1"/>
        <v>13</v>
      </c>
      <c r="H15" s="6">
        <v>2</v>
      </c>
      <c r="I15" s="6">
        <v>2</v>
      </c>
      <c r="J15" s="6">
        <f t="shared" si="2"/>
        <v>4</v>
      </c>
      <c r="K15" s="6">
        <f t="shared" si="3"/>
        <v>17</v>
      </c>
      <c r="L15" s="6">
        <f t="shared" si="4"/>
        <v>3</v>
      </c>
      <c r="M15" s="6">
        <f t="shared" si="5"/>
        <v>20</v>
      </c>
      <c r="N15" s="7" t="s">
        <v>1594</v>
      </c>
    </row>
    <row r="16" spans="1:14" ht="41.25" customHeight="1" x14ac:dyDescent="0.2">
      <c r="A16" s="5" t="s">
        <v>873</v>
      </c>
      <c r="B16" s="6">
        <v>55</v>
      </c>
      <c r="C16" s="6">
        <v>23</v>
      </c>
      <c r="D16" s="6">
        <f t="shared" si="0"/>
        <v>78</v>
      </c>
      <c r="E16" s="6">
        <v>10</v>
      </c>
      <c r="F16" s="6">
        <v>12</v>
      </c>
      <c r="G16" s="6">
        <f t="shared" si="1"/>
        <v>22</v>
      </c>
      <c r="H16" s="6">
        <v>7</v>
      </c>
      <c r="I16" s="6">
        <v>3</v>
      </c>
      <c r="J16" s="6">
        <f t="shared" si="2"/>
        <v>10</v>
      </c>
      <c r="K16" s="6">
        <f t="shared" si="3"/>
        <v>72</v>
      </c>
      <c r="L16" s="6">
        <f t="shared" si="4"/>
        <v>38</v>
      </c>
      <c r="M16" s="6">
        <f t="shared" si="5"/>
        <v>110</v>
      </c>
      <c r="N16" s="18" t="s">
        <v>1609</v>
      </c>
    </row>
    <row r="17" spans="1:14" ht="17.45" customHeight="1" x14ac:dyDescent="0.2">
      <c r="A17" s="5" t="s">
        <v>289</v>
      </c>
      <c r="B17" s="6">
        <v>278</v>
      </c>
      <c r="C17" s="6">
        <v>55</v>
      </c>
      <c r="D17" s="6">
        <f t="shared" si="0"/>
        <v>333</v>
      </c>
      <c r="E17" s="6">
        <v>40</v>
      </c>
      <c r="F17" s="6">
        <v>15</v>
      </c>
      <c r="G17" s="6">
        <f t="shared" si="1"/>
        <v>55</v>
      </c>
      <c r="H17" s="6">
        <v>89</v>
      </c>
      <c r="I17" s="6">
        <v>19</v>
      </c>
      <c r="J17" s="6">
        <f t="shared" si="2"/>
        <v>108</v>
      </c>
      <c r="K17" s="6">
        <f t="shared" si="3"/>
        <v>407</v>
      </c>
      <c r="L17" s="6">
        <f t="shared" si="4"/>
        <v>89</v>
      </c>
      <c r="M17" s="6">
        <f t="shared" si="5"/>
        <v>496</v>
      </c>
      <c r="N17" s="7" t="s">
        <v>290</v>
      </c>
    </row>
    <row r="18" spans="1:14" ht="17.45" customHeight="1" x14ac:dyDescent="0.2">
      <c r="A18" s="5" t="s">
        <v>1593</v>
      </c>
      <c r="B18" s="6">
        <v>468</v>
      </c>
      <c r="C18" s="6">
        <v>183</v>
      </c>
      <c r="D18" s="6">
        <f t="shared" si="0"/>
        <v>651</v>
      </c>
      <c r="E18" s="6">
        <v>85</v>
      </c>
      <c r="F18" s="6">
        <v>54</v>
      </c>
      <c r="G18" s="6">
        <f t="shared" si="1"/>
        <v>139</v>
      </c>
      <c r="H18" s="6">
        <v>41</v>
      </c>
      <c r="I18" s="6">
        <v>15</v>
      </c>
      <c r="J18" s="6">
        <f t="shared" si="2"/>
        <v>56</v>
      </c>
      <c r="K18" s="6">
        <f t="shared" si="3"/>
        <v>594</v>
      </c>
      <c r="L18" s="6">
        <f t="shared" si="4"/>
        <v>252</v>
      </c>
      <c r="M18" s="6">
        <f t="shared" si="5"/>
        <v>846</v>
      </c>
      <c r="N18" s="7" t="s">
        <v>360</v>
      </c>
    </row>
    <row r="19" spans="1:14" ht="17.45" customHeight="1" x14ac:dyDescent="0.2">
      <c r="A19" s="5" t="s">
        <v>1592</v>
      </c>
      <c r="B19" s="6">
        <v>127</v>
      </c>
      <c r="C19" s="6">
        <v>68</v>
      </c>
      <c r="D19" s="6">
        <f t="shared" si="0"/>
        <v>195</v>
      </c>
      <c r="E19" s="6">
        <v>29</v>
      </c>
      <c r="F19" s="6">
        <v>18</v>
      </c>
      <c r="G19" s="6">
        <f t="shared" si="1"/>
        <v>47</v>
      </c>
      <c r="H19" s="6">
        <v>1</v>
      </c>
      <c r="I19" s="6">
        <v>1</v>
      </c>
      <c r="J19" s="6">
        <f t="shared" si="2"/>
        <v>2</v>
      </c>
      <c r="K19" s="6">
        <f t="shared" si="3"/>
        <v>157</v>
      </c>
      <c r="L19" s="6">
        <f t="shared" si="4"/>
        <v>87</v>
      </c>
      <c r="M19" s="6">
        <f t="shared" si="5"/>
        <v>244</v>
      </c>
      <c r="N19" s="7" t="s">
        <v>1137</v>
      </c>
    </row>
    <row r="20" spans="1:14" ht="17.45" customHeight="1" x14ac:dyDescent="0.2">
      <c r="A20" s="5" t="s">
        <v>1591</v>
      </c>
      <c r="B20" s="6">
        <v>65</v>
      </c>
      <c r="C20" s="6">
        <v>21</v>
      </c>
      <c r="D20" s="6">
        <f t="shared" si="0"/>
        <v>86</v>
      </c>
      <c r="E20" s="6">
        <v>31</v>
      </c>
      <c r="F20" s="6">
        <v>57</v>
      </c>
      <c r="G20" s="6">
        <f t="shared" si="1"/>
        <v>88</v>
      </c>
      <c r="H20" s="6">
        <v>8</v>
      </c>
      <c r="I20" s="6">
        <v>1</v>
      </c>
      <c r="J20" s="6">
        <f t="shared" si="2"/>
        <v>9</v>
      </c>
      <c r="K20" s="6">
        <f t="shared" si="3"/>
        <v>104</v>
      </c>
      <c r="L20" s="6">
        <f t="shared" si="4"/>
        <v>79</v>
      </c>
      <c r="M20" s="6">
        <f t="shared" si="5"/>
        <v>183</v>
      </c>
      <c r="N20" s="7" t="s">
        <v>1590</v>
      </c>
    </row>
    <row r="21" spans="1:14" ht="17.45" customHeight="1" x14ac:dyDescent="0.2">
      <c r="A21" s="5" t="s">
        <v>771</v>
      </c>
      <c r="B21" s="6">
        <v>0</v>
      </c>
      <c r="C21" s="6">
        <v>1024</v>
      </c>
      <c r="D21" s="6">
        <f t="shared" si="0"/>
        <v>1024</v>
      </c>
      <c r="E21" s="6">
        <v>0</v>
      </c>
      <c r="F21" s="6">
        <v>248</v>
      </c>
      <c r="G21" s="6">
        <f t="shared" si="1"/>
        <v>248</v>
      </c>
      <c r="H21" s="6"/>
      <c r="I21" s="6">
        <v>5</v>
      </c>
      <c r="J21" s="6">
        <f t="shared" si="2"/>
        <v>5</v>
      </c>
      <c r="K21" s="6">
        <f t="shared" si="3"/>
        <v>0</v>
      </c>
      <c r="L21" s="6">
        <f t="shared" si="4"/>
        <v>1277</v>
      </c>
      <c r="M21" s="6">
        <f t="shared" si="5"/>
        <v>1277</v>
      </c>
      <c r="N21" s="7" t="s">
        <v>351</v>
      </c>
    </row>
    <row r="22" spans="1:14" ht="17.45" customHeight="1" x14ac:dyDescent="0.2">
      <c r="A22" s="5" t="s">
        <v>1610</v>
      </c>
      <c r="B22" s="6">
        <v>67</v>
      </c>
      <c r="C22" s="6">
        <v>47</v>
      </c>
      <c r="D22" s="6">
        <f t="shared" si="0"/>
        <v>114</v>
      </c>
      <c r="E22" s="6">
        <v>29</v>
      </c>
      <c r="F22" s="6">
        <v>30</v>
      </c>
      <c r="G22" s="6">
        <f t="shared" si="1"/>
        <v>59</v>
      </c>
      <c r="H22" s="6">
        <v>6</v>
      </c>
      <c r="I22" s="6">
        <v>2</v>
      </c>
      <c r="J22" s="6">
        <f t="shared" si="2"/>
        <v>8</v>
      </c>
      <c r="K22" s="6">
        <f t="shared" si="3"/>
        <v>102</v>
      </c>
      <c r="L22" s="6">
        <f t="shared" si="4"/>
        <v>79</v>
      </c>
      <c r="M22" s="6">
        <f t="shared" si="5"/>
        <v>181</v>
      </c>
      <c r="N22" s="7" t="s">
        <v>1588</v>
      </c>
    </row>
    <row r="23" spans="1:14" ht="17.45" customHeight="1" x14ac:dyDescent="0.2">
      <c r="A23" s="5" t="s">
        <v>462</v>
      </c>
      <c r="B23" s="6">
        <v>19</v>
      </c>
      <c r="C23" s="6">
        <v>0</v>
      </c>
      <c r="D23" s="6">
        <f t="shared" si="0"/>
        <v>19</v>
      </c>
      <c r="E23" s="6">
        <v>18</v>
      </c>
      <c r="F23" s="6">
        <v>0</v>
      </c>
      <c r="G23" s="6">
        <f t="shared" si="1"/>
        <v>18</v>
      </c>
      <c r="H23" s="6">
        <v>2</v>
      </c>
      <c r="I23" s="6">
        <v>0</v>
      </c>
      <c r="J23" s="6">
        <f t="shared" si="2"/>
        <v>2</v>
      </c>
      <c r="K23" s="6">
        <f t="shared" si="3"/>
        <v>39</v>
      </c>
      <c r="L23" s="6">
        <f t="shared" si="4"/>
        <v>0</v>
      </c>
      <c r="M23" s="6">
        <f t="shared" si="5"/>
        <v>39</v>
      </c>
      <c r="N23" s="7" t="s">
        <v>419</v>
      </c>
    </row>
    <row r="24" spans="1:14" ht="17.45" customHeight="1" x14ac:dyDescent="0.2">
      <c r="A24" s="5" t="s">
        <v>299</v>
      </c>
      <c r="B24" s="6">
        <v>297</v>
      </c>
      <c r="C24" s="6">
        <v>101</v>
      </c>
      <c r="D24" s="6">
        <f t="shared" si="0"/>
        <v>398</v>
      </c>
      <c r="E24" s="6">
        <v>92</v>
      </c>
      <c r="F24" s="6">
        <v>47</v>
      </c>
      <c r="G24" s="6">
        <f t="shared" si="1"/>
        <v>139</v>
      </c>
      <c r="H24" s="6">
        <v>23</v>
      </c>
      <c r="I24" s="6">
        <v>15</v>
      </c>
      <c r="J24" s="6">
        <f t="shared" si="2"/>
        <v>38</v>
      </c>
      <c r="K24" s="6">
        <f t="shared" si="3"/>
        <v>412</v>
      </c>
      <c r="L24" s="6">
        <f t="shared" si="4"/>
        <v>163</v>
      </c>
      <c r="M24" s="6">
        <f t="shared" si="5"/>
        <v>575</v>
      </c>
      <c r="N24" s="7" t="s">
        <v>300</v>
      </c>
    </row>
    <row r="25" spans="1:14" ht="17.45" customHeight="1" x14ac:dyDescent="0.2">
      <c r="A25" s="5" t="s">
        <v>420</v>
      </c>
      <c r="B25" s="6">
        <v>199</v>
      </c>
      <c r="C25" s="6">
        <v>37</v>
      </c>
      <c r="D25" s="6">
        <f t="shared" si="0"/>
        <v>236</v>
      </c>
      <c r="E25" s="6">
        <v>28</v>
      </c>
      <c r="F25" s="6">
        <v>16</v>
      </c>
      <c r="G25" s="6">
        <f t="shared" si="1"/>
        <v>44</v>
      </c>
      <c r="H25" s="6">
        <v>15</v>
      </c>
      <c r="I25" s="6">
        <v>8</v>
      </c>
      <c r="J25" s="6">
        <f t="shared" si="2"/>
        <v>23</v>
      </c>
      <c r="K25" s="6">
        <f t="shared" si="3"/>
        <v>242</v>
      </c>
      <c r="L25" s="6">
        <f t="shared" si="4"/>
        <v>61</v>
      </c>
      <c r="M25" s="6">
        <f t="shared" si="5"/>
        <v>303</v>
      </c>
      <c r="N25" s="7" t="s">
        <v>302</v>
      </c>
    </row>
    <row r="26" spans="1:14" ht="17.45" customHeight="1" x14ac:dyDescent="0.2">
      <c r="A26" s="5" t="s">
        <v>372</v>
      </c>
      <c r="B26" s="6">
        <v>130</v>
      </c>
      <c r="C26" s="6">
        <v>49</v>
      </c>
      <c r="D26" s="6">
        <f t="shared" si="0"/>
        <v>179</v>
      </c>
      <c r="E26" s="6">
        <v>39</v>
      </c>
      <c r="F26" s="6">
        <v>24</v>
      </c>
      <c r="G26" s="6">
        <f t="shared" si="1"/>
        <v>63</v>
      </c>
      <c r="H26" s="6">
        <v>38</v>
      </c>
      <c r="I26" s="6">
        <v>19</v>
      </c>
      <c r="J26" s="6">
        <f t="shared" si="2"/>
        <v>57</v>
      </c>
      <c r="K26" s="6">
        <f t="shared" si="3"/>
        <v>207</v>
      </c>
      <c r="L26" s="6">
        <f t="shared" si="4"/>
        <v>92</v>
      </c>
      <c r="M26" s="6">
        <f t="shared" si="5"/>
        <v>299</v>
      </c>
      <c r="N26" s="7" t="s">
        <v>922</v>
      </c>
    </row>
    <row r="27" spans="1:14" ht="17.45" customHeight="1" x14ac:dyDescent="0.2">
      <c r="A27" s="5" t="s">
        <v>38</v>
      </c>
      <c r="B27" s="6">
        <f t="shared" ref="B27:M27" si="6">SUM(B9:B26)</f>
        <v>2292</v>
      </c>
      <c r="C27" s="6">
        <f t="shared" si="6"/>
        <v>2008</v>
      </c>
      <c r="D27" s="6">
        <f t="shared" si="6"/>
        <v>4300</v>
      </c>
      <c r="E27" s="6">
        <f t="shared" si="6"/>
        <v>507</v>
      </c>
      <c r="F27" s="6">
        <f t="shared" si="6"/>
        <v>630</v>
      </c>
      <c r="G27" s="6">
        <f t="shared" si="6"/>
        <v>1137</v>
      </c>
      <c r="H27" s="6">
        <f t="shared" si="6"/>
        <v>272</v>
      </c>
      <c r="I27" s="6">
        <f t="shared" si="6"/>
        <v>119</v>
      </c>
      <c r="J27" s="6">
        <f t="shared" si="6"/>
        <v>391</v>
      </c>
      <c r="K27" s="6">
        <f t="shared" si="6"/>
        <v>3071</v>
      </c>
      <c r="L27" s="6">
        <f t="shared" si="6"/>
        <v>2757</v>
      </c>
      <c r="M27" s="6">
        <f t="shared" si="6"/>
        <v>5828</v>
      </c>
      <c r="N27" s="7" t="s">
        <v>39</v>
      </c>
    </row>
    <row r="28" spans="1:14" ht="20.25" customHeight="1" x14ac:dyDescent="0.2">
      <c r="A28" s="5" t="s">
        <v>267</v>
      </c>
      <c r="B28" s="6"/>
      <c r="C28" s="6"/>
      <c r="D28" s="6"/>
      <c r="E28" s="6"/>
      <c r="F28" s="6"/>
      <c r="G28" s="6"/>
      <c r="H28" s="6"/>
      <c r="I28" s="6"/>
      <c r="J28" s="6"/>
      <c r="K28" s="6"/>
      <c r="L28" s="6"/>
      <c r="M28" s="6"/>
      <c r="N28" s="7" t="s">
        <v>41</v>
      </c>
    </row>
    <row r="29" spans="1:14" ht="33" customHeight="1" x14ac:dyDescent="0.2">
      <c r="A29" s="5" t="s">
        <v>873</v>
      </c>
      <c r="B29" s="6">
        <v>57</v>
      </c>
      <c r="C29" s="6">
        <v>9</v>
      </c>
      <c r="D29" s="6">
        <f>SUM(B29:C29)</f>
        <v>66</v>
      </c>
      <c r="E29" s="6">
        <v>1</v>
      </c>
      <c r="F29" s="6">
        <v>0</v>
      </c>
      <c r="G29" s="6">
        <f>SUM(E29:F29)</f>
        <v>1</v>
      </c>
      <c r="H29" s="6">
        <v>0</v>
      </c>
      <c r="I29" s="6">
        <v>0</v>
      </c>
      <c r="J29" s="6">
        <f>SUM(H29:I29)</f>
        <v>0</v>
      </c>
      <c r="K29" s="6">
        <f t="shared" ref="K29:L33" si="7">SUM(B29,E29,H29)</f>
        <v>58</v>
      </c>
      <c r="L29" s="6">
        <f t="shared" si="7"/>
        <v>9</v>
      </c>
      <c r="M29" s="6">
        <f>SUM(K29:L29)</f>
        <v>67</v>
      </c>
      <c r="N29" s="18" t="s">
        <v>1609</v>
      </c>
    </row>
    <row r="30" spans="1:14" ht="17.45" customHeight="1" x14ac:dyDescent="0.2">
      <c r="A30" s="5" t="s">
        <v>289</v>
      </c>
      <c r="B30" s="6">
        <v>144</v>
      </c>
      <c r="C30" s="6">
        <v>20</v>
      </c>
      <c r="D30" s="6">
        <f>SUM(B30:C30)</f>
        <v>164</v>
      </c>
      <c r="E30" s="6">
        <v>7</v>
      </c>
      <c r="F30" s="6">
        <v>0</v>
      </c>
      <c r="G30" s="6">
        <f>SUM(E30:F30)</f>
        <v>7</v>
      </c>
      <c r="H30" s="6">
        <v>44</v>
      </c>
      <c r="I30" s="6">
        <v>0</v>
      </c>
      <c r="J30" s="6">
        <f>SUM(H30:I30)</f>
        <v>44</v>
      </c>
      <c r="K30" s="6">
        <f t="shared" si="7"/>
        <v>195</v>
      </c>
      <c r="L30" s="6">
        <f t="shared" si="7"/>
        <v>20</v>
      </c>
      <c r="M30" s="6">
        <f>SUM(K30:L30)</f>
        <v>215</v>
      </c>
      <c r="N30" s="7" t="s">
        <v>290</v>
      </c>
    </row>
    <row r="31" spans="1:14" ht="17.45" customHeight="1" x14ac:dyDescent="0.2">
      <c r="A31" s="5" t="s">
        <v>1593</v>
      </c>
      <c r="B31" s="6">
        <v>0</v>
      </c>
      <c r="C31" s="6">
        <v>0</v>
      </c>
      <c r="D31" s="6">
        <f>SUM(B31:C31)</f>
        <v>0</v>
      </c>
      <c r="E31" s="6">
        <v>0</v>
      </c>
      <c r="F31" s="6">
        <v>0</v>
      </c>
      <c r="G31" s="6">
        <f>SUM(E31:F31)</f>
        <v>0</v>
      </c>
      <c r="H31" s="6">
        <v>0</v>
      </c>
      <c r="I31" s="6">
        <v>2</v>
      </c>
      <c r="J31" s="6">
        <f>SUM(H31:I31)</f>
        <v>2</v>
      </c>
      <c r="K31" s="6">
        <f t="shared" si="7"/>
        <v>0</v>
      </c>
      <c r="L31" s="6">
        <f t="shared" si="7"/>
        <v>2</v>
      </c>
      <c r="M31" s="6">
        <f>SUM(K31:L31)</f>
        <v>2</v>
      </c>
      <c r="N31" s="7" t="s">
        <v>360</v>
      </c>
    </row>
    <row r="32" spans="1:14" ht="17.45" customHeight="1" x14ac:dyDescent="0.2">
      <c r="A32" s="5" t="s">
        <v>1592</v>
      </c>
      <c r="B32" s="6">
        <v>72</v>
      </c>
      <c r="C32" s="6">
        <v>43</v>
      </c>
      <c r="D32" s="6">
        <f>SUM(B32:C32)</f>
        <v>115</v>
      </c>
      <c r="E32" s="6">
        <v>1</v>
      </c>
      <c r="F32" s="6">
        <v>7</v>
      </c>
      <c r="G32" s="6">
        <f>SUM(E32:F32)</f>
        <v>8</v>
      </c>
      <c r="H32" s="6">
        <v>1</v>
      </c>
      <c r="I32" s="6">
        <v>0</v>
      </c>
      <c r="J32" s="6">
        <f>SUM(H32:I32)</f>
        <v>1</v>
      </c>
      <c r="K32" s="6">
        <f t="shared" si="7"/>
        <v>74</v>
      </c>
      <c r="L32" s="6">
        <f t="shared" si="7"/>
        <v>50</v>
      </c>
      <c r="M32" s="6">
        <f>SUM(K32:L32)</f>
        <v>124</v>
      </c>
      <c r="N32" s="7" t="s">
        <v>1137</v>
      </c>
    </row>
    <row r="33" spans="1:14" ht="17.45" customHeight="1" x14ac:dyDescent="0.2">
      <c r="A33" s="5" t="s">
        <v>420</v>
      </c>
      <c r="B33" s="6">
        <v>77</v>
      </c>
      <c r="C33" s="6">
        <v>4</v>
      </c>
      <c r="D33" s="6">
        <f>SUM(B33:C33)</f>
        <v>81</v>
      </c>
      <c r="E33" s="6">
        <v>0</v>
      </c>
      <c r="F33" s="6">
        <v>0</v>
      </c>
      <c r="G33" s="6">
        <f>SUM(E33:F33)</f>
        <v>0</v>
      </c>
      <c r="H33" s="6">
        <v>14</v>
      </c>
      <c r="I33" s="6">
        <v>0</v>
      </c>
      <c r="J33" s="6">
        <f>SUM(H33:I33)</f>
        <v>14</v>
      </c>
      <c r="K33" s="6">
        <f t="shared" si="7"/>
        <v>91</v>
      </c>
      <c r="L33" s="6">
        <f t="shared" si="7"/>
        <v>4</v>
      </c>
      <c r="M33" s="6">
        <f>SUM(K33:L33)</f>
        <v>95</v>
      </c>
      <c r="N33" s="7" t="s">
        <v>302</v>
      </c>
    </row>
    <row r="34" spans="1:14" ht="17.45" customHeight="1" thickBot="1" x14ac:dyDescent="0.25">
      <c r="A34" s="5" t="s">
        <v>45</v>
      </c>
      <c r="B34" s="6">
        <f t="shared" ref="B34:M34" si="8">SUM(B29:B33)</f>
        <v>350</v>
      </c>
      <c r="C34" s="6">
        <f t="shared" si="8"/>
        <v>76</v>
      </c>
      <c r="D34" s="6">
        <f t="shared" si="8"/>
        <v>426</v>
      </c>
      <c r="E34" s="6">
        <f t="shared" si="8"/>
        <v>9</v>
      </c>
      <c r="F34" s="6">
        <f t="shared" si="8"/>
        <v>7</v>
      </c>
      <c r="G34" s="6">
        <f t="shared" si="8"/>
        <v>16</v>
      </c>
      <c r="H34" s="6">
        <f t="shared" si="8"/>
        <v>59</v>
      </c>
      <c r="I34" s="6">
        <f t="shared" si="8"/>
        <v>2</v>
      </c>
      <c r="J34" s="6">
        <f t="shared" si="8"/>
        <v>61</v>
      </c>
      <c r="K34" s="6">
        <f t="shared" si="8"/>
        <v>418</v>
      </c>
      <c r="L34" s="6">
        <f t="shared" si="8"/>
        <v>85</v>
      </c>
      <c r="M34" s="6">
        <f t="shared" si="8"/>
        <v>503</v>
      </c>
      <c r="N34" s="7" t="s">
        <v>336</v>
      </c>
    </row>
    <row r="35" spans="1:14" ht="17.45" customHeight="1" thickBot="1" x14ac:dyDescent="0.25">
      <c r="A35" s="8" t="s">
        <v>108</v>
      </c>
      <c r="B35" s="9">
        <f t="shared" ref="B35:M35" si="9">SUM(B34,B27)</f>
        <v>2642</v>
      </c>
      <c r="C35" s="9">
        <f t="shared" si="9"/>
        <v>2084</v>
      </c>
      <c r="D35" s="9">
        <f t="shared" si="9"/>
        <v>4726</v>
      </c>
      <c r="E35" s="9">
        <f t="shared" si="9"/>
        <v>516</v>
      </c>
      <c r="F35" s="9">
        <f t="shared" si="9"/>
        <v>637</v>
      </c>
      <c r="G35" s="9">
        <f t="shared" si="9"/>
        <v>1153</v>
      </c>
      <c r="H35" s="9">
        <f t="shared" si="9"/>
        <v>331</v>
      </c>
      <c r="I35" s="9">
        <f t="shared" si="9"/>
        <v>121</v>
      </c>
      <c r="J35" s="9">
        <f t="shared" si="9"/>
        <v>452</v>
      </c>
      <c r="K35" s="9">
        <f t="shared" si="9"/>
        <v>3489</v>
      </c>
      <c r="L35" s="9">
        <f t="shared" si="9"/>
        <v>2842</v>
      </c>
      <c r="M35" s="9">
        <f t="shared" si="9"/>
        <v>6331</v>
      </c>
      <c r="N35" s="10" t="s">
        <v>48</v>
      </c>
    </row>
    <row r="36" spans="1:14" ht="15" thickTop="1" x14ac:dyDescent="0.2"/>
  </sheetData>
  <mergeCells count="12">
    <mergeCell ref="B5:D5"/>
    <mergeCell ref="E5:G5"/>
    <mergeCell ref="H5:J5"/>
    <mergeCell ref="K5:M5"/>
    <mergeCell ref="A1:N1"/>
    <mergeCell ref="A2:N2"/>
    <mergeCell ref="A4:A7"/>
    <mergeCell ref="B4:D4"/>
    <mergeCell ref="E4:G4"/>
    <mergeCell ref="H4:J4"/>
    <mergeCell ref="K4:M4"/>
    <mergeCell ref="N4:N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72"/>
  <sheetViews>
    <sheetView rightToLeft="1" view="pageBreakPreview" topLeftCell="A61" zoomScale="80" zoomScaleSheetLayoutView="80" workbookViewId="0">
      <selection activeCell="K129" sqref="K129"/>
    </sheetView>
  </sheetViews>
  <sheetFormatPr defaultRowHeight="14.25" x14ac:dyDescent="0.2"/>
  <cols>
    <col min="1" max="1" width="25.875" style="76" customWidth="1"/>
    <col min="2" max="2" width="7.5" style="76" customWidth="1"/>
    <col min="3" max="3" width="8.875" style="76" customWidth="1"/>
    <col min="4" max="4" width="7.875" style="76" customWidth="1"/>
    <col min="5" max="5" width="7.375" style="76" customWidth="1"/>
    <col min="6" max="6" width="8.625" style="76" customWidth="1"/>
    <col min="7" max="7" width="7.625" style="76" customWidth="1"/>
    <col min="8" max="8" width="7.375" style="76" customWidth="1"/>
    <col min="9" max="9" width="8.625" style="76" customWidth="1"/>
    <col min="10" max="10" width="7.875" style="76" customWidth="1"/>
    <col min="11" max="11" width="39.5" style="76" customWidth="1"/>
    <col min="12" max="16384" width="9" style="76"/>
  </cols>
  <sheetData>
    <row r="1" spans="1:11" ht="21" customHeight="1" x14ac:dyDescent="0.2">
      <c r="A1" s="423" t="s">
        <v>1623</v>
      </c>
      <c r="B1" s="423"/>
      <c r="C1" s="423"/>
      <c r="D1" s="423"/>
      <c r="E1" s="423"/>
      <c r="F1" s="423"/>
      <c r="G1" s="423"/>
      <c r="H1" s="423"/>
      <c r="I1" s="423"/>
      <c r="J1" s="423"/>
      <c r="K1" s="423"/>
    </row>
    <row r="2" spans="1:11" ht="37.5" customHeight="1" x14ac:dyDescent="0.25">
      <c r="A2" s="416" t="s">
        <v>1622</v>
      </c>
      <c r="B2" s="416"/>
      <c r="C2" s="416"/>
      <c r="D2" s="416"/>
      <c r="E2" s="416"/>
      <c r="F2" s="416"/>
      <c r="G2" s="416"/>
      <c r="H2" s="416"/>
      <c r="I2" s="416"/>
      <c r="J2" s="416"/>
      <c r="K2" s="416"/>
    </row>
    <row r="3" spans="1:11" ht="23.25" customHeight="1" thickBot="1" x14ac:dyDescent="0.25">
      <c r="A3" s="31" t="s">
        <v>1621</v>
      </c>
      <c r="K3" s="33" t="s">
        <v>1620</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8.75" customHeight="1" x14ac:dyDescent="0.2">
      <c r="A8" s="5" t="s">
        <v>14</v>
      </c>
      <c r="B8" s="6"/>
      <c r="C8" s="6"/>
      <c r="D8" s="6"/>
      <c r="E8" s="6"/>
      <c r="F8" s="6"/>
      <c r="G8" s="6"/>
      <c r="H8" s="6"/>
      <c r="I8" s="6"/>
      <c r="J8" s="6"/>
      <c r="K8" s="7" t="s">
        <v>69</v>
      </c>
    </row>
    <row r="9" spans="1:11" ht="18.75" customHeight="1" x14ac:dyDescent="0.2">
      <c r="A9" s="5" t="s">
        <v>280</v>
      </c>
      <c r="B9" s="6">
        <v>158</v>
      </c>
      <c r="C9" s="6">
        <v>287</v>
      </c>
      <c r="D9" s="6">
        <f t="shared" ref="D9:D26" si="0">SUM(B9:C9)</f>
        <v>445</v>
      </c>
      <c r="E9" s="6">
        <v>0</v>
      </c>
      <c r="F9" s="6">
        <v>0</v>
      </c>
      <c r="G9" s="6">
        <f t="shared" ref="G9:G26" si="1">SUM(E9:F9)</f>
        <v>0</v>
      </c>
      <c r="H9" s="6">
        <f t="shared" ref="H9:H26" si="2">SUM(B9,E9)</f>
        <v>158</v>
      </c>
      <c r="I9" s="6">
        <f t="shared" ref="I9:I26" si="3">SUM(C9,F9)</f>
        <v>287</v>
      </c>
      <c r="J9" s="6">
        <f t="shared" ref="J9:J26" si="4">SUM(H9:I9)</f>
        <v>445</v>
      </c>
      <c r="K9" s="7" t="s">
        <v>281</v>
      </c>
    </row>
    <row r="10" spans="1:11" ht="18.75" customHeight="1" x14ac:dyDescent="0.2">
      <c r="A10" s="5" t="s">
        <v>124</v>
      </c>
      <c r="B10" s="6">
        <v>128</v>
      </c>
      <c r="C10" s="6">
        <v>222</v>
      </c>
      <c r="D10" s="6">
        <f t="shared" si="0"/>
        <v>350</v>
      </c>
      <c r="E10" s="6">
        <v>0</v>
      </c>
      <c r="F10" s="6">
        <v>0</v>
      </c>
      <c r="G10" s="6">
        <f t="shared" si="1"/>
        <v>0</v>
      </c>
      <c r="H10" s="6">
        <f t="shared" si="2"/>
        <v>128</v>
      </c>
      <c r="I10" s="6">
        <f t="shared" si="3"/>
        <v>222</v>
      </c>
      <c r="J10" s="6">
        <f t="shared" si="4"/>
        <v>350</v>
      </c>
      <c r="K10" s="7" t="s">
        <v>282</v>
      </c>
    </row>
    <row r="11" spans="1:11" ht="18.75" customHeight="1" x14ac:dyDescent="0.2">
      <c r="A11" s="5" t="s">
        <v>125</v>
      </c>
      <c r="B11" s="6">
        <v>61</v>
      </c>
      <c r="C11" s="6">
        <v>177</v>
      </c>
      <c r="D11" s="6">
        <f t="shared" si="0"/>
        <v>238</v>
      </c>
      <c r="E11" s="6">
        <v>0</v>
      </c>
      <c r="F11" s="6">
        <v>0</v>
      </c>
      <c r="G11" s="6">
        <f t="shared" si="1"/>
        <v>0</v>
      </c>
      <c r="H11" s="6">
        <f t="shared" si="2"/>
        <v>61</v>
      </c>
      <c r="I11" s="6">
        <f t="shared" si="3"/>
        <v>177</v>
      </c>
      <c r="J11" s="6">
        <f t="shared" si="4"/>
        <v>238</v>
      </c>
      <c r="K11" s="7" t="s">
        <v>347</v>
      </c>
    </row>
    <row r="12" spans="1:11" ht="18.75" customHeight="1" x14ac:dyDescent="0.2">
      <c r="A12" s="5" t="s">
        <v>285</v>
      </c>
      <c r="B12" s="6">
        <v>373</v>
      </c>
      <c r="C12" s="6">
        <v>347</v>
      </c>
      <c r="D12" s="6">
        <f t="shared" si="0"/>
        <v>720</v>
      </c>
      <c r="E12" s="6">
        <v>0</v>
      </c>
      <c r="F12" s="6">
        <v>1</v>
      </c>
      <c r="G12" s="6">
        <f t="shared" si="1"/>
        <v>1</v>
      </c>
      <c r="H12" s="6">
        <f t="shared" si="2"/>
        <v>373</v>
      </c>
      <c r="I12" s="6">
        <f t="shared" si="3"/>
        <v>348</v>
      </c>
      <c r="J12" s="6">
        <f t="shared" si="4"/>
        <v>721</v>
      </c>
      <c r="K12" s="7" t="s">
        <v>286</v>
      </c>
    </row>
    <row r="13" spans="1:11" ht="18.75" customHeight="1" x14ac:dyDescent="0.2">
      <c r="A13" s="5" t="s">
        <v>407</v>
      </c>
      <c r="B13" s="6">
        <v>786</v>
      </c>
      <c r="C13" s="6">
        <v>331</v>
      </c>
      <c r="D13" s="6">
        <f t="shared" si="0"/>
        <v>1117</v>
      </c>
      <c r="E13" s="6">
        <v>0</v>
      </c>
      <c r="F13" s="6">
        <v>0</v>
      </c>
      <c r="G13" s="6">
        <f t="shared" si="1"/>
        <v>0</v>
      </c>
      <c r="H13" s="6">
        <f t="shared" si="2"/>
        <v>786</v>
      </c>
      <c r="I13" s="6">
        <f t="shared" si="3"/>
        <v>331</v>
      </c>
      <c r="J13" s="6">
        <f t="shared" si="4"/>
        <v>1117</v>
      </c>
      <c r="K13" s="7" t="s">
        <v>351</v>
      </c>
    </row>
    <row r="14" spans="1:11" ht="18.75" customHeight="1" x14ac:dyDescent="0.2">
      <c r="A14" s="5" t="s">
        <v>287</v>
      </c>
      <c r="B14" s="6">
        <v>316</v>
      </c>
      <c r="C14" s="6">
        <v>705</v>
      </c>
      <c r="D14" s="6">
        <f t="shared" si="0"/>
        <v>1021</v>
      </c>
      <c r="E14" s="6">
        <v>0</v>
      </c>
      <c r="F14" s="6">
        <v>0</v>
      </c>
      <c r="G14" s="6">
        <f t="shared" si="1"/>
        <v>0</v>
      </c>
      <c r="H14" s="6">
        <f t="shared" si="2"/>
        <v>316</v>
      </c>
      <c r="I14" s="6">
        <f t="shared" si="3"/>
        <v>705</v>
      </c>
      <c r="J14" s="6">
        <f t="shared" si="4"/>
        <v>1021</v>
      </c>
      <c r="K14" s="7" t="s">
        <v>1132</v>
      </c>
    </row>
    <row r="15" spans="1:11" ht="18.75" customHeight="1" x14ac:dyDescent="0.2">
      <c r="A15" s="5" t="s">
        <v>1595</v>
      </c>
      <c r="B15" s="6">
        <v>58</v>
      </c>
      <c r="C15" s="6">
        <v>62</v>
      </c>
      <c r="D15" s="6">
        <f t="shared" si="0"/>
        <v>120</v>
      </c>
      <c r="E15" s="6">
        <v>0</v>
      </c>
      <c r="F15" s="6">
        <v>0</v>
      </c>
      <c r="G15" s="6">
        <f t="shared" si="1"/>
        <v>0</v>
      </c>
      <c r="H15" s="6">
        <f t="shared" si="2"/>
        <v>58</v>
      </c>
      <c r="I15" s="6">
        <f t="shared" si="3"/>
        <v>62</v>
      </c>
      <c r="J15" s="6">
        <f t="shared" si="4"/>
        <v>120</v>
      </c>
      <c r="K15" s="7" t="s">
        <v>1594</v>
      </c>
    </row>
    <row r="16" spans="1:11" ht="33" customHeight="1" x14ac:dyDescent="0.2">
      <c r="A16" s="5" t="s">
        <v>873</v>
      </c>
      <c r="B16" s="6">
        <v>217</v>
      </c>
      <c r="C16" s="6">
        <v>225</v>
      </c>
      <c r="D16" s="6">
        <f t="shared" si="0"/>
        <v>442</v>
      </c>
      <c r="E16" s="6">
        <v>0</v>
      </c>
      <c r="F16" s="6">
        <v>0</v>
      </c>
      <c r="G16" s="6">
        <f t="shared" si="1"/>
        <v>0</v>
      </c>
      <c r="H16" s="6">
        <f t="shared" si="2"/>
        <v>217</v>
      </c>
      <c r="I16" s="6">
        <f t="shared" si="3"/>
        <v>225</v>
      </c>
      <c r="J16" s="6">
        <f t="shared" si="4"/>
        <v>442</v>
      </c>
      <c r="K16" s="18" t="s">
        <v>1609</v>
      </c>
    </row>
    <row r="17" spans="1:14" ht="18.75" customHeight="1" x14ac:dyDescent="0.2">
      <c r="A17" s="5" t="s">
        <v>414</v>
      </c>
      <c r="B17" s="6">
        <v>930</v>
      </c>
      <c r="C17" s="6">
        <v>211</v>
      </c>
      <c r="D17" s="6">
        <f t="shared" si="0"/>
        <v>1141</v>
      </c>
      <c r="E17" s="6">
        <v>0</v>
      </c>
      <c r="F17" s="6">
        <v>0</v>
      </c>
      <c r="G17" s="6">
        <f t="shared" si="1"/>
        <v>0</v>
      </c>
      <c r="H17" s="6">
        <f t="shared" si="2"/>
        <v>930</v>
      </c>
      <c r="I17" s="6">
        <f t="shared" si="3"/>
        <v>211</v>
      </c>
      <c r="J17" s="6">
        <f t="shared" si="4"/>
        <v>1141</v>
      </c>
      <c r="K17" s="7" t="s">
        <v>290</v>
      </c>
    </row>
    <row r="18" spans="1:14" ht="18.75" customHeight="1" x14ac:dyDescent="0.2">
      <c r="A18" s="5" t="s">
        <v>1593</v>
      </c>
      <c r="B18" s="6">
        <v>1619</v>
      </c>
      <c r="C18" s="6">
        <v>977</v>
      </c>
      <c r="D18" s="6">
        <f t="shared" si="0"/>
        <v>2596</v>
      </c>
      <c r="E18" s="6">
        <v>0</v>
      </c>
      <c r="F18" s="6">
        <v>0</v>
      </c>
      <c r="G18" s="6">
        <f t="shared" si="1"/>
        <v>0</v>
      </c>
      <c r="H18" s="6">
        <f t="shared" si="2"/>
        <v>1619</v>
      </c>
      <c r="I18" s="6">
        <f t="shared" si="3"/>
        <v>977</v>
      </c>
      <c r="J18" s="6">
        <f t="shared" si="4"/>
        <v>2596</v>
      </c>
      <c r="K18" s="7" t="s">
        <v>360</v>
      </c>
    </row>
    <row r="19" spans="1:14" ht="18.75" customHeight="1" x14ac:dyDescent="0.2">
      <c r="A19" s="5" t="s">
        <v>1592</v>
      </c>
      <c r="B19" s="6">
        <v>496</v>
      </c>
      <c r="C19" s="6">
        <v>603</v>
      </c>
      <c r="D19" s="6">
        <f t="shared" si="0"/>
        <v>1099</v>
      </c>
      <c r="E19" s="6">
        <v>0</v>
      </c>
      <c r="F19" s="6">
        <v>0</v>
      </c>
      <c r="G19" s="6">
        <f t="shared" si="1"/>
        <v>0</v>
      </c>
      <c r="H19" s="6">
        <f t="shared" si="2"/>
        <v>496</v>
      </c>
      <c r="I19" s="6">
        <f t="shared" si="3"/>
        <v>603</v>
      </c>
      <c r="J19" s="6">
        <f t="shared" si="4"/>
        <v>1099</v>
      </c>
      <c r="K19" s="7" t="s">
        <v>1137</v>
      </c>
    </row>
    <row r="20" spans="1:14" ht="18.75" customHeight="1" x14ac:dyDescent="0.2">
      <c r="A20" s="5" t="s">
        <v>1591</v>
      </c>
      <c r="B20" s="6">
        <v>167</v>
      </c>
      <c r="C20" s="6">
        <v>187</v>
      </c>
      <c r="D20" s="6">
        <f t="shared" si="0"/>
        <v>354</v>
      </c>
      <c r="E20" s="6">
        <v>0</v>
      </c>
      <c r="F20" s="6">
        <v>0</v>
      </c>
      <c r="G20" s="6">
        <f t="shared" si="1"/>
        <v>0</v>
      </c>
      <c r="H20" s="6">
        <f t="shared" si="2"/>
        <v>167</v>
      </c>
      <c r="I20" s="6">
        <f t="shared" si="3"/>
        <v>187</v>
      </c>
      <c r="J20" s="6">
        <f t="shared" si="4"/>
        <v>354</v>
      </c>
      <c r="K20" s="7" t="s">
        <v>1590</v>
      </c>
    </row>
    <row r="21" spans="1:14" ht="18.75" customHeight="1" x14ac:dyDescent="0.2">
      <c r="A21" s="5" t="s">
        <v>771</v>
      </c>
      <c r="B21" s="6">
        <v>0</v>
      </c>
      <c r="C21" s="6">
        <v>2995</v>
      </c>
      <c r="D21" s="6">
        <f t="shared" si="0"/>
        <v>2995</v>
      </c>
      <c r="E21" s="6">
        <v>0</v>
      </c>
      <c r="F21" s="6">
        <v>1</v>
      </c>
      <c r="G21" s="6">
        <f t="shared" si="1"/>
        <v>1</v>
      </c>
      <c r="H21" s="6">
        <f t="shared" si="2"/>
        <v>0</v>
      </c>
      <c r="I21" s="6">
        <f t="shared" si="3"/>
        <v>2996</v>
      </c>
      <c r="J21" s="6">
        <f t="shared" si="4"/>
        <v>2996</v>
      </c>
      <c r="K21" s="7" t="s">
        <v>910</v>
      </c>
    </row>
    <row r="22" spans="1:14" ht="18.75" customHeight="1" x14ac:dyDescent="0.2">
      <c r="A22" s="5" t="s">
        <v>1610</v>
      </c>
      <c r="B22" s="6">
        <v>182</v>
      </c>
      <c r="C22" s="6">
        <v>292</v>
      </c>
      <c r="D22" s="6">
        <f t="shared" si="0"/>
        <v>474</v>
      </c>
      <c r="E22" s="6">
        <v>0</v>
      </c>
      <c r="F22" s="6">
        <v>0</v>
      </c>
      <c r="G22" s="6">
        <f t="shared" si="1"/>
        <v>0</v>
      </c>
      <c r="H22" s="6">
        <f t="shared" si="2"/>
        <v>182</v>
      </c>
      <c r="I22" s="6">
        <f t="shared" si="3"/>
        <v>292</v>
      </c>
      <c r="J22" s="6">
        <f t="shared" si="4"/>
        <v>474</v>
      </c>
      <c r="K22" s="7" t="s">
        <v>1588</v>
      </c>
    </row>
    <row r="23" spans="1:14" ht="18.75" customHeight="1" x14ac:dyDescent="0.2">
      <c r="A23" s="5" t="s">
        <v>462</v>
      </c>
      <c r="B23" s="6">
        <v>206</v>
      </c>
      <c r="C23" s="6">
        <v>0</v>
      </c>
      <c r="D23" s="6">
        <f t="shared" si="0"/>
        <v>206</v>
      </c>
      <c r="E23" s="6">
        <v>0</v>
      </c>
      <c r="F23" s="6">
        <v>0</v>
      </c>
      <c r="G23" s="6">
        <f t="shared" si="1"/>
        <v>0</v>
      </c>
      <c r="H23" s="6">
        <f t="shared" si="2"/>
        <v>206</v>
      </c>
      <c r="I23" s="6">
        <f t="shared" si="3"/>
        <v>0</v>
      </c>
      <c r="J23" s="6">
        <f t="shared" si="4"/>
        <v>206</v>
      </c>
      <c r="K23" s="7" t="s">
        <v>419</v>
      </c>
      <c r="N23" s="76" t="s">
        <v>1277</v>
      </c>
    </row>
    <row r="24" spans="1:14" ht="18.75" customHeight="1" x14ac:dyDescent="0.2">
      <c r="A24" s="5" t="s">
        <v>299</v>
      </c>
      <c r="B24" s="6">
        <v>1477</v>
      </c>
      <c r="C24" s="6">
        <v>715</v>
      </c>
      <c r="D24" s="6">
        <f t="shared" si="0"/>
        <v>2192</v>
      </c>
      <c r="E24" s="6">
        <v>0</v>
      </c>
      <c r="F24" s="6">
        <v>0</v>
      </c>
      <c r="G24" s="6">
        <f t="shared" si="1"/>
        <v>0</v>
      </c>
      <c r="H24" s="6">
        <f t="shared" si="2"/>
        <v>1477</v>
      </c>
      <c r="I24" s="6">
        <f t="shared" si="3"/>
        <v>715</v>
      </c>
      <c r="J24" s="6">
        <f t="shared" si="4"/>
        <v>2192</v>
      </c>
      <c r="K24" s="7" t="s">
        <v>300</v>
      </c>
    </row>
    <row r="25" spans="1:14" ht="18.75" customHeight="1" x14ac:dyDescent="0.2">
      <c r="A25" s="5" t="s">
        <v>420</v>
      </c>
      <c r="B25" s="6">
        <v>838</v>
      </c>
      <c r="C25" s="6">
        <v>254</v>
      </c>
      <c r="D25" s="6">
        <f t="shared" si="0"/>
        <v>1092</v>
      </c>
      <c r="E25" s="6">
        <v>0</v>
      </c>
      <c r="F25" s="6">
        <v>0</v>
      </c>
      <c r="G25" s="6">
        <f t="shared" si="1"/>
        <v>0</v>
      </c>
      <c r="H25" s="6">
        <f t="shared" si="2"/>
        <v>838</v>
      </c>
      <c r="I25" s="6">
        <f t="shared" si="3"/>
        <v>254</v>
      </c>
      <c r="J25" s="6">
        <f t="shared" si="4"/>
        <v>1092</v>
      </c>
      <c r="K25" s="7" t="s">
        <v>302</v>
      </c>
    </row>
    <row r="26" spans="1:14" ht="18.75" customHeight="1" x14ac:dyDescent="0.2">
      <c r="A26" s="5" t="s">
        <v>372</v>
      </c>
      <c r="B26" s="6">
        <v>344</v>
      </c>
      <c r="C26" s="6">
        <v>367</v>
      </c>
      <c r="D26" s="6">
        <f t="shared" si="0"/>
        <v>711</v>
      </c>
      <c r="E26" s="6">
        <v>0</v>
      </c>
      <c r="F26" s="6">
        <v>0</v>
      </c>
      <c r="G26" s="6">
        <f t="shared" si="1"/>
        <v>0</v>
      </c>
      <c r="H26" s="6">
        <f t="shared" si="2"/>
        <v>344</v>
      </c>
      <c r="I26" s="6">
        <f t="shared" si="3"/>
        <v>367</v>
      </c>
      <c r="J26" s="6">
        <f t="shared" si="4"/>
        <v>711</v>
      </c>
      <c r="K26" s="7" t="s">
        <v>922</v>
      </c>
    </row>
    <row r="27" spans="1:14" ht="18.75" customHeight="1" x14ac:dyDescent="0.2">
      <c r="A27" s="5" t="s">
        <v>38</v>
      </c>
      <c r="B27" s="6">
        <f t="shared" ref="B27:J27" si="5">SUM(B9:B26)</f>
        <v>8356</v>
      </c>
      <c r="C27" s="6">
        <f t="shared" si="5"/>
        <v>8957</v>
      </c>
      <c r="D27" s="6">
        <f t="shared" si="5"/>
        <v>17313</v>
      </c>
      <c r="E27" s="6">
        <f t="shared" si="5"/>
        <v>0</v>
      </c>
      <c r="F27" s="6">
        <f t="shared" si="5"/>
        <v>2</v>
      </c>
      <c r="G27" s="6">
        <f t="shared" si="5"/>
        <v>2</v>
      </c>
      <c r="H27" s="6">
        <f t="shared" si="5"/>
        <v>8356</v>
      </c>
      <c r="I27" s="6">
        <f t="shared" si="5"/>
        <v>8959</v>
      </c>
      <c r="J27" s="6">
        <f t="shared" si="5"/>
        <v>17315</v>
      </c>
      <c r="K27" s="7" t="s">
        <v>39</v>
      </c>
    </row>
    <row r="28" spans="1:14" ht="18.75" customHeight="1" x14ac:dyDescent="0.2">
      <c r="A28" s="5" t="s">
        <v>267</v>
      </c>
      <c r="B28" s="6"/>
      <c r="C28" s="6"/>
      <c r="D28" s="6"/>
      <c r="E28" s="6"/>
      <c r="F28" s="6"/>
      <c r="G28" s="6"/>
      <c r="H28" s="6"/>
      <c r="I28" s="6"/>
      <c r="J28" s="6"/>
      <c r="K28" s="7" t="s">
        <v>41</v>
      </c>
    </row>
    <row r="29" spans="1:14" ht="18.75" customHeight="1" x14ac:dyDescent="0.2">
      <c r="A29" s="5" t="s">
        <v>873</v>
      </c>
      <c r="B29" s="6">
        <v>128</v>
      </c>
      <c r="C29" s="6">
        <v>18</v>
      </c>
      <c r="D29" s="6">
        <f>SUM(B29:C29)</f>
        <v>146</v>
      </c>
      <c r="E29" s="6">
        <v>0</v>
      </c>
      <c r="F29" s="6">
        <v>0</v>
      </c>
      <c r="G29" s="6">
        <v>0</v>
      </c>
      <c r="H29" s="6">
        <f t="shared" ref="H29:J33" si="6">SUM(B29,E29)</f>
        <v>128</v>
      </c>
      <c r="I29" s="6">
        <f t="shared" si="6"/>
        <v>18</v>
      </c>
      <c r="J29" s="6">
        <f t="shared" si="6"/>
        <v>146</v>
      </c>
      <c r="K29" s="7" t="s">
        <v>1609</v>
      </c>
    </row>
    <row r="30" spans="1:14" ht="18.75" customHeight="1" x14ac:dyDescent="0.2">
      <c r="A30" s="5" t="s">
        <v>414</v>
      </c>
      <c r="B30" s="6">
        <v>182</v>
      </c>
      <c r="C30" s="6">
        <v>54</v>
      </c>
      <c r="D30" s="6">
        <f>SUM(B30:C30)</f>
        <v>236</v>
      </c>
      <c r="E30" s="6">
        <v>0</v>
      </c>
      <c r="F30" s="6">
        <v>0</v>
      </c>
      <c r="G30" s="6">
        <v>0</v>
      </c>
      <c r="H30" s="6">
        <f t="shared" si="6"/>
        <v>182</v>
      </c>
      <c r="I30" s="6">
        <f t="shared" si="6"/>
        <v>54</v>
      </c>
      <c r="J30" s="6">
        <f t="shared" si="6"/>
        <v>236</v>
      </c>
      <c r="K30" s="7" t="s">
        <v>290</v>
      </c>
    </row>
    <row r="31" spans="1:14" ht="18.75" customHeight="1" x14ac:dyDescent="0.2">
      <c r="A31" s="5" t="s">
        <v>1593</v>
      </c>
      <c r="B31" s="6">
        <v>30</v>
      </c>
      <c r="C31" s="6">
        <v>13</v>
      </c>
      <c r="D31" s="6">
        <f>SUM(B31:C31)</f>
        <v>43</v>
      </c>
      <c r="E31" s="6">
        <v>0</v>
      </c>
      <c r="F31" s="6">
        <v>0</v>
      </c>
      <c r="G31" s="6">
        <v>0</v>
      </c>
      <c r="H31" s="6">
        <f t="shared" si="6"/>
        <v>30</v>
      </c>
      <c r="I31" s="6">
        <f t="shared" si="6"/>
        <v>13</v>
      </c>
      <c r="J31" s="6">
        <f t="shared" si="6"/>
        <v>43</v>
      </c>
      <c r="K31" s="7" t="s">
        <v>360</v>
      </c>
    </row>
    <row r="32" spans="1:14" ht="18.75" customHeight="1" x14ac:dyDescent="0.2">
      <c r="A32" s="5" t="s">
        <v>1592</v>
      </c>
      <c r="B32" s="6">
        <v>211</v>
      </c>
      <c r="C32" s="6">
        <v>251</v>
      </c>
      <c r="D32" s="6">
        <f>SUM(B32:C32)</f>
        <v>462</v>
      </c>
      <c r="E32" s="6">
        <v>0</v>
      </c>
      <c r="F32" s="6">
        <v>0</v>
      </c>
      <c r="G32" s="6">
        <v>0</v>
      </c>
      <c r="H32" s="6">
        <f t="shared" si="6"/>
        <v>211</v>
      </c>
      <c r="I32" s="6">
        <f t="shared" si="6"/>
        <v>251</v>
      </c>
      <c r="J32" s="6">
        <f t="shared" si="6"/>
        <v>462</v>
      </c>
      <c r="K32" s="7" t="s">
        <v>1137</v>
      </c>
    </row>
    <row r="33" spans="1:11" ht="18.75" customHeight="1" x14ac:dyDescent="0.2">
      <c r="A33" s="5" t="s">
        <v>420</v>
      </c>
      <c r="B33" s="6">
        <v>278</v>
      </c>
      <c r="C33" s="6">
        <v>41</v>
      </c>
      <c r="D33" s="6">
        <f>SUM(B33:C33)</f>
        <v>319</v>
      </c>
      <c r="E33" s="6">
        <v>0</v>
      </c>
      <c r="F33" s="6">
        <v>0</v>
      </c>
      <c r="G33" s="6">
        <v>0</v>
      </c>
      <c r="H33" s="6">
        <f t="shared" si="6"/>
        <v>278</v>
      </c>
      <c r="I33" s="6">
        <f t="shared" si="6"/>
        <v>41</v>
      </c>
      <c r="J33" s="6">
        <f t="shared" si="6"/>
        <v>319</v>
      </c>
      <c r="K33" s="7" t="s">
        <v>302</v>
      </c>
    </row>
    <row r="34" spans="1:11" ht="18.75" customHeight="1" thickBot="1" x14ac:dyDescent="0.25">
      <c r="A34" s="5" t="s">
        <v>45</v>
      </c>
      <c r="B34" s="6">
        <f t="shared" ref="B34:J34" si="7">SUM(B29:B33)</f>
        <v>829</v>
      </c>
      <c r="C34" s="6">
        <f t="shared" si="7"/>
        <v>377</v>
      </c>
      <c r="D34" s="6">
        <f t="shared" si="7"/>
        <v>1206</v>
      </c>
      <c r="E34" s="6">
        <f t="shared" si="7"/>
        <v>0</v>
      </c>
      <c r="F34" s="6">
        <f t="shared" si="7"/>
        <v>0</v>
      </c>
      <c r="G34" s="6">
        <f t="shared" si="7"/>
        <v>0</v>
      </c>
      <c r="H34" s="6">
        <f t="shared" si="7"/>
        <v>829</v>
      </c>
      <c r="I34" s="6">
        <f t="shared" si="7"/>
        <v>377</v>
      </c>
      <c r="J34" s="6">
        <f t="shared" si="7"/>
        <v>1206</v>
      </c>
      <c r="K34" s="7" t="s">
        <v>336</v>
      </c>
    </row>
    <row r="35" spans="1:11" ht="18.75" customHeight="1" thickBot="1" x14ac:dyDescent="0.25">
      <c r="A35" s="8" t="s">
        <v>108</v>
      </c>
      <c r="B35" s="9">
        <f t="shared" ref="B35:J35" si="8">SUM(B34,B27)</f>
        <v>9185</v>
      </c>
      <c r="C35" s="9">
        <f t="shared" si="8"/>
        <v>9334</v>
      </c>
      <c r="D35" s="9">
        <f t="shared" si="8"/>
        <v>18519</v>
      </c>
      <c r="E35" s="9">
        <f t="shared" si="8"/>
        <v>0</v>
      </c>
      <c r="F35" s="9">
        <f t="shared" si="8"/>
        <v>2</v>
      </c>
      <c r="G35" s="9">
        <f t="shared" si="8"/>
        <v>2</v>
      </c>
      <c r="H35" s="9">
        <f t="shared" si="8"/>
        <v>9185</v>
      </c>
      <c r="I35" s="9">
        <f t="shared" si="8"/>
        <v>9336</v>
      </c>
      <c r="J35" s="9">
        <f t="shared" si="8"/>
        <v>18521</v>
      </c>
      <c r="K35" s="10" t="s">
        <v>48</v>
      </c>
    </row>
    <row r="36" spans="1:11" ht="16.5" thickTop="1" x14ac:dyDescent="0.2">
      <c r="A36" s="64"/>
      <c r="B36" s="72"/>
      <c r="C36" s="72"/>
      <c r="D36" s="72"/>
      <c r="E36" s="72"/>
      <c r="F36" s="72"/>
      <c r="G36" s="72"/>
      <c r="H36" s="72"/>
      <c r="I36" s="72"/>
      <c r="J36" s="72"/>
      <c r="K36" s="72"/>
    </row>
    <row r="37" spans="1:11" ht="18" x14ac:dyDescent="0.2">
      <c r="A37" s="423" t="s">
        <v>1619</v>
      </c>
      <c r="B37" s="423"/>
      <c r="C37" s="423"/>
      <c r="D37" s="423"/>
      <c r="E37" s="423"/>
      <c r="F37" s="423"/>
      <c r="G37" s="423"/>
      <c r="H37" s="423"/>
      <c r="I37" s="423"/>
      <c r="J37" s="423"/>
      <c r="K37" s="423"/>
    </row>
    <row r="38" spans="1:11" ht="33.75" customHeight="1" x14ac:dyDescent="0.25">
      <c r="A38" s="416" t="s">
        <v>1618</v>
      </c>
      <c r="B38" s="416"/>
      <c r="C38" s="416"/>
      <c r="D38" s="416"/>
      <c r="E38" s="416"/>
      <c r="F38" s="416"/>
      <c r="G38" s="416"/>
      <c r="H38" s="416"/>
      <c r="I38" s="416"/>
      <c r="J38" s="416"/>
      <c r="K38" s="416"/>
    </row>
    <row r="39" spans="1:11" ht="24" customHeight="1" thickBot="1" x14ac:dyDescent="0.25">
      <c r="A39" s="31" t="s">
        <v>1617</v>
      </c>
      <c r="K39" s="33" t="s">
        <v>1616</v>
      </c>
    </row>
    <row r="40" spans="1:11" ht="16.5" thickTop="1" x14ac:dyDescent="0.25">
      <c r="A40" s="409" t="s">
        <v>118</v>
      </c>
      <c r="B40" s="412" t="s">
        <v>2</v>
      </c>
      <c r="C40" s="412"/>
      <c r="D40" s="412"/>
      <c r="E40" s="412" t="s">
        <v>3</v>
      </c>
      <c r="F40" s="412"/>
      <c r="G40" s="412"/>
      <c r="H40" s="412" t="s">
        <v>4</v>
      </c>
      <c r="I40" s="412"/>
      <c r="J40" s="412"/>
      <c r="K40" s="409" t="s">
        <v>278</v>
      </c>
    </row>
    <row r="41" spans="1:11" ht="15.75" x14ac:dyDescent="0.25">
      <c r="A41" s="410"/>
      <c r="B41" s="413" t="s">
        <v>6</v>
      </c>
      <c r="C41" s="413"/>
      <c r="D41" s="413"/>
      <c r="E41" s="413" t="s">
        <v>7</v>
      </c>
      <c r="F41" s="413"/>
      <c r="G41" s="413"/>
      <c r="H41" s="413" t="s">
        <v>8</v>
      </c>
      <c r="I41" s="413"/>
      <c r="J41" s="413"/>
      <c r="K41" s="410"/>
    </row>
    <row r="42" spans="1:11" ht="15.75" x14ac:dyDescent="0.25">
      <c r="A42" s="410"/>
      <c r="B42" s="75" t="s">
        <v>52</v>
      </c>
      <c r="C42" s="75" t="s">
        <v>10</v>
      </c>
      <c r="D42" s="75" t="s">
        <v>11</v>
      </c>
      <c r="E42" s="75" t="s">
        <v>52</v>
      </c>
      <c r="F42" s="75" t="s">
        <v>10</v>
      </c>
      <c r="G42" s="75" t="s">
        <v>11</v>
      </c>
      <c r="H42" s="75" t="s">
        <v>52</v>
      </c>
      <c r="I42" s="75" t="s">
        <v>10</v>
      </c>
      <c r="J42" s="75" t="s">
        <v>11</v>
      </c>
      <c r="K42" s="410"/>
    </row>
    <row r="43" spans="1:11" ht="16.5" thickBot="1" x14ac:dyDescent="0.3">
      <c r="A43" s="411"/>
      <c r="B43" s="4" t="s">
        <v>12</v>
      </c>
      <c r="C43" s="4" t="s">
        <v>13</v>
      </c>
      <c r="D43" s="4" t="s">
        <v>8</v>
      </c>
      <c r="E43" s="4" t="s">
        <v>12</v>
      </c>
      <c r="F43" s="4" t="s">
        <v>13</v>
      </c>
      <c r="G43" s="4" t="s">
        <v>8</v>
      </c>
      <c r="H43" s="4" t="s">
        <v>12</v>
      </c>
      <c r="I43" s="4" t="s">
        <v>13</v>
      </c>
      <c r="J43" s="4" t="s">
        <v>8</v>
      </c>
      <c r="K43" s="411"/>
    </row>
    <row r="44" spans="1:11" ht="17.100000000000001" customHeight="1" x14ac:dyDescent="0.2">
      <c r="A44" s="5" t="s">
        <v>14</v>
      </c>
      <c r="B44" s="6"/>
      <c r="C44" s="6"/>
      <c r="D44" s="6"/>
      <c r="E44" s="6"/>
      <c r="F44" s="6"/>
      <c r="G44" s="6"/>
      <c r="H44" s="6"/>
      <c r="I44" s="6"/>
      <c r="J44" s="6"/>
      <c r="K44" s="7" t="s">
        <v>69</v>
      </c>
    </row>
    <row r="45" spans="1:11" ht="21.75" customHeight="1" x14ac:dyDescent="0.2">
      <c r="A45" s="5" t="s">
        <v>280</v>
      </c>
      <c r="B45" s="6">
        <v>145</v>
      </c>
      <c r="C45" s="6">
        <v>268</v>
      </c>
      <c r="D45" s="6">
        <f t="shared" ref="D45:D62" si="9">SUM(B45:C45)</f>
        <v>413</v>
      </c>
      <c r="E45" s="6">
        <v>0</v>
      </c>
      <c r="F45" s="6">
        <v>0</v>
      </c>
      <c r="G45" s="6">
        <f t="shared" ref="G45:G62" si="10">SUM(E45:F45)</f>
        <v>0</v>
      </c>
      <c r="H45" s="6">
        <f t="shared" ref="H45:H62" si="11">SUM(B45,E45)</f>
        <v>145</v>
      </c>
      <c r="I45" s="6">
        <f t="shared" ref="I45:I62" si="12">SUM(C45,F45)</f>
        <v>268</v>
      </c>
      <c r="J45" s="6">
        <f t="shared" ref="J45:J62" si="13">SUM(H45:I45)</f>
        <v>413</v>
      </c>
      <c r="K45" s="7" t="s">
        <v>281</v>
      </c>
    </row>
    <row r="46" spans="1:11" ht="20.25" customHeight="1" x14ac:dyDescent="0.2">
      <c r="A46" s="5" t="s">
        <v>124</v>
      </c>
      <c r="B46" s="6">
        <v>126</v>
      </c>
      <c r="C46" s="6">
        <v>220</v>
      </c>
      <c r="D46" s="6">
        <f t="shared" si="9"/>
        <v>346</v>
      </c>
      <c r="E46" s="6">
        <v>0</v>
      </c>
      <c r="F46" s="6">
        <v>0</v>
      </c>
      <c r="G46" s="6">
        <f t="shared" si="10"/>
        <v>0</v>
      </c>
      <c r="H46" s="6">
        <f t="shared" si="11"/>
        <v>126</v>
      </c>
      <c r="I46" s="6">
        <f t="shared" si="12"/>
        <v>220</v>
      </c>
      <c r="J46" s="6">
        <f t="shared" si="13"/>
        <v>346</v>
      </c>
      <c r="K46" s="7" t="s">
        <v>282</v>
      </c>
    </row>
    <row r="47" spans="1:11" ht="19.5" customHeight="1" x14ac:dyDescent="0.2">
      <c r="A47" s="5" t="s">
        <v>125</v>
      </c>
      <c r="B47" s="6">
        <v>54</v>
      </c>
      <c r="C47" s="6">
        <v>157</v>
      </c>
      <c r="D47" s="6">
        <f t="shared" si="9"/>
        <v>211</v>
      </c>
      <c r="E47" s="6">
        <v>0</v>
      </c>
      <c r="F47" s="6">
        <v>0</v>
      </c>
      <c r="G47" s="6">
        <f t="shared" si="10"/>
        <v>0</v>
      </c>
      <c r="H47" s="6">
        <f t="shared" si="11"/>
        <v>54</v>
      </c>
      <c r="I47" s="6">
        <f t="shared" si="12"/>
        <v>157</v>
      </c>
      <c r="J47" s="6">
        <f t="shared" si="13"/>
        <v>211</v>
      </c>
      <c r="K47" s="7" t="s">
        <v>347</v>
      </c>
    </row>
    <row r="48" spans="1:11" ht="19.5" customHeight="1" x14ac:dyDescent="0.2">
      <c r="A48" s="5" t="s">
        <v>285</v>
      </c>
      <c r="B48" s="6">
        <v>335</v>
      </c>
      <c r="C48" s="6">
        <v>287</v>
      </c>
      <c r="D48" s="6">
        <f t="shared" si="9"/>
        <v>622</v>
      </c>
      <c r="E48" s="6">
        <v>0</v>
      </c>
      <c r="F48" s="6">
        <v>1</v>
      </c>
      <c r="G48" s="6">
        <f t="shared" si="10"/>
        <v>1</v>
      </c>
      <c r="H48" s="6">
        <f t="shared" si="11"/>
        <v>335</v>
      </c>
      <c r="I48" s="6">
        <f t="shared" si="12"/>
        <v>288</v>
      </c>
      <c r="J48" s="6">
        <f t="shared" si="13"/>
        <v>623</v>
      </c>
      <c r="K48" s="7" t="s">
        <v>286</v>
      </c>
    </row>
    <row r="49" spans="1:11" ht="19.5" customHeight="1" x14ac:dyDescent="0.2">
      <c r="A49" s="5" t="s">
        <v>407</v>
      </c>
      <c r="B49" s="6">
        <v>705</v>
      </c>
      <c r="C49" s="6">
        <v>304</v>
      </c>
      <c r="D49" s="6">
        <f t="shared" si="9"/>
        <v>1009</v>
      </c>
      <c r="E49" s="6">
        <v>0</v>
      </c>
      <c r="F49" s="6">
        <v>0</v>
      </c>
      <c r="G49" s="6">
        <f t="shared" si="10"/>
        <v>0</v>
      </c>
      <c r="H49" s="6">
        <f t="shared" si="11"/>
        <v>705</v>
      </c>
      <c r="I49" s="6">
        <f t="shared" si="12"/>
        <v>304</v>
      </c>
      <c r="J49" s="6">
        <f t="shared" si="13"/>
        <v>1009</v>
      </c>
      <c r="K49" s="7" t="s">
        <v>351</v>
      </c>
    </row>
    <row r="50" spans="1:11" ht="19.5" customHeight="1" x14ac:dyDescent="0.2">
      <c r="A50" s="5" t="s">
        <v>287</v>
      </c>
      <c r="B50" s="6">
        <v>276</v>
      </c>
      <c r="C50" s="6">
        <v>654</v>
      </c>
      <c r="D50" s="6">
        <f t="shared" si="9"/>
        <v>930</v>
      </c>
      <c r="E50" s="6">
        <v>0</v>
      </c>
      <c r="F50" s="6">
        <v>0</v>
      </c>
      <c r="G50" s="6">
        <f t="shared" si="10"/>
        <v>0</v>
      </c>
      <c r="H50" s="6">
        <f t="shared" si="11"/>
        <v>276</v>
      </c>
      <c r="I50" s="6">
        <f t="shared" si="12"/>
        <v>654</v>
      </c>
      <c r="J50" s="6">
        <f t="shared" si="13"/>
        <v>930</v>
      </c>
      <c r="K50" s="7" t="s">
        <v>1132</v>
      </c>
    </row>
    <row r="51" spans="1:11" ht="19.5" customHeight="1" x14ac:dyDescent="0.2">
      <c r="A51" s="5" t="s">
        <v>1595</v>
      </c>
      <c r="B51" s="6">
        <v>55</v>
      </c>
      <c r="C51" s="6">
        <v>62</v>
      </c>
      <c r="D51" s="6">
        <f t="shared" si="9"/>
        <v>117</v>
      </c>
      <c r="E51" s="6">
        <v>0</v>
      </c>
      <c r="F51" s="6">
        <v>0</v>
      </c>
      <c r="G51" s="6">
        <f t="shared" si="10"/>
        <v>0</v>
      </c>
      <c r="H51" s="6">
        <f t="shared" si="11"/>
        <v>55</v>
      </c>
      <c r="I51" s="6">
        <f t="shared" si="12"/>
        <v>62</v>
      </c>
      <c r="J51" s="6">
        <f t="shared" si="13"/>
        <v>117</v>
      </c>
      <c r="K51" s="7" t="s">
        <v>1594</v>
      </c>
    </row>
    <row r="52" spans="1:11" ht="19.5" customHeight="1" x14ac:dyDescent="0.2">
      <c r="A52" s="5" t="s">
        <v>873</v>
      </c>
      <c r="B52" s="6">
        <v>200</v>
      </c>
      <c r="C52" s="6">
        <v>222</v>
      </c>
      <c r="D52" s="6">
        <f t="shared" si="9"/>
        <v>422</v>
      </c>
      <c r="E52" s="6">
        <v>0</v>
      </c>
      <c r="F52" s="6">
        <v>0</v>
      </c>
      <c r="G52" s="6">
        <f t="shared" si="10"/>
        <v>0</v>
      </c>
      <c r="H52" s="6">
        <f t="shared" si="11"/>
        <v>200</v>
      </c>
      <c r="I52" s="6">
        <f t="shared" si="12"/>
        <v>222</v>
      </c>
      <c r="J52" s="6">
        <f t="shared" si="13"/>
        <v>422</v>
      </c>
      <c r="K52" s="7" t="s">
        <v>1609</v>
      </c>
    </row>
    <row r="53" spans="1:11" ht="19.5" customHeight="1" x14ac:dyDescent="0.2">
      <c r="A53" s="5" t="s">
        <v>414</v>
      </c>
      <c r="B53" s="6">
        <v>730</v>
      </c>
      <c r="C53" s="6">
        <v>171</v>
      </c>
      <c r="D53" s="6">
        <f t="shared" si="9"/>
        <v>901</v>
      </c>
      <c r="E53" s="6">
        <v>0</v>
      </c>
      <c r="F53" s="6">
        <v>0</v>
      </c>
      <c r="G53" s="6">
        <f t="shared" si="10"/>
        <v>0</v>
      </c>
      <c r="H53" s="6">
        <f t="shared" si="11"/>
        <v>730</v>
      </c>
      <c r="I53" s="6">
        <f t="shared" si="12"/>
        <v>171</v>
      </c>
      <c r="J53" s="6">
        <f t="shared" si="13"/>
        <v>901</v>
      </c>
      <c r="K53" s="7" t="s">
        <v>290</v>
      </c>
    </row>
    <row r="54" spans="1:11" ht="19.5" customHeight="1" x14ac:dyDescent="0.2">
      <c r="A54" s="5" t="s">
        <v>1593</v>
      </c>
      <c r="B54" s="6">
        <v>1338</v>
      </c>
      <c r="C54" s="6">
        <v>826</v>
      </c>
      <c r="D54" s="6">
        <f t="shared" si="9"/>
        <v>2164</v>
      </c>
      <c r="E54" s="6">
        <v>0</v>
      </c>
      <c r="F54" s="6">
        <v>0</v>
      </c>
      <c r="G54" s="6">
        <f t="shared" si="10"/>
        <v>0</v>
      </c>
      <c r="H54" s="6">
        <f t="shared" si="11"/>
        <v>1338</v>
      </c>
      <c r="I54" s="6">
        <f t="shared" si="12"/>
        <v>826</v>
      </c>
      <c r="J54" s="6">
        <f t="shared" si="13"/>
        <v>2164</v>
      </c>
      <c r="K54" s="7" t="s">
        <v>360</v>
      </c>
    </row>
    <row r="55" spans="1:11" ht="19.5" customHeight="1" x14ac:dyDescent="0.2">
      <c r="A55" s="5" t="s">
        <v>1592</v>
      </c>
      <c r="B55" s="6">
        <v>372</v>
      </c>
      <c r="C55" s="6">
        <v>536</v>
      </c>
      <c r="D55" s="6">
        <f t="shared" si="9"/>
        <v>908</v>
      </c>
      <c r="E55" s="6">
        <v>0</v>
      </c>
      <c r="F55" s="6">
        <v>0</v>
      </c>
      <c r="G55" s="6">
        <f t="shared" si="10"/>
        <v>0</v>
      </c>
      <c r="H55" s="6">
        <f t="shared" si="11"/>
        <v>372</v>
      </c>
      <c r="I55" s="6">
        <f t="shared" si="12"/>
        <v>536</v>
      </c>
      <c r="J55" s="6">
        <f t="shared" si="13"/>
        <v>908</v>
      </c>
      <c r="K55" s="7" t="s">
        <v>1137</v>
      </c>
    </row>
    <row r="56" spans="1:11" ht="19.5" customHeight="1" x14ac:dyDescent="0.2">
      <c r="A56" s="5" t="s">
        <v>1591</v>
      </c>
      <c r="B56" s="6">
        <v>114</v>
      </c>
      <c r="C56" s="6">
        <v>157</v>
      </c>
      <c r="D56" s="6">
        <f t="shared" si="9"/>
        <v>271</v>
      </c>
      <c r="E56" s="6">
        <v>0</v>
      </c>
      <c r="F56" s="6">
        <v>0</v>
      </c>
      <c r="G56" s="6">
        <f t="shared" si="10"/>
        <v>0</v>
      </c>
      <c r="H56" s="6">
        <f t="shared" si="11"/>
        <v>114</v>
      </c>
      <c r="I56" s="6">
        <f t="shared" si="12"/>
        <v>157</v>
      </c>
      <c r="J56" s="6">
        <f t="shared" si="13"/>
        <v>271</v>
      </c>
      <c r="K56" s="7" t="s">
        <v>1590</v>
      </c>
    </row>
    <row r="57" spans="1:11" ht="19.5" customHeight="1" x14ac:dyDescent="0.2">
      <c r="A57" s="5" t="s">
        <v>771</v>
      </c>
      <c r="B57" s="6">
        <v>0</v>
      </c>
      <c r="C57" s="6">
        <v>2099</v>
      </c>
      <c r="D57" s="6">
        <f t="shared" si="9"/>
        <v>2099</v>
      </c>
      <c r="E57" s="6">
        <v>0</v>
      </c>
      <c r="F57" s="6">
        <v>1</v>
      </c>
      <c r="G57" s="6">
        <f t="shared" si="10"/>
        <v>1</v>
      </c>
      <c r="H57" s="6">
        <f t="shared" si="11"/>
        <v>0</v>
      </c>
      <c r="I57" s="6">
        <f t="shared" si="12"/>
        <v>2100</v>
      </c>
      <c r="J57" s="6">
        <f t="shared" si="13"/>
        <v>2100</v>
      </c>
      <c r="K57" s="7" t="s">
        <v>910</v>
      </c>
    </row>
    <row r="58" spans="1:11" ht="19.5" customHeight="1" x14ac:dyDescent="0.2">
      <c r="A58" s="5" t="s">
        <v>1610</v>
      </c>
      <c r="B58" s="6">
        <v>161</v>
      </c>
      <c r="C58" s="6">
        <v>281</v>
      </c>
      <c r="D58" s="6">
        <f t="shared" si="9"/>
        <v>442</v>
      </c>
      <c r="E58" s="6">
        <v>0</v>
      </c>
      <c r="F58" s="6">
        <v>0</v>
      </c>
      <c r="G58" s="6">
        <f t="shared" si="10"/>
        <v>0</v>
      </c>
      <c r="H58" s="6">
        <f t="shared" si="11"/>
        <v>161</v>
      </c>
      <c r="I58" s="6">
        <f t="shared" si="12"/>
        <v>281</v>
      </c>
      <c r="J58" s="6">
        <f t="shared" si="13"/>
        <v>442</v>
      </c>
      <c r="K58" s="7" t="s">
        <v>1588</v>
      </c>
    </row>
    <row r="59" spans="1:11" ht="19.5" customHeight="1" x14ac:dyDescent="0.2">
      <c r="A59" s="5" t="s">
        <v>462</v>
      </c>
      <c r="B59" s="6">
        <v>199</v>
      </c>
      <c r="C59" s="6">
        <v>0</v>
      </c>
      <c r="D59" s="6">
        <f t="shared" si="9"/>
        <v>199</v>
      </c>
      <c r="E59" s="6">
        <v>0</v>
      </c>
      <c r="F59" s="6">
        <v>0</v>
      </c>
      <c r="G59" s="6">
        <f t="shared" si="10"/>
        <v>0</v>
      </c>
      <c r="H59" s="6">
        <f t="shared" si="11"/>
        <v>199</v>
      </c>
      <c r="I59" s="6">
        <f t="shared" si="12"/>
        <v>0</v>
      </c>
      <c r="J59" s="6">
        <f t="shared" si="13"/>
        <v>199</v>
      </c>
      <c r="K59" s="7" t="s">
        <v>419</v>
      </c>
    </row>
    <row r="60" spans="1:11" ht="19.5" customHeight="1" x14ac:dyDescent="0.2">
      <c r="A60" s="5" t="s">
        <v>877</v>
      </c>
      <c r="B60" s="6">
        <v>1306</v>
      </c>
      <c r="C60" s="6">
        <v>640</v>
      </c>
      <c r="D60" s="6">
        <f t="shared" si="9"/>
        <v>1946</v>
      </c>
      <c r="E60" s="6">
        <v>0</v>
      </c>
      <c r="F60" s="6">
        <v>0</v>
      </c>
      <c r="G60" s="6">
        <f t="shared" si="10"/>
        <v>0</v>
      </c>
      <c r="H60" s="6">
        <f t="shared" si="11"/>
        <v>1306</v>
      </c>
      <c r="I60" s="6">
        <f t="shared" si="12"/>
        <v>640</v>
      </c>
      <c r="J60" s="6">
        <f t="shared" si="13"/>
        <v>1946</v>
      </c>
      <c r="K60" s="7" t="s">
        <v>300</v>
      </c>
    </row>
    <row r="61" spans="1:11" ht="19.5" customHeight="1" x14ac:dyDescent="0.2">
      <c r="A61" s="5" t="s">
        <v>420</v>
      </c>
      <c r="B61" s="6">
        <v>656</v>
      </c>
      <c r="C61" s="6">
        <v>221</v>
      </c>
      <c r="D61" s="6">
        <f t="shared" si="9"/>
        <v>877</v>
      </c>
      <c r="E61" s="6">
        <v>0</v>
      </c>
      <c r="F61" s="6">
        <v>0</v>
      </c>
      <c r="G61" s="6">
        <f t="shared" si="10"/>
        <v>0</v>
      </c>
      <c r="H61" s="6">
        <f t="shared" si="11"/>
        <v>656</v>
      </c>
      <c r="I61" s="6">
        <f t="shared" si="12"/>
        <v>221</v>
      </c>
      <c r="J61" s="6">
        <f t="shared" si="13"/>
        <v>877</v>
      </c>
      <c r="K61" s="7" t="s">
        <v>302</v>
      </c>
    </row>
    <row r="62" spans="1:11" ht="19.5" customHeight="1" x14ac:dyDescent="0.2">
      <c r="A62" s="5" t="s">
        <v>372</v>
      </c>
      <c r="B62" s="6">
        <v>276</v>
      </c>
      <c r="C62" s="6">
        <v>342</v>
      </c>
      <c r="D62" s="6">
        <f t="shared" si="9"/>
        <v>618</v>
      </c>
      <c r="E62" s="6">
        <v>0</v>
      </c>
      <c r="F62" s="6">
        <v>0</v>
      </c>
      <c r="G62" s="6">
        <f t="shared" si="10"/>
        <v>0</v>
      </c>
      <c r="H62" s="6">
        <f t="shared" si="11"/>
        <v>276</v>
      </c>
      <c r="I62" s="6">
        <f t="shared" si="12"/>
        <v>342</v>
      </c>
      <c r="J62" s="6">
        <f t="shared" si="13"/>
        <v>618</v>
      </c>
      <c r="K62" s="7" t="s">
        <v>922</v>
      </c>
    </row>
    <row r="63" spans="1:11" ht="19.5" customHeight="1" x14ac:dyDescent="0.2">
      <c r="A63" s="5" t="s">
        <v>38</v>
      </c>
      <c r="B63" s="6">
        <f t="shared" ref="B63:J63" si="14">SUM(B45:B62)</f>
        <v>7048</v>
      </c>
      <c r="C63" s="6">
        <f t="shared" si="14"/>
        <v>7447</v>
      </c>
      <c r="D63" s="6">
        <f t="shared" si="14"/>
        <v>14495</v>
      </c>
      <c r="E63" s="6">
        <f t="shared" si="14"/>
        <v>0</v>
      </c>
      <c r="F63" s="6">
        <f t="shared" si="14"/>
        <v>2</v>
      </c>
      <c r="G63" s="6">
        <f t="shared" si="14"/>
        <v>2</v>
      </c>
      <c r="H63" s="6">
        <f t="shared" si="14"/>
        <v>7048</v>
      </c>
      <c r="I63" s="6">
        <f t="shared" si="14"/>
        <v>7449</v>
      </c>
      <c r="J63" s="6">
        <f t="shared" si="14"/>
        <v>14497</v>
      </c>
      <c r="K63" s="7" t="s">
        <v>39</v>
      </c>
    </row>
    <row r="64" spans="1:11" ht="17.100000000000001" customHeight="1" x14ac:dyDescent="0.2">
      <c r="A64" s="5" t="s">
        <v>267</v>
      </c>
      <c r="B64" s="6"/>
      <c r="C64" s="6"/>
      <c r="D64" s="6"/>
      <c r="E64" s="6"/>
      <c r="F64" s="6"/>
      <c r="G64" s="6"/>
      <c r="H64" s="6"/>
      <c r="I64" s="6"/>
      <c r="J64" s="6"/>
      <c r="K64" s="7" t="s">
        <v>41</v>
      </c>
    </row>
    <row r="65" spans="1:11" ht="19.5" customHeight="1" x14ac:dyDescent="0.2">
      <c r="A65" s="5" t="s">
        <v>873</v>
      </c>
      <c r="B65" s="6">
        <v>106</v>
      </c>
      <c r="C65" s="6">
        <v>16</v>
      </c>
      <c r="D65" s="6">
        <f>SUM(B65:C65)</f>
        <v>122</v>
      </c>
      <c r="E65" s="6">
        <v>0</v>
      </c>
      <c r="F65" s="6">
        <v>0</v>
      </c>
      <c r="G65" s="6">
        <f>SUM(E65:F65)</f>
        <v>0</v>
      </c>
      <c r="H65" s="6">
        <f t="shared" ref="H65:I69" si="15">SUM(B65,E65)</f>
        <v>106</v>
      </c>
      <c r="I65" s="6">
        <f t="shared" si="15"/>
        <v>16</v>
      </c>
      <c r="J65" s="6">
        <f>SUM(H65:I65)</f>
        <v>122</v>
      </c>
      <c r="K65" s="7" t="s">
        <v>1609</v>
      </c>
    </row>
    <row r="66" spans="1:11" ht="19.5" customHeight="1" x14ac:dyDescent="0.2">
      <c r="A66" s="5" t="s">
        <v>414</v>
      </c>
      <c r="B66" s="6">
        <v>124</v>
      </c>
      <c r="C66" s="6">
        <v>44</v>
      </c>
      <c r="D66" s="6">
        <f>SUM(B66:C66)</f>
        <v>168</v>
      </c>
      <c r="E66" s="6">
        <v>0</v>
      </c>
      <c r="F66" s="6">
        <v>0</v>
      </c>
      <c r="G66" s="6">
        <f>SUM(E66:F66)</f>
        <v>0</v>
      </c>
      <c r="H66" s="6">
        <f t="shared" si="15"/>
        <v>124</v>
      </c>
      <c r="I66" s="6">
        <f t="shared" si="15"/>
        <v>44</v>
      </c>
      <c r="J66" s="6">
        <f>SUM(H66:I66)</f>
        <v>168</v>
      </c>
      <c r="K66" s="7" t="s">
        <v>290</v>
      </c>
    </row>
    <row r="67" spans="1:11" ht="19.5" customHeight="1" x14ac:dyDescent="0.2">
      <c r="A67" s="5" t="s">
        <v>1593</v>
      </c>
      <c r="B67" s="6">
        <v>30</v>
      </c>
      <c r="C67" s="6">
        <v>13</v>
      </c>
      <c r="D67" s="6">
        <f>SUM(B67:C67)</f>
        <v>43</v>
      </c>
      <c r="E67" s="6">
        <v>0</v>
      </c>
      <c r="F67" s="6">
        <v>0</v>
      </c>
      <c r="G67" s="6">
        <f>SUM(E67:F67)</f>
        <v>0</v>
      </c>
      <c r="H67" s="6">
        <f t="shared" si="15"/>
        <v>30</v>
      </c>
      <c r="I67" s="6">
        <f t="shared" si="15"/>
        <v>13</v>
      </c>
      <c r="J67" s="6">
        <f>SUM(H67:I67)</f>
        <v>43</v>
      </c>
      <c r="K67" s="7" t="s">
        <v>360</v>
      </c>
    </row>
    <row r="68" spans="1:11" ht="19.5" customHeight="1" x14ac:dyDescent="0.2">
      <c r="A68" s="5" t="s">
        <v>1592</v>
      </c>
      <c r="B68" s="6">
        <v>141</v>
      </c>
      <c r="C68" s="6">
        <v>210</v>
      </c>
      <c r="D68" s="6">
        <f>SUM(B68:C68)</f>
        <v>351</v>
      </c>
      <c r="E68" s="6">
        <v>0</v>
      </c>
      <c r="F68" s="6">
        <v>0</v>
      </c>
      <c r="G68" s="6">
        <f>SUM(E68:F68)</f>
        <v>0</v>
      </c>
      <c r="H68" s="6">
        <f t="shared" si="15"/>
        <v>141</v>
      </c>
      <c r="I68" s="6">
        <f t="shared" si="15"/>
        <v>210</v>
      </c>
      <c r="J68" s="6">
        <f>SUM(H68:I68)</f>
        <v>351</v>
      </c>
      <c r="K68" s="7" t="s">
        <v>1137</v>
      </c>
    </row>
    <row r="69" spans="1:11" ht="19.5" customHeight="1" x14ac:dyDescent="0.2">
      <c r="A69" s="5" t="s">
        <v>420</v>
      </c>
      <c r="B69" s="6">
        <v>201</v>
      </c>
      <c r="C69" s="6">
        <v>37</v>
      </c>
      <c r="D69" s="6">
        <f>SUM(B69:C69)</f>
        <v>238</v>
      </c>
      <c r="E69" s="6">
        <v>0</v>
      </c>
      <c r="F69" s="6">
        <v>0</v>
      </c>
      <c r="G69" s="6">
        <f>SUM(E69:F69)</f>
        <v>0</v>
      </c>
      <c r="H69" s="6">
        <f t="shared" si="15"/>
        <v>201</v>
      </c>
      <c r="I69" s="6">
        <f t="shared" si="15"/>
        <v>37</v>
      </c>
      <c r="J69" s="6">
        <f>SUM(H69:I69)</f>
        <v>238</v>
      </c>
      <c r="K69" s="7" t="s">
        <v>302</v>
      </c>
    </row>
    <row r="70" spans="1:11" ht="19.5" customHeight="1" thickBot="1" x14ac:dyDescent="0.25">
      <c r="A70" s="5" t="s">
        <v>45</v>
      </c>
      <c r="B70" s="6">
        <f t="shared" ref="B70:J70" si="16">SUM(B65:B69)</f>
        <v>602</v>
      </c>
      <c r="C70" s="6">
        <f t="shared" si="16"/>
        <v>320</v>
      </c>
      <c r="D70" s="6">
        <f t="shared" si="16"/>
        <v>922</v>
      </c>
      <c r="E70" s="6">
        <f t="shared" si="16"/>
        <v>0</v>
      </c>
      <c r="F70" s="6">
        <f t="shared" si="16"/>
        <v>0</v>
      </c>
      <c r="G70" s="6">
        <f t="shared" si="16"/>
        <v>0</v>
      </c>
      <c r="H70" s="6">
        <f t="shared" si="16"/>
        <v>602</v>
      </c>
      <c r="I70" s="6">
        <f t="shared" si="16"/>
        <v>320</v>
      </c>
      <c r="J70" s="6">
        <f t="shared" si="16"/>
        <v>922</v>
      </c>
      <c r="K70" s="7" t="s">
        <v>336</v>
      </c>
    </row>
    <row r="71" spans="1:11" ht="18.75" customHeight="1" thickBot="1" x14ac:dyDescent="0.25">
      <c r="A71" s="8" t="s">
        <v>108</v>
      </c>
      <c r="B71" s="9">
        <f t="shared" ref="B71:J71" si="17">SUM(B70,B63)</f>
        <v>7650</v>
      </c>
      <c r="C71" s="9">
        <f t="shared" si="17"/>
        <v>7767</v>
      </c>
      <c r="D71" s="9">
        <f t="shared" si="17"/>
        <v>15417</v>
      </c>
      <c r="E71" s="9">
        <f t="shared" si="17"/>
        <v>0</v>
      </c>
      <c r="F71" s="9">
        <f t="shared" si="17"/>
        <v>2</v>
      </c>
      <c r="G71" s="9">
        <f t="shared" si="17"/>
        <v>2</v>
      </c>
      <c r="H71" s="9">
        <f t="shared" si="17"/>
        <v>7650</v>
      </c>
      <c r="I71" s="9">
        <f t="shared" si="17"/>
        <v>7769</v>
      </c>
      <c r="J71" s="9">
        <f t="shared" si="17"/>
        <v>15419</v>
      </c>
      <c r="K71" s="10" t="s">
        <v>48</v>
      </c>
    </row>
    <row r="72" spans="1:11" ht="15" thickTop="1" x14ac:dyDescent="0.2"/>
  </sheetData>
  <mergeCells count="20">
    <mergeCell ref="A1:K1"/>
    <mergeCell ref="A2:K2"/>
    <mergeCell ref="A4:A7"/>
    <mergeCell ref="B4:D4"/>
    <mergeCell ref="E4:G4"/>
    <mergeCell ref="H4:J4"/>
    <mergeCell ref="K4:K7"/>
    <mergeCell ref="B5:D5"/>
    <mergeCell ref="E5:G5"/>
    <mergeCell ref="H5:J5"/>
    <mergeCell ref="A37:K37"/>
    <mergeCell ref="A38:K38"/>
    <mergeCell ref="A40:A43"/>
    <mergeCell ref="B40:D40"/>
    <mergeCell ref="E40:G40"/>
    <mergeCell ref="H40:J40"/>
    <mergeCell ref="K40:K43"/>
    <mergeCell ref="B41:D41"/>
    <mergeCell ref="E41:G41"/>
    <mergeCell ref="H41:J4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80"/>
  <sheetViews>
    <sheetView rightToLeft="1" view="pageBreakPreview" topLeftCell="A32" zoomScale="80" zoomScaleSheetLayoutView="80" workbookViewId="0">
      <selection activeCell="A40" sqref="A40:A44"/>
    </sheetView>
  </sheetViews>
  <sheetFormatPr defaultRowHeight="14.25" x14ac:dyDescent="0.2"/>
  <cols>
    <col min="1" max="1" width="19.875" style="76" customWidth="1"/>
    <col min="2" max="10" width="10.5" style="76" customWidth="1"/>
    <col min="11" max="11" width="33" style="76" customWidth="1"/>
    <col min="12" max="16384" width="9" style="76"/>
  </cols>
  <sheetData>
    <row r="1" spans="1:11" ht="26.25" customHeight="1" x14ac:dyDescent="0.2">
      <c r="A1" s="423" t="s">
        <v>1106</v>
      </c>
      <c r="B1" s="423"/>
      <c r="C1" s="423"/>
      <c r="D1" s="423"/>
      <c r="E1" s="423"/>
      <c r="F1" s="423"/>
      <c r="G1" s="423"/>
      <c r="H1" s="423"/>
      <c r="I1" s="423"/>
      <c r="J1" s="423"/>
      <c r="K1" s="423"/>
    </row>
    <row r="2" spans="1:11" ht="33" customHeight="1" x14ac:dyDescent="0.25">
      <c r="A2" s="416" t="s">
        <v>1107</v>
      </c>
      <c r="B2" s="416"/>
      <c r="C2" s="416"/>
      <c r="D2" s="416"/>
      <c r="E2" s="416"/>
      <c r="F2" s="416"/>
      <c r="G2" s="416"/>
      <c r="H2" s="416"/>
      <c r="I2" s="416"/>
      <c r="J2" s="416"/>
      <c r="K2" s="416"/>
    </row>
    <row r="3" spans="1:11" ht="20.25" customHeight="1" thickBot="1" x14ac:dyDescent="0.3">
      <c r="A3" s="29" t="s">
        <v>2313</v>
      </c>
      <c r="K3" s="39" t="s">
        <v>1838</v>
      </c>
    </row>
    <row r="4" spans="1:11" ht="18.75" customHeight="1" thickTop="1" x14ac:dyDescent="0.25">
      <c r="A4" s="409" t="s">
        <v>118</v>
      </c>
      <c r="B4" s="412" t="s">
        <v>2</v>
      </c>
      <c r="C4" s="412"/>
      <c r="D4" s="412"/>
      <c r="E4" s="412" t="s">
        <v>3</v>
      </c>
      <c r="F4" s="412"/>
      <c r="G4" s="412"/>
      <c r="H4" s="412" t="s">
        <v>4</v>
      </c>
      <c r="I4" s="412"/>
      <c r="J4" s="412"/>
      <c r="K4" s="409" t="s">
        <v>278</v>
      </c>
    </row>
    <row r="5" spans="1:11" ht="18.75" customHeight="1" x14ac:dyDescent="0.25">
      <c r="A5" s="410"/>
      <c r="B5" s="413" t="s">
        <v>177</v>
      </c>
      <c r="C5" s="413"/>
      <c r="D5" s="413"/>
      <c r="E5" s="413" t="s">
        <v>7</v>
      </c>
      <c r="F5" s="413"/>
      <c r="G5" s="413"/>
      <c r="H5" s="413" t="s">
        <v>8</v>
      </c>
      <c r="I5" s="413"/>
      <c r="J5" s="413"/>
      <c r="K5" s="410"/>
    </row>
    <row r="6" spans="1:11" ht="18.75" customHeight="1" x14ac:dyDescent="0.25">
      <c r="A6" s="410"/>
      <c r="B6" s="75" t="s">
        <v>52</v>
      </c>
      <c r="C6" s="75" t="s">
        <v>10</v>
      </c>
      <c r="D6" s="75" t="s">
        <v>11</v>
      </c>
      <c r="E6" s="75" t="s">
        <v>52</v>
      </c>
      <c r="F6" s="75" t="s">
        <v>10</v>
      </c>
      <c r="G6" s="75" t="s">
        <v>11</v>
      </c>
      <c r="H6" s="75" t="s">
        <v>52</v>
      </c>
      <c r="I6" s="75" t="s">
        <v>10</v>
      </c>
      <c r="J6" s="75" t="s">
        <v>11</v>
      </c>
      <c r="K6" s="410"/>
    </row>
    <row r="7" spans="1:11" ht="18.75" customHeight="1" thickBot="1" x14ac:dyDescent="0.3">
      <c r="A7" s="411"/>
      <c r="B7" s="4" t="s">
        <v>12</v>
      </c>
      <c r="C7" s="4" t="s">
        <v>13</v>
      </c>
      <c r="D7" s="4" t="s">
        <v>8</v>
      </c>
      <c r="E7" s="4" t="s">
        <v>12</v>
      </c>
      <c r="F7" s="4" t="s">
        <v>13</v>
      </c>
      <c r="G7" s="4" t="s">
        <v>8</v>
      </c>
      <c r="H7" s="4" t="s">
        <v>12</v>
      </c>
      <c r="I7" s="4" t="s">
        <v>13</v>
      </c>
      <c r="J7" s="4" t="s">
        <v>8</v>
      </c>
      <c r="K7" s="411"/>
    </row>
    <row r="8" spans="1:11" ht="24" customHeight="1" x14ac:dyDescent="0.2">
      <c r="A8" s="5" t="s">
        <v>14</v>
      </c>
      <c r="B8" s="6"/>
      <c r="C8" s="6"/>
      <c r="D8" s="6"/>
      <c r="E8" s="6"/>
      <c r="F8" s="6"/>
      <c r="G8" s="6"/>
      <c r="H8" s="6"/>
      <c r="I8" s="6"/>
      <c r="J8" s="6"/>
      <c r="K8" s="7" t="s">
        <v>69</v>
      </c>
    </row>
    <row r="9" spans="1:11" ht="24.75" customHeight="1" x14ac:dyDescent="0.2">
      <c r="A9" s="5" t="s">
        <v>280</v>
      </c>
      <c r="B9" s="6">
        <v>35</v>
      </c>
      <c r="C9" s="6">
        <v>39</v>
      </c>
      <c r="D9" s="6">
        <v>74</v>
      </c>
      <c r="E9" s="6">
        <v>0</v>
      </c>
      <c r="F9" s="6">
        <v>0</v>
      </c>
      <c r="G9" s="6">
        <v>0</v>
      </c>
      <c r="H9" s="6">
        <f>SUM(B9,E9)</f>
        <v>35</v>
      </c>
      <c r="I9" s="6">
        <f>SUM(C9,F9)</f>
        <v>39</v>
      </c>
      <c r="J9" s="6">
        <f t="shared" ref="J9:J14" si="0">SUM(H9:I9)</f>
        <v>74</v>
      </c>
      <c r="K9" s="7" t="s">
        <v>281</v>
      </c>
    </row>
    <row r="10" spans="1:11" ht="24.75" customHeight="1" x14ac:dyDescent="0.2">
      <c r="A10" s="5" t="s">
        <v>352</v>
      </c>
      <c r="B10" s="6">
        <v>36</v>
      </c>
      <c r="C10" s="6">
        <v>23</v>
      </c>
      <c r="D10" s="6">
        <v>59</v>
      </c>
      <c r="E10" s="6">
        <v>0</v>
      </c>
      <c r="F10" s="6">
        <v>0</v>
      </c>
      <c r="G10" s="6">
        <v>0</v>
      </c>
      <c r="H10" s="6">
        <f t="shared" ref="H10:I13" si="1">SUM(B10,E10)</f>
        <v>36</v>
      </c>
      <c r="I10" s="6">
        <f t="shared" si="1"/>
        <v>23</v>
      </c>
      <c r="J10" s="6">
        <f t="shared" si="0"/>
        <v>59</v>
      </c>
      <c r="K10" s="7" t="s">
        <v>353</v>
      </c>
    </row>
    <row r="11" spans="1:11" ht="24.75" customHeight="1" x14ac:dyDescent="0.2">
      <c r="A11" s="5" t="s">
        <v>414</v>
      </c>
      <c r="B11" s="6">
        <v>188</v>
      </c>
      <c r="C11" s="6">
        <v>103</v>
      </c>
      <c r="D11" s="6">
        <v>291</v>
      </c>
      <c r="E11" s="6">
        <v>0</v>
      </c>
      <c r="F11" s="6">
        <v>0</v>
      </c>
      <c r="G11" s="6">
        <v>0</v>
      </c>
      <c r="H11" s="6">
        <f t="shared" si="1"/>
        <v>188</v>
      </c>
      <c r="I11" s="6">
        <f t="shared" si="1"/>
        <v>103</v>
      </c>
      <c r="J11" s="6">
        <f t="shared" si="0"/>
        <v>291</v>
      </c>
      <c r="K11" s="7" t="s">
        <v>1108</v>
      </c>
    </row>
    <row r="12" spans="1:11" ht="24.75" customHeight="1" x14ac:dyDescent="0.2">
      <c r="A12" s="5" t="s">
        <v>127</v>
      </c>
      <c r="B12" s="6">
        <v>77</v>
      </c>
      <c r="C12" s="6">
        <v>47</v>
      </c>
      <c r="D12" s="6">
        <v>124</v>
      </c>
      <c r="E12" s="6">
        <v>0</v>
      </c>
      <c r="F12" s="6">
        <v>0</v>
      </c>
      <c r="G12" s="6">
        <v>0</v>
      </c>
      <c r="H12" s="6">
        <f t="shared" si="1"/>
        <v>77</v>
      </c>
      <c r="I12" s="6">
        <f t="shared" si="1"/>
        <v>47</v>
      </c>
      <c r="J12" s="6">
        <f t="shared" si="0"/>
        <v>124</v>
      </c>
      <c r="K12" s="7" t="s">
        <v>302</v>
      </c>
    </row>
    <row r="13" spans="1:11" ht="24.75" customHeight="1" thickBot="1" x14ac:dyDescent="0.25">
      <c r="A13" s="11" t="s">
        <v>372</v>
      </c>
      <c r="B13" s="12">
        <v>98</v>
      </c>
      <c r="C13" s="12">
        <v>156</v>
      </c>
      <c r="D13" s="12">
        <v>254</v>
      </c>
      <c r="E13" s="12">
        <v>0</v>
      </c>
      <c r="F13" s="12">
        <v>0</v>
      </c>
      <c r="G13" s="12">
        <v>0</v>
      </c>
      <c r="H13" s="12">
        <f t="shared" si="1"/>
        <v>98</v>
      </c>
      <c r="I13" s="12">
        <f t="shared" si="1"/>
        <v>156</v>
      </c>
      <c r="J13" s="12">
        <f t="shared" si="0"/>
        <v>254</v>
      </c>
      <c r="K13" s="13" t="s">
        <v>779</v>
      </c>
    </row>
    <row r="14" spans="1:11" ht="24.75" customHeight="1" thickBot="1" x14ac:dyDescent="0.25">
      <c r="A14" s="8" t="s">
        <v>38</v>
      </c>
      <c r="B14" s="133">
        <f>SUM(B9:B13)</f>
        <v>434</v>
      </c>
      <c r="C14" s="133">
        <f>SUM(C9:C13)</f>
        <v>368</v>
      </c>
      <c r="D14" s="133">
        <f>SUM(D9:D13)</f>
        <v>802</v>
      </c>
      <c r="E14" s="9">
        <v>0</v>
      </c>
      <c r="F14" s="9">
        <v>0</v>
      </c>
      <c r="G14" s="9">
        <v>0</v>
      </c>
      <c r="H14" s="9">
        <f>SUM(H9:H13)</f>
        <v>434</v>
      </c>
      <c r="I14" s="9">
        <f>SUM(I9:I13)</f>
        <v>368</v>
      </c>
      <c r="J14" s="9">
        <f t="shared" si="0"/>
        <v>802</v>
      </c>
      <c r="K14" s="10" t="s">
        <v>305</v>
      </c>
    </row>
    <row r="15" spans="1:11" ht="20.25" customHeight="1" thickTop="1" x14ac:dyDescent="0.2">
      <c r="A15" s="25"/>
      <c r="B15" s="73"/>
      <c r="C15" s="73"/>
      <c r="D15" s="73"/>
      <c r="E15" s="73"/>
      <c r="F15" s="73"/>
      <c r="G15" s="73"/>
      <c r="H15" s="73"/>
      <c r="I15" s="73"/>
      <c r="J15" s="73"/>
      <c r="K15" s="26"/>
    </row>
    <row r="16" spans="1:11" ht="20.25" customHeight="1" thickBot="1" x14ac:dyDescent="0.25">
      <c r="A16" s="25" t="s">
        <v>1839</v>
      </c>
      <c r="B16" s="73"/>
      <c r="C16" s="73"/>
      <c r="D16" s="73"/>
      <c r="E16" s="73"/>
      <c r="F16" s="73"/>
      <c r="G16" s="73"/>
      <c r="H16" s="73"/>
      <c r="I16" s="73"/>
      <c r="J16" s="73"/>
      <c r="K16" s="149" t="s">
        <v>1840</v>
      </c>
    </row>
    <row r="17" spans="1:11" ht="20.25" customHeight="1" thickTop="1" x14ac:dyDescent="0.2">
      <c r="A17" s="456" t="s">
        <v>118</v>
      </c>
      <c r="B17" s="409" t="s">
        <v>2</v>
      </c>
      <c r="C17" s="409"/>
      <c r="D17" s="409"/>
      <c r="E17" s="409" t="s">
        <v>3</v>
      </c>
      <c r="F17" s="409"/>
      <c r="G17" s="409"/>
      <c r="H17" s="409" t="s">
        <v>4</v>
      </c>
      <c r="I17" s="409"/>
      <c r="J17" s="409"/>
      <c r="K17" s="456" t="s">
        <v>278</v>
      </c>
    </row>
    <row r="18" spans="1:11" ht="25.5" customHeight="1" x14ac:dyDescent="0.2">
      <c r="A18" s="457"/>
      <c r="B18" s="410" t="s">
        <v>177</v>
      </c>
      <c r="C18" s="410"/>
      <c r="D18" s="410"/>
      <c r="E18" s="410" t="s">
        <v>7</v>
      </c>
      <c r="F18" s="410"/>
      <c r="G18" s="410"/>
      <c r="H18" s="410" t="s">
        <v>8</v>
      </c>
      <c r="I18" s="410"/>
      <c r="J18" s="410"/>
      <c r="K18" s="457"/>
    </row>
    <row r="19" spans="1:11" ht="20.25" customHeight="1" x14ac:dyDescent="0.2">
      <c r="A19" s="457"/>
      <c r="B19" s="73" t="s">
        <v>52</v>
      </c>
      <c r="C19" s="73" t="s">
        <v>10</v>
      </c>
      <c r="D19" s="73" t="s">
        <v>11</v>
      </c>
      <c r="E19" s="147" t="s">
        <v>52</v>
      </c>
      <c r="F19" s="147" t="s">
        <v>10</v>
      </c>
      <c r="G19" s="147" t="s">
        <v>11</v>
      </c>
      <c r="H19" s="147" t="s">
        <v>52</v>
      </c>
      <c r="I19" s="147" t="s">
        <v>10</v>
      </c>
      <c r="J19" s="147" t="s">
        <v>11</v>
      </c>
      <c r="K19" s="457"/>
    </row>
    <row r="20" spans="1:11" ht="20.25" customHeight="1" thickBot="1" x14ac:dyDescent="0.25">
      <c r="A20" s="458"/>
      <c r="B20" s="74" t="s">
        <v>12</v>
      </c>
      <c r="C20" s="74" t="s">
        <v>13</v>
      </c>
      <c r="D20" s="74" t="s">
        <v>8</v>
      </c>
      <c r="E20" s="74" t="s">
        <v>12</v>
      </c>
      <c r="F20" s="74" t="s">
        <v>13</v>
      </c>
      <c r="G20" s="74" t="s">
        <v>8</v>
      </c>
      <c r="H20" s="74" t="s">
        <v>12</v>
      </c>
      <c r="I20" s="74" t="s">
        <v>13</v>
      </c>
      <c r="J20" s="74" t="s">
        <v>8</v>
      </c>
      <c r="K20" s="458"/>
    </row>
    <row r="21" spans="1:11" ht="23.25" customHeight="1" x14ac:dyDescent="0.25">
      <c r="A21" s="35" t="s">
        <v>62</v>
      </c>
      <c r="H21" s="121"/>
      <c r="K21" s="35" t="s">
        <v>306</v>
      </c>
    </row>
    <row r="22" spans="1:11" ht="23.25" customHeight="1" x14ac:dyDescent="0.2">
      <c r="A22" s="5" t="s">
        <v>414</v>
      </c>
      <c r="B22" s="6">
        <v>80</v>
      </c>
      <c r="C22" s="6">
        <v>43</v>
      </c>
      <c r="D22" s="6">
        <v>123</v>
      </c>
      <c r="E22" s="6">
        <v>0</v>
      </c>
      <c r="F22" s="6">
        <v>0</v>
      </c>
      <c r="G22" s="6">
        <v>0</v>
      </c>
      <c r="H22" s="6">
        <v>80</v>
      </c>
      <c r="I22" s="6">
        <v>43</v>
      </c>
      <c r="J22" s="6">
        <v>123</v>
      </c>
      <c r="K22" s="7" t="s">
        <v>1108</v>
      </c>
    </row>
    <row r="23" spans="1:11" ht="23.25" customHeight="1" x14ac:dyDescent="0.2">
      <c r="A23" s="5" t="s">
        <v>127</v>
      </c>
      <c r="B23" s="6">
        <v>44</v>
      </c>
      <c r="C23" s="6">
        <v>9</v>
      </c>
      <c r="D23" s="6">
        <v>53</v>
      </c>
      <c r="E23" s="6">
        <v>0</v>
      </c>
      <c r="F23" s="6">
        <v>0</v>
      </c>
      <c r="G23" s="6">
        <v>0</v>
      </c>
      <c r="H23" s="6">
        <v>44</v>
      </c>
      <c r="I23" s="6">
        <v>9</v>
      </c>
      <c r="J23" s="6">
        <v>53</v>
      </c>
      <c r="K23" s="7" t="s">
        <v>302</v>
      </c>
    </row>
    <row r="24" spans="1:11" ht="23.25" customHeight="1" x14ac:dyDescent="0.2">
      <c r="A24" s="5" t="s">
        <v>372</v>
      </c>
      <c r="B24" s="6">
        <v>71</v>
      </c>
      <c r="C24" s="6">
        <v>44</v>
      </c>
      <c r="D24" s="6">
        <v>115</v>
      </c>
      <c r="E24" s="6">
        <v>0</v>
      </c>
      <c r="F24" s="6">
        <v>0</v>
      </c>
      <c r="G24" s="6">
        <v>0</v>
      </c>
      <c r="H24" s="6">
        <v>71</v>
      </c>
      <c r="I24" s="6">
        <v>44</v>
      </c>
      <c r="J24" s="6">
        <v>115</v>
      </c>
      <c r="K24" s="7" t="s">
        <v>779</v>
      </c>
    </row>
    <row r="25" spans="1:11" ht="23.25" customHeight="1" thickBot="1" x14ac:dyDescent="0.3">
      <c r="A25" s="313" t="s">
        <v>45</v>
      </c>
      <c r="B25" s="312">
        <v>195</v>
      </c>
      <c r="C25" s="312">
        <v>96</v>
      </c>
      <c r="D25" s="312">
        <v>291</v>
      </c>
      <c r="E25" s="312">
        <v>0</v>
      </c>
      <c r="F25" s="312">
        <v>0</v>
      </c>
      <c r="G25" s="312">
        <v>0</v>
      </c>
      <c r="H25" s="312">
        <v>195</v>
      </c>
      <c r="I25" s="312">
        <v>96</v>
      </c>
      <c r="J25" s="312">
        <v>291</v>
      </c>
      <c r="K25" s="126" t="s">
        <v>307</v>
      </c>
    </row>
    <row r="26" spans="1:11" ht="23.25" customHeight="1" thickBot="1" x14ac:dyDescent="0.3">
      <c r="A26" s="123" t="s">
        <v>108</v>
      </c>
      <c r="B26" s="133">
        <v>629</v>
      </c>
      <c r="C26" s="133">
        <v>464</v>
      </c>
      <c r="D26" s="133">
        <v>1093</v>
      </c>
      <c r="E26" s="133">
        <v>0</v>
      </c>
      <c r="F26" s="133">
        <v>0</v>
      </c>
      <c r="G26" s="133">
        <v>0</v>
      </c>
      <c r="H26" s="133">
        <v>629</v>
      </c>
      <c r="I26" s="133">
        <v>464</v>
      </c>
      <c r="J26" s="133">
        <v>1093</v>
      </c>
      <c r="K26" s="123" t="s">
        <v>48</v>
      </c>
    </row>
    <row r="27" spans="1:11" ht="16.5" thickTop="1" x14ac:dyDescent="0.25">
      <c r="A27" s="150"/>
      <c r="B27" s="150"/>
      <c r="C27" s="150"/>
      <c r="D27" s="150"/>
      <c r="E27" s="150"/>
      <c r="F27" s="150"/>
      <c r="G27" s="150"/>
      <c r="H27" s="150"/>
      <c r="I27" s="150"/>
      <c r="J27" s="150"/>
      <c r="K27" s="150"/>
    </row>
    <row r="32" spans="1:11" ht="19.5" customHeight="1" x14ac:dyDescent="0.2">
      <c r="A32" s="423" t="s">
        <v>1109</v>
      </c>
      <c r="B32" s="423"/>
      <c r="C32" s="423"/>
      <c r="D32" s="423"/>
      <c r="E32" s="423"/>
      <c r="F32" s="423"/>
      <c r="G32" s="423"/>
      <c r="H32" s="423"/>
      <c r="I32" s="423"/>
      <c r="J32" s="423"/>
      <c r="K32" s="423"/>
    </row>
    <row r="33" spans="1:11" ht="27" customHeight="1" x14ac:dyDescent="0.2">
      <c r="A33" s="406" t="s">
        <v>2314</v>
      </c>
      <c r="B33" s="406"/>
      <c r="C33" s="406"/>
      <c r="D33" s="406"/>
      <c r="E33" s="406"/>
      <c r="F33" s="406"/>
      <c r="G33" s="406"/>
      <c r="H33" s="406"/>
      <c r="I33" s="406"/>
      <c r="J33" s="406"/>
      <c r="K33" s="406"/>
    </row>
    <row r="34" spans="1:11" ht="23.25" customHeight="1" thickBot="1" x14ac:dyDescent="0.3">
      <c r="A34" s="29" t="s">
        <v>1841</v>
      </c>
      <c r="K34" s="39" t="s">
        <v>1842</v>
      </c>
    </row>
    <row r="35" spans="1:11" ht="24" customHeight="1" thickTop="1" x14ac:dyDescent="0.25">
      <c r="A35" s="409" t="s">
        <v>118</v>
      </c>
      <c r="B35" s="412" t="s">
        <v>2</v>
      </c>
      <c r="C35" s="412"/>
      <c r="D35" s="412"/>
      <c r="E35" s="412" t="s">
        <v>3</v>
      </c>
      <c r="F35" s="412"/>
      <c r="G35" s="412"/>
      <c r="H35" s="412" t="s">
        <v>4</v>
      </c>
      <c r="I35" s="412"/>
      <c r="J35" s="412"/>
      <c r="K35" s="409" t="s">
        <v>278</v>
      </c>
    </row>
    <row r="36" spans="1:11" ht="23.25" customHeight="1" x14ac:dyDescent="0.25">
      <c r="A36" s="410"/>
      <c r="B36" s="413" t="s">
        <v>177</v>
      </c>
      <c r="C36" s="413"/>
      <c r="D36" s="413"/>
      <c r="E36" s="413" t="s">
        <v>7</v>
      </c>
      <c r="F36" s="413"/>
      <c r="G36" s="413"/>
      <c r="H36" s="413" t="s">
        <v>8</v>
      </c>
      <c r="I36" s="413"/>
      <c r="J36" s="413"/>
      <c r="K36" s="410"/>
    </row>
    <row r="37" spans="1:11" ht="23.25" customHeight="1" x14ac:dyDescent="0.25">
      <c r="A37" s="410"/>
      <c r="B37" s="75" t="s">
        <v>52</v>
      </c>
      <c r="C37" s="75" t="s">
        <v>10</v>
      </c>
      <c r="D37" s="75" t="s">
        <v>11</v>
      </c>
      <c r="E37" s="75" t="s">
        <v>52</v>
      </c>
      <c r="F37" s="75" t="s">
        <v>10</v>
      </c>
      <c r="G37" s="75" t="s">
        <v>11</v>
      </c>
      <c r="H37" s="75" t="s">
        <v>52</v>
      </c>
      <c r="I37" s="75" t="s">
        <v>10</v>
      </c>
      <c r="J37" s="75" t="s">
        <v>11</v>
      </c>
      <c r="K37" s="410"/>
    </row>
    <row r="38" spans="1:11" ht="23.25" customHeight="1" thickBot="1" x14ac:dyDescent="0.3">
      <c r="A38" s="411"/>
      <c r="B38" s="4" t="s">
        <v>12</v>
      </c>
      <c r="C38" s="4" t="s">
        <v>13</v>
      </c>
      <c r="D38" s="4" t="s">
        <v>8</v>
      </c>
      <c r="E38" s="4" t="s">
        <v>12</v>
      </c>
      <c r="F38" s="4" t="s">
        <v>13</v>
      </c>
      <c r="G38" s="4" t="s">
        <v>8</v>
      </c>
      <c r="H38" s="4" t="s">
        <v>12</v>
      </c>
      <c r="I38" s="4" t="s">
        <v>13</v>
      </c>
      <c r="J38" s="4" t="s">
        <v>8</v>
      </c>
      <c r="K38" s="411"/>
    </row>
    <row r="39" spans="1:11" ht="25.5" customHeight="1" x14ac:dyDescent="0.2">
      <c r="A39" s="5" t="s">
        <v>14</v>
      </c>
      <c r="B39" s="6"/>
      <c r="C39" s="6"/>
      <c r="D39" s="6"/>
      <c r="E39" s="6"/>
      <c r="F39" s="6"/>
      <c r="G39" s="6"/>
      <c r="H39" s="6"/>
      <c r="I39" s="6"/>
      <c r="J39" s="6"/>
      <c r="K39" s="7" t="s">
        <v>69</v>
      </c>
    </row>
    <row r="40" spans="1:11" ht="25.5" customHeight="1" x14ac:dyDescent="0.2">
      <c r="A40" s="5" t="s">
        <v>280</v>
      </c>
      <c r="B40" s="6">
        <v>98</v>
      </c>
      <c r="C40" s="6">
        <v>120</v>
      </c>
      <c r="D40" s="6">
        <f t="shared" ref="D40:D45" si="2">SUM(B40:C40)</f>
        <v>218</v>
      </c>
      <c r="E40" s="6">
        <v>0</v>
      </c>
      <c r="F40" s="6">
        <v>0</v>
      </c>
      <c r="G40" s="6">
        <f>SUM(E40:F40)</f>
        <v>0</v>
      </c>
      <c r="H40" s="6">
        <f>SUM(B40,E40)</f>
        <v>98</v>
      </c>
      <c r="I40" s="6">
        <f>SUM(C40,F40)</f>
        <v>120</v>
      </c>
      <c r="J40" s="6">
        <f>SUM(H40:I40)</f>
        <v>218</v>
      </c>
      <c r="K40" s="7" t="s">
        <v>281</v>
      </c>
    </row>
    <row r="41" spans="1:11" ht="25.5" customHeight="1" x14ac:dyDescent="0.2">
      <c r="A41" s="5" t="s">
        <v>352</v>
      </c>
      <c r="B41" s="6">
        <v>147</v>
      </c>
      <c r="C41" s="6">
        <v>65</v>
      </c>
      <c r="D41" s="6">
        <f t="shared" si="2"/>
        <v>212</v>
      </c>
      <c r="E41" s="6">
        <v>0</v>
      </c>
      <c r="F41" s="6">
        <v>0</v>
      </c>
      <c r="G41" s="6">
        <f>SUM(E41:F41)</f>
        <v>0</v>
      </c>
      <c r="H41" s="6">
        <f t="shared" ref="H41:I44" si="3">SUM(B41,E41)</f>
        <v>147</v>
      </c>
      <c r="I41" s="6">
        <f t="shared" si="3"/>
        <v>65</v>
      </c>
      <c r="J41" s="6">
        <f>SUM(H41:I41)</f>
        <v>212</v>
      </c>
      <c r="K41" s="7" t="s">
        <v>353</v>
      </c>
    </row>
    <row r="42" spans="1:11" ht="25.5" customHeight="1" x14ac:dyDescent="0.2">
      <c r="A42" s="5" t="s">
        <v>414</v>
      </c>
      <c r="B42" s="6">
        <v>1061</v>
      </c>
      <c r="C42" s="6">
        <v>214</v>
      </c>
      <c r="D42" s="6">
        <f t="shared" si="2"/>
        <v>1275</v>
      </c>
      <c r="E42" s="6">
        <v>0</v>
      </c>
      <c r="F42" s="6">
        <v>0</v>
      </c>
      <c r="G42" s="6">
        <f>SUM(E42:F42)</f>
        <v>0</v>
      </c>
      <c r="H42" s="6">
        <f t="shared" si="3"/>
        <v>1061</v>
      </c>
      <c r="I42" s="6">
        <f t="shared" si="3"/>
        <v>214</v>
      </c>
      <c r="J42" s="6">
        <f>SUM(H42:I42)</f>
        <v>1275</v>
      </c>
      <c r="K42" s="7" t="s">
        <v>1108</v>
      </c>
    </row>
    <row r="43" spans="1:11" ht="25.5" customHeight="1" x14ac:dyDescent="0.2">
      <c r="A43" s="5" t="s">
        <v>301</v>
      </c>
      <c r="B43" s="6">
        <v>285</v>
      </c>
      <c r="C43" s="6">
        <v>100</v>
      </c>
      <c r="D43" s="6">
        <f t="shared" si="2"/>
        <v>385</v>
      </c>
      <c r="E43" s="6">
        <v>0</v>
      </c>
      <c r="F43" s="6">
        <v>0</v>
      </c>
      <c r="G43" s="6">
        <f>SUM(E43:F43)</f>
        <v>0</v>
      </c>
      <c r="H43" s="6">
        <f t="shared" si="3"/>
        <v>285</v>
      </c>
      <c r="I43" s="6">
        <f t="shared" si="3"/>
        <v>100</v>
      </c>
      <c r="J43" s="6">
        <f>SUM(H43:I43)</f>
        <v>385</v>
      </c>
      <c r="K43" s="7" t="s">
        <v>302</v>
      </c>
    </row>
    <row r="44" spans="1:11" ht="25.5" customHeight="1" thickBot="1" x14ac:dyDescent="0.25">
      <c r="A44" s="11" t="s">
        <v>1110</v>
      </c>
      <c r="B44" s="12">
        <v>213</v>
      </c>
      <c r="C44" s="12">
        <v>373</v>
      </c>
      <c r="D44" s="12">
        <f t="shared" si="2"/>
        <v>586</v>
      </c>
      <c r="E44" s="12">
        <v>0</v>
      </c>
      <c r="F44" s="12">
        <v>0</v>
      </c>
      <c r="G44" s="12">
        <f>SUM(E44:F44)</f>
        <v>0</v>
      </c>
      <c r="H44" s="12">
        <f t="shared" si="3"/>
        <v>213</v>
      </c>
      <c r="I44" s="12">
        <f t="shared" si="3"/>
        <v>373</v>
      </c>
      <c r="J44" s="12">
        <f>SUM(H44:I44)</f>
        <v>586</v>
      </c>
      <c r="K44" s="13" t="s">
        <v>779</v>
      </c>
    </row>
    <row r="45" spans="1:11" ht="25.5" customHeight="1" thickBot="1" x14ac:dyDescent="0.25">
      <c r="A45" s="8" t="s">
        <v>38</v>
      </c>
      <c r="B45" s="9">
        <f>SUM(B40:B44)</f>
        <v>1804</v>
      </c>
      <c r="C45" s="9">
        <f t="shared" ref="C45:J45" si="4">SUM(C40:C44)</f>
        <v>872</v>
      </c>
      <c r="D45" s="9">
        <f t="shared" si="2"/>
        <v>2676</v>
      </c>
      <c r="E45" s="9">
        <f t="shared" si="4"/>
        <v>0</v>
      </c>
      <c r="F45" s="9">
        <f t="shared" si="4"/>
        <v>0</v>
      </c>
      <c r="G45" s="9">
        <f t="shared" si="4"/>
        <v>0</v>
      </c>
      <c r="H45" s="9">
        <f t="shared" si="4"/>
        <v>1804</v>
      </c>
      <c r="I45" s="9">
        <f t="shared" si="4"/>
        <v>872</v>
      </c>
      <c r="J45" s="9">
        <f t="shared" si="4"/>
        <v>2676</v>
      </c>
      <c r="K45" s="10" t="s">
        <v>305</v>
      </c>
    </row>
    <row r="46" spans="1:11" ht="25.5" customHeight="1" thickTop="1" x14ac:dyDescent="0.2">
      <c r="A46" s="25"/>
      <c r="B46" s="73"/>
      <c r="C46" s="73"/>
      <c r="D46" s="73"/>
      <c r="E46" s="73"/>
      <c r="F46" s="73"/>
      <c r="G46" s="73"/>
      <c r="H46" s="73"/>
      <c r="I46" s="73"/>
      <c r="J46" s="73"/>
      <c r="K46" s="26"/>
    </row>
    <row r="47" spans="1:11" ht="18" customHeight="1" thickBot="1" x14ac:dyDescent="0.3">
      <c r="A47" s="29" t="s">
        <v>1843</v>
      </c>
      <c r="B47" s="96"/>
      <c r="C47" s="96"/>
      <c r="D47" s="96"/>
      <c r="E47" s="96"/>
      <c r="F47" s="96"/>
      <c r="G47" s="96"/>
      <c r="H47" s="96"/>
      <c r="I47" s="96"/>
      <c r="J47" s="96"/>
      <c r="K47" s="35" t="s">
        <v>1844</v>
      </c>
    </row>
    <row r="48" spans="1:11" ht="19.5" customHeight="1" thickTop="1" x14ac:dyDescent="0.25">
      <c r="A48" s="456" t="s">
        <v>118</v>
      </c>
      <c r="B48" s="460" t="s">
        <v>2</v>
      </c>
      <c r="C48" s="460"/>
      <c r="D48" s="460"/>
      <c r="E48" s="460" t="s">
        <v>3</v>
      </c>
      <c r="F48" s="460"/>
      <c r="G48" s="460"/>
      <c r="H48" s="460" t="s">
        <v>4</v>
      </c>
      <c r="I48" s="460"/>
      <c r="J48" s="460"/>
      <c r="K48" s="456" t="s">
        <v>278</v>
      </c>
    </row>
    <row r="49" spans="1:11" ht="19.5" customHeight="1" x14ac:dyDescent="0.25">
      <c r="A49" s="457"/>
      <c r="B49" s="459" t="s">
        <v>177</v>
      </c>
      <c r="C49" s="459"/>
      <c r="D49" s="459"/>
      <c r="E49" s="459" t="s">
        <v>7</v>
      </c>
      <c r="F49" s="459"/>
      <c r="G49" s="459"/>
      <c r="H49" s="459" t="s">
        <v>8</v>
      </c>
      <c r="I49" s="459"/>
      <c r="J49" s="459"/>
      <c r="K49" s="457"/>
    </row>
    <row r="50" spans="1:11" ht="19.5" customHeight="1" x14ac:dyDescent="0.2">
      <c r="A50" s="457"/>
      <c r="B50" s="318" t="s">
        <v>52</v>
      </c>
      <c r="C50" s="318" t="s">
        <v>10</v>
      </c>
      <c r="D50" s="318" t="s">
        <v>11</v>
      </c>
      <c r="E50" s="318" t="s">
        <v>52</v>
      </c>
      <c r="F50" s="318" t="s">
        <v>10</v>
      </c>
      <c r="G50" s="318" t="s">
        <v>11</v>
      </c>
      <c r="H50" s="318" t="s">
        <v>52</v>
      </c>
      <c r="I50" s="318" t="s">
        <v>10</v>
      </c>
      <c r="J50" s="318" t="s">
        <v>11</v>
      </c>
      <c r="K50" s="457"/>
    </row>
    <row r="51" spans="1:11" ht="19.5" customHeight="1" thickBot="1" x14ac:dyDescent="0.25">
      <c r="A51" s="458"/>
      <c r="B51" s="319" t="s">
        <v>12</v>
      </c>
      <c r="C51" s="319" t="s">
        <v>13</v>
      </c>
      <c r="D51" s="319" t="s">
        <v>8</v>
      </c>
      <c r="E51" s="319" t="s">
        <v>12</v>
      </c>
      <c r="F51" s="319" t="s">
        <v>13</v>
      </c>
      <c r="G51" s="319" t="s">
        <v>8</v>
      </c>
      <c r="H51" s="319" t="s">
        <v>12</v>
      </c>
      <c r="I51" s="319" t="s">
        <v>13</v>
      </c>
      <c r="J51" s="319" t="s">
        <v>8</v>
      </c>
      <c r="K51" s="458"/>
    </row>
    <row r="52" spans="1:11" ht="20.25" customHeight="1" x14ac:dyDescent="0.25">
      <c r="A52" s="126" t="s">
        <v>62</v>
      </c>
      <c r="K52" s="126" t="s">
        <v>306</v>
      </c>
    </row>
    <row r="53" spans="1:11" ht="26.25" customHeight="1" x14ac:dyDescent="0.25">
      <c r="A53" s="151" t="s">
        <v>414</v>
      </c>
      <c r="B53" s="131">
        <v>390</v>
      </c>
      <c r="C53" s="131">
        <v>85</v>
      </c>
      <c r="D53" s="131">
        <v>475</v>
      </c>
      <c r="E53" s="131">
        <v>0</v>
      </c>
      <c r="F53" s="131">
        <v>0</v>
      </c>
      <c r="G53" s="131">
        <v>0</v>
      </c>
      <c r="H53" s="131">
        <v>390</v>
      </c>
      <c r="I53" s="131">
        <v>85</v>
      </c>
      <c r="J53" s="131">
        <v>475</v>
      </c>
      <c r="K53" s="151" t="s">
        <v>1108</v>
      </c>
    </row>
    <row r="54" spans="1:11" ht="26.25" customHeight="1" x14ac:dyDescent="0.25">
      <c r="A54" s="151" t="s">
        <v>301</v>
      </c>
      <c r="B54" s="131">
        <v>44</v>
      </c>
      <c r="C54" s="131">
        <v>9</v>
      </c>
      <c r="D54" s="131">
        <v>53</v>
      </c>
      <c r="E54" s="131">
        <v>0</v>
      </c>
      <c r="F54" s="131">
        <v>0</v>
      </c>
      <c r="G54" s="131">
        <v>0</v>
      </c>
      <c r="H54" s="131">
        <v>44</v>
      </c>
      <c r="I54" s="131">
        <v>9</v>
      </c>
      <c r="J54" s="131">
        <v>53</v>
      </c>
      <c r="K54" s="151" t="s">
        <v>302</v>
      </c>
    </row>
    <row r="55" spans="1:11" ht="26.25" customHeight="1" x14ac:dyDescent="0.25">
      <c r="A55" s="151" t="s">
        <v>1110</v>
      </c>
      <c r="B55" s="131">
        <v>125</v>
      </c>
      <c r="C55" s="131">
        <v>76</v>
      </c>
      <c r="D55" s="131">
        <v>201</v>
      </c>
      <c r="E55" s="131">
        <v>0</v>
      </c>
      <c r="F55" s="131">
        <v>0</v>
      </c>
      <c r="G55" s="131">
        <v>0</v>
      </c>
      <c r="H55" s="131">
        <v>125</v>
      </c>
      <c r="I55" s="131">
        <v>76</v>
      </c>
      <c r="J55" s="131">
        <v>201</v>
      </c>
      <c r="K55" s="151" t="s">
        <v>779</v>
      </c>
    </row>
    <row r="56" spans="1:11" ht="26.25" customHeight="1" thickBot="1" x14ac:dyDescent="0.3">
      <c r="A56" s="152" t="s">
        <v>45</v>
      </c>
      <c r="B56" s="135">
        <f>SUM(B53:B55)</f>
        <v>559</v>
      </c>
      <c r="C56" s="135">
        <f t="shared" ref="C56:J56" si="5">SUM(C53:C55)</f>
        <v>170</v>
      </c>
      <c r="D56" s="135">
        <f t="shared" si="5"/>
        <v>729</v>
      </c>
      <c r="E56" s="135">
        <f t="shared" si="5"/>
        <v>0</v>
      </c>
      <c r="F56" s="135">
        <f t="shared" si="5"/>
        <v>0</v>
      </c>
      <c r="G56" s="135">
        <f t="shared" si="5"/>
        <v>0</v>
      </c>
      <c r="H56" s="135">
        <f t="shared" si="5"/>
        <v>559</v>
      </c>
      <c r="I56" s="135">
        <f t="shared" si="5"/>
        <v>170</v>
      </c>
      <c r="J56" s="135">
        <f t="shared" si="5"/>
        <v>729</v>
      </c>
      <c r="K56" s="152" t="s">
        <v>1012</v>
      </c>
    </row>
    <row r="57" spans="1:11" ht="24.75" customHeight="1" thickBot="1" x14ac:dyDescent="0.3">
      <c r="A57" s="123" t="s">
        <v>108</v>
      </c>
      <c r="B57" s="133">
        <v>2363</v>
      </c>
      <c r="C57" s="133">
        <v>1042</v>
      </c>
      <c r="D57" s="133">
        <v>3405</v>
      </c>
      <c r="E57" s="133">
        <v>0</v>
      </c>
      <c r="F57" s="133">
        <v>0</v>
      </c>
      <c r="G57" s="133">
        <v>0</v>
      </c>
      <c r="H57" s="133">
        <v>2363</v>
      </c>
      <c r="I57" s="133">
        <v>1042</v>
      </c>
      <c r="J57" s="133">
        <v>3405</v>
      </c>
      <c r="K57" s="123" t="s">
        <v>48</v>
      </c>
    </row>
    <row r="58" spans="1:11" ht="15" thickTop="1" x14ac:dyDescent="0.2"/>
    <row r="62" spans="1:11" ht="20.25" customHeight="1" x14ac:dyDescent="0.25">
      <c r="A62" s="408" t="s">
        <v>1112</v>
      </c>
      <c r="B62" s="408"/>
      <c r="C62" s="408"/>
      <c r="D62" s="408"/>
      <c r="E62" s="408"/>
      <c r="F62" s="408"/>
      <c r="G62" s="408"/>
      <c r="H62" s="408"/>
      <c r="I62" s="408"/>
      <c r="J62" s="408"/>
      <c r="K62" s="408"/>
    </row>
    <row r="63" spans="1:11" ht="33.75" customHeight="1" x14ac:dyDescent="0.25">
      <c r="A63" s="416" t="s">
        <v>1113</v>
      </c>
      <c r="B63" s="416"/>
      <c r="C63" s="416"/>
      <c r="D63" s="416"/>
      <c r="E63" s="416"/>
      <c r="F63" s="416"/>
      <c r="G63" s="416"/>
      <c r="H63" s="416"/>
      <c r="I63" s="416"/>
      <c r="J63" s="416"/>
      <c r="K63" s="416"/>
    </row>
    <row r="64" spans="1:11" ht="37.5" customHeight="1" thickBot="1" x14ac:dyDescent="0.3">
      <c r="A64" s="29" t="s">
        <v>1845</v>
      </c>
      <c r="B64" s="153"/>
      <c r="C64" s="153"/>
      <c r="D64" s="153"/>
      <c r="E64" s="153"/>
      <c r="F64" s="153"/>
      <c r="G64" s="153"/>
      <c r="H64" s="153"/>
      <c r="I64" s="153"/>
      <c r="J64" s="153"/>
      <c r="K64" s="39" t="s">
        <v>1846</v>
      </c>
    </row>
    <row r="65" spans="1:11" ht="21.75" customHeight="1" thickTop="1" x14ac:dyDescent="0.25">
      <c r="A65" s="409" t="s">
        <v>118</v>
      </c>
      <c r="B65" s="412" t="s">
        <v>2</v>
      </c>
      <c r="C65" s="412"/>
      <c r="D65" s="412"/>
      <c r="E65" s="412" t="s">
        <v>3</v>
      </c>
      <c r="F65" s="412"/>
      <c r="G65" s="412"/>
      <c r="H65" s="412" t="s">
        <v>4</v>
      </c>
      <c r="I65" s="412"/>
      <c r="J65" s="412"/>
      <c r="K65" s="409" t="s">
        <v>278</v>
      </c>
    </row>
    <row r="66" spans="1:11" ht="21.75" customHeight="1" x14ac:dyDescent="0.25">
      <c r="A66" s="410"/>
      <c r="B66" s="413" t="s">
        <v>177</v>
      </c>
      <c r="C66" s="413"/>
      <c r="D66" s="413"/>
      <c r="E66" s="413" t="s">
        <v>7</v>
      </c>
      <c r="F66" s="413"/>
      <c r="G66" s="413"/>
      <c r="H66" s="413" t="s">
        <v>8</v>
      </c>
      <c r="I66" s="413"/>
      <c r="J66" s="413"/>
      <c r="K66" s="410"/>
    </row>
    <row r="67" spans="1:11" ht="21.75" customHeight="1" x14ac:dyDescent="0.25">
      <c r="A67" s="410"/>
      <c r="B67" s="75" t="s">
        <v>52</v>
      </c>
      <c r="C67" s="75" t="s">
        <v>10</v>
      </c>
      <c r="D67" s="75" t="s">
        <v>11</v>
      </c>
      <c r="E67" s="75" t="s">
        <v>52</v>
      </c>
      <c r="F67" s="75" t="s">
        <v>10</v>
      </c>
      <c r="G67" s="75" t="s">
        <v>11</v>
      </c>
      <c r="H67" s="75" t="s">
        <v>52</v>
      </c>
      <c r="I67" s="75" t="s">
        <v>10</v>
      </c>
      <c r="J67" s="75" t="s">
        <v>11</v>
      </c>
      <c r="K67" s="410"/>
    </row>
    <row r="68" spans="1:11" ht="21.75" customHeight="1" thickBot="1" x14ac:dyDescent="0.3">
      <c r="A68" s="411"/>
      <c r="B68" s="4" t="s">
        <v>12</v>
      </c>
      <c r="C68" s="4" t="s">
        <v>13</v>
      </c>
      <c r="D68" s="4" t="s">
        <v>8</v>
      </c>
      <c r="E68" s="4" t="s">
        <v>12</v>
      </c>
      <c r="F68" s="4" t="s">
        <v>13</v>
      </c>
      <c r="G68" s="4" t="s">
        <v>8</v>
      </c>
      <c r="H68" s="4" t="s">
        <v>12</v>
      </c>
      <c r="I68" s="4" t="s">
        <v>13</v>
      </c>
      <c r="J68" s="4" t="s">
        <v>8</v>
      </c>
      <c r="K68" s="411"/>
    </row>
    <row r="69" spans="1:11" ht="21" customHeight="1" x14ac:dyDescent="0.2">
      <c r="A69" s="5" t="s">
        <v>14</v>
      </c>
      <c r="B69" s="6"/>
      <c r="C69" s="6"/>
      <c r="D69" s="6"/>
      <c r="E69" s="6"/>
      <c r="F69" s="6"/>
      <c r="G69" s="6"/>
      <c r="H69" s="6"/>
      <c r="I69" s="6"/>
      <c r="J69" s="6"/>
      <c r="K69" s="7" t="s">
        <v>69</v>
      </c>
    </row>
    <row r="70" spans="1:11" ht="21" customHeight="1" x14ac:dyDescent="0.2">
      <c r="A70" s="5" t="s">
        <v>280</v>
      </c>
      <c r="B70" s="6">
        <v>28</v>
      </c>
      <c r="C70" s="6">
        <v>11</v>
      </c>
      <c r="D70" s="6">
        <f>SUM(B70:C70)</f>
        <v>39</v>
      </c>
      <c r="E70" s="6">
        <v>0</v>
      </c>
      <c r="F70" s="6">
        <v>0</v>
      </c>
      <c r="G70" s="6">
        <f>SUM(E70:F70)</f>
        <v>0</v>
      </c>
      <c r="H70" s="6">
        <f>SUM(E70,B70)</f>
        <v>28</v>
      </c>
      <c r="I70" s="6">
        <f>SUM(C70,F70)</f>
        <v>11</v>
      </c>
      <c r="J70" s="6">
        <f>SUM(H70:I70)</f>
        <v>39</v>
      </c>
      <c r="K70" s="7" t="s">
        <v>281</v>
      </c>
    </row>
    <row r="71" spans="1:11" ht="21" customHeight="1" x14ac:dyDescent="0.2">
      <c r="A71" s="5" t="s">
        <v>352</v>
      </c>
      <c r="B71" s="6">
        <v>40</v>
      </c>
      <c r="C71" s="6">
        <v>9</v>
      </c>
      <c r="D71" s="6">
        <f t="shared" ref="D71:D78" si="6">SUM(B71:C71)</f>
        <v>49</v>
      </c>
      <c r="E71" s="6">
        <v>0</v>
      </c>
      <c r="F71" s="6">
        <v>0</v>
      </c>
      <c r="G71" s="6">
        <f t="shared" ref="G71:G77" si="7">SUM(E71:F71)</f>
        <v>0</v>
      </c>
      <c r="H71" s="6">
        <f t="shared" ref="H71:H77" si="8">SUM(E71,B71)</f>
        <v>40</v>
      </c>
      <c r="I71" s="6">
        <f t="shared" ref="I71:I77" si="9">SUM(C71,F71)</f>
        <v>9</v>
      </c>
      <c r="J71" s="6">
        <f t="shared" ref="J71:J78" si="10">SUM(H71:I71)</f>
        <v>49</v>
      </c>
      <c r="K71" s="7" t="s">
        <v>353</v>
      </c>
    </row>
    <row r="72" spans="1:11" ht="21" customHeight="1" x14ac:dyDescent="0.2">
      <c r="A72" s="5" t="s">
        <v>414</v>
      </c>
      <c r="B72" s="6">
        <v>40</v>
      </c>
      <c r="C72" s="6">
        <v>6</v>
      </c>
      <c r="D72" s="6">
        <f t="shared" si="6"/>
        <v>46</v>
      </c>
      <c r="E72" s="6">
        <v>0</v>
      </c>
      <c r="F72" s="6">
        <v>0</v>
      </c>
      <c r="G72" s="6">
        <f t="shared" si="7"/>
        <v>0</v>
      </c>
      <c r="H72" s="6">
        <f t="shared" si="8"/>
        <v>40</v>
      </c>
      <c r="I72" s="6">
        <f t="shared" si="9"/>
        <v>6</v>
      </c>
      <c r="J72" s="6">
        <f t="shared" si="10"/>
        <v>46</v>
      </c>
      <c r="K72" s="7" t="s">
        <v>290</v>
      </c>
    </row>
    <row r="73" spans="1:11" ht="21" customHeight="1" x14ac:dyDescent="0.2">
      <c r="A73" s="5" t="s">
        <v>301</v>
      </c>
      <c r="B73" s="6">
        <v>26</v>
      </c>
      <c r="C73" s="6">
        <v>4</v>
      </c>
      <c r="D73" s="6">
        <f t="shared" si="6"/>
        <v>30</v>
      </c>
      <c r="E73" s="6">
        <v>0</v>
      </c>
      <c r="F73" s="6">
        <v>0</v>
      </c>
      <c r="G73" s="6">
        <f t="shared" si="7"/>
        <v>0</v>
      </c>
      <c r="H73" s="6">
        <f t="shared" si="8"/>
        <v>26</v>
      </c>
      <c r="I73" s="6">
        <f t="shared" si="9"/>
        <v>4</v>
      </c>
      <c r="J73" s="6">
        <f t="shared" si="10"/>
        <v>30</v>
      </c>
      <c r="K73" s="7" t="s">
        <v>302</v>
      </c>
    </row>
    <row r="74" spans="1:11" ht="21" customHeight="1" x14ac:dyDescent="0.2">
      <c r="A74" s="5" t="s">
        <v>372</v>
      </c>
      <c r="B74" s="6">
        <v>64</v>
      </c>
      <c r="C74" s="6">
        <v>4</v>
      </c>
      <c r="D74" s="6">
        <f t="shared" si="6"/>
        <v>68</v>
      </c>
      <c r="E74" s="6">
        <v>0</v>
      </c>
      <c r="F74" s="6">
        <v>0</v>
      </c>
      <c r="G74" s="6">
        <f t="shared" si="7"/>
        <v>0</v>
      </c>
      <c r="H74" s="6">
        <f t="shared" si="8"/>
        <v>64</v>
      </c>
      <c r="I74" s="6">
        <f>SUM(C74,F74)</f>
        <v>4</v>
      </c>
      <c r="J74" s="6">
        <f t="shared" si="10"/>
        <v>68</v>
      </c>
      <c r="K74" s="7" t="s">
        <v>779</v>
      </c>
    </row>
    <row r="75" spans="1:11" ht="21" customHeight="1" x14ac:dyDescent="0.2">
      <c r="A75" s="5" t="s">
        <v>264</v>
      </c>
      <c r="B75" s="6">
        <v>1</v>
      </c>
      <c r="C75" s="6">
        <v>1</v>
      </c>
      <c r="D75" s="6">
        <f t="shared" si="6"/>
        <v>2</v>
      </c>
      <c r="E75" s="6">
        <v>0</v>
      </c>
      <c r="F75" s="6">
        <v>0</v>
      </c>
      <c r="G75" s="6">
        <f>SUM(E75:F75)</f>
        <v>0</v>
      </c>
      <c r="H75" s="6">
        <f>SUM(E75,B75)</f>
        <v>1</v>
      </c>
      <c r="I75" s="6">
        <f>SUM(C75,F75)</f>
        <v>1</v>
      </c>
      <c r="J75" s="6">
        <f t="shared" si="10"/>
        <v>2</v>
      </c>
      <c r="K75" s="7" t="s">
        <v>434</v>
      </c>
    </row>
    <row r="76" spans="1:11" ht="21" customHeight="1" x14ac:dyDescent="0.2">
      <c r="A76" s="5" t="s">
        <v>435</v>
      </c>
      <c r="B76" s="6">
        <v>5</v>
      </c>
      <c r="C76" s="6">
        <v>2</v>
      </c>
      <c r="D76" s="6">
        <f t="shared" si="6"/>
        <v>7</v>
      </c>
      <c r="E76" s="6">
        <v>0</v>
      </c>
      <c r="F76" s="6">
        <v>0</v>
      </c>
      <c r="G76" s="6">
        <f t="shared" si="7"/>
        <v>0</v>
      </c>
      <c r="H76" s="6">
        <f t="shared" si="8"/>
        <v>5</v>
      </c>
      <c r="I76" s="6">
        <f t="shared" si="9"/>
        <v>2</v>
      </c>
      <c r="J76" s="6">
        <f t="shared" si="10"/>
        <v>7</v>
      </c>
      <c r="K76" s="7" t="s">
        <v>266</v>
      </c>
    </row>
    <row r="77" spans="1:11" ht="21" customHeight="1" x14ac:dyDescent="0.2">
      <c r="A77" s="5" t="s">
        <v>953</v>
      </c>
      <c r="B77" s="6">
        <v>7</v>
      </c>
      <c r="C77" s="6">
        <v>0</v>
      </c>
      <c r="D77" s="6">
        <f t="shared" si="6"/>
        <v>7</v>
      </c>
      <c r="E77" s="6">
        <v>0</v>
      </c>
      <c r="F77" s="6">
        <v>0</v>
      </c>
      <c r="G77" s="6">
        <f t="shared" si="7"/>
        <v>0</v>
      </c>
      <c r="H77" s="6">
        <f t="shared" si="8"/>
        <v>7</v>
      </c>
      <c r="I77" s="6">
        <f t="shared" si="9"/>
        <v>0</v>
      </c>
      <c r="J77" s="6">
        <f t="shared" si="10"/>
        <v>7</v>
      </c>
      <c r="K77" s="7" t="s">
        <v>327</v>
      </c>
    </row>
    <row r="78" spans="1:11" ht="21" customHeight="1" thickBot="1" x14ac:dyDescent="0.25">
      <c r="A78" s="11" t="s">
        <v>54</v>
      </c>
      <c r="B78" s="12">
        <v>15</v>
      </c>
      <c r="C78" s="12">
        <v>4</v>
      </c>
      <c r="D78" s="6">
        <f t="shared" si="6"/>
        <v>19</v>
      </c>
      <c r="E78" s="12">
        <v>0</v>
      </c>
      <c r="F78" s="12">
        <v>0</v>
      </c>
      <c r="G78" s="12">
        <f>SUM(E78:F78)</f>
        <v>0</v>
      </c>
      <c r="H78" s="12">
        <f>SUM(E78,B78)</f>
        <v>15</v>
      </c>
      <c r="I78" s="12">
        <f>SUM(C78,F78)</f>
        <v>4</v>
      </c>
      <c r="J78" s="12">
        <f t="shared" si="10"/>
        <v>19</v>
      </c>
      <c r="K78" s="13" t="s">
        <v>330</v>
      </c>
    </row>
    <row r="79" spans="1:11" ht="21" customHeight="1" thickBot="1" x14ac:dyDescent="0.25">
      <c r="A79" s="8" t="s">
        <v>1116</v>
      </c>
      <c r="B79" s="9">
        <f>SUM(B70:B78)</f>
        <v>226</v>
      </c>
      <c r="C79" s="9">
        <f t="shared" ref="C79:J79" si="11">SUM(C70:C78)</f>
        <v>41</v>
      </c>
      <c r="D79" s="9">
        <f t="shared" si="11"/>
        <v>267</v>
      </c>
      <c r="E79" s="9">
        <f t="shared" si="11"/>
        <v>0</v>
      </c>
      <c r="F79" s="9">
        <f t="shared" si="11"/>
        <v>0</v>
      </c>
      <c r="G79" s="9">
        <f t="shared" si="11"/>
        <v>0</v>
      </c>
      <c r="H79" s="9">
        <f t="shared" si="11"/>
        <v>226</v>
      </c>
      <c r="I79" s="9">
        <f t="shared" si="11"/>
        <v>41</v>
      </c>
      <c r="J79" s="9">
        <f t="shared" si="11"/>
        <v>267</v>
      </c>
      <c r="K79" s="10" t="s">
        <v>1117</v>
      </c>
    </row>
    <row r="80" spans="1:11" ht="32.25" customHeight="1" thickTop="1" x14ac:dyDescent="0.2"/>
  </sheetData>
  <mergeCells count="46">
    <mergeCell ref="B49:D49"/>
    <mergeCell ref="E49:G49"/>
    <mergeCell ref="H49:J49"/>
    <mergeCell ref="B48:D48"/>
    <mergeCell ref="E48:G48"/>
    <mergeCell ref="H48:J48"/>
    <mergeCell ref="B17:D17"/>
    <mergeCell ref="E17:G17"/>
    <mergeCell ref="H17:J17"/>
    <mergeCell ref="B18:D18"/>
    <mergeCell ref="E18:G18"/>
    <mergeCell ref="H18:J18"/>
    <mergeCell ref="A65:A68"/>
    <mergeCell ref="B65:D65"/>
    <mergeCell ref="E65:G65"/>
    <mergeCell ref="H65:J65"/>
    <mergeCell ref="K65:K68"/>
    <mergeCell ref="B66:D66"/>
    <mergeCell ref="E66:G66"/>
    <mergeCell ref="H66:J66"/>
    <mergeCell ref="A63:K63"/>
    <mergeCell ref="A17:A20"/>
    <mergeCell ref="K17:K20"/>
    <mergeCell ref="A32:K32"/>
    <mergeCell ref="A33:K33"/>
    <mergeCell ref="A35:A38"/>
    <mergeCell ref="B35:D35"/>
    <mergeCell ref="E35:G35"/>
    <mergeCell ref="H35:J35"/>
    <mergeCell ref="K35:K38"/>
    <mergeCell ref="B36:D36"/>
    <mergeCell ref="E36:G36"/>
    <mergeCell ref="H36:J36"/>
    <mergeCell ref="A48:A51"/>
    <mergeCell ref="K48:K51"/>
    <mergeCell ref="A62:K62"/>
    <mergeCell ref="A1:K1"/>
    <mergeCell ref="A2:K2"/>
    <mergeCell ref="A4:A7"/>
    <mergeCell ref="B4:D4"/>
    <mergeCell ref="E4:G4"/>
    <mergeCell ref="H4:J4"/>
    <mergeCell ref="K4:K7"/>
    <mergeCell ref="B5:D5"/>
    <mergeCell ref="E5:G5"/>
    <mergeCell ref="H5:J5"/>
  </mergeCells>
  <printOptions horizontalCentered="1"/>
  <pageMargins left="0.39370078740157499" right="0.39370078740157499" top="0.75" bottom="0.39370078740157499" header="1.0374015750000001" footer="0.39370078740157499"/>
  <pageSetup paperSize="9" scale="8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6"/>
  <sheetViews>
    <sheetView rightToLeft="1" view="pageBreakPreview" topLeftCell="A9" zoomScale="80" zoomScaleSheetLayoutView="80" workbookViewId="0">
      <selection sqref="A1:N27"/>
    </sheetView>
  </sheetViews>
  <sheetFormatPr defaultRowHeight="14.25" x14ac:dyDescent="0.2"/>
  <cols>
    <col min="1" max="1" width="21.5" style="76" customWidth="1"/>
    <col min="2" max="2" width="7.5" style="76" customWidth="1"/>
    <col min="3" max="4" width="8.375" style="76" customWidth="1"/>
    <col min="5" max="5" width="6.625" style="76" customWidth="1"/>
    <col min="6" max="7" width="8.375" style="76" customWidth="1"/>
    <col min="8" max="8" width="6.875" style="76" customWidth="1"/>
    <col min="9" max="9" width="8.125" style="76" customWidth="1"/>
    <col min="10" max="11" width="6.875" style="76" customWidth="1"/>
    <col min="12" max="12" width="7.75" style="76" customWidth="1"/>
    <col min="13" max="13" width="7.375" style="76" customWidth="1"/>
    <col min="14" max="14" width="31.125" style="76" customWidth="1"/>
    <col min="15" max="16384" width="9" style="76"/>
  </cols>
  <sheetData>
    <row r="1" spans="1:14" ht="29.25" customHeight="1" x14ac:dyDescent="0.2">
      <c r="A1" s="423" t="s">
        <v>1118</v>
      </c>
      <c r="B1" s="423"/>
      <c r="C1" s="423"/>
      <c r="D1" s="423"/>
      <c r="E1" s="423"/>
      <c r="F1" s="423"/>
      <c r="G1" s="423"/>
      <c r="H1" s="423"/>
      <c r="I1" s="423"/>
      <c r="J1" s="423"/>
      <c r="K1" s="423"/>
      <c r="L1" s="423"/>
      <c r="M1" s="423"/>
      <c r="N1" s="423"/>
    </row>
    <row r="2" spans="1:14" ht="36" customHeight="1" x14ac:dyDescent="0.25">
      <c r="A2" s="416" t="s">
        <v>1119</v>
      </c>
      <c r="B2" s="416"/>
      <c r="C2" s="416"/>
      <c r="D2" s="416"/>
      <c r="E2" s="416"/>
      <c r="F2" s="416"/>
      <c r="G2" s="416"/>
      <c r="H2" s="416"/>
      <c r="I2" s="416"/>
      <c r="J2" s="416"/>
      <c r="K2" s="416"/>
      <c r="L2" s="416"/>
      <c r="M2" s="416"/>
      <c r="N2" s="416"/>
    </row>
    <row r="3" spans="1:14" ht="20.25" customHeight="1" thickBot="1" x14ac:dyDescent="0.3">
      <c r="A3" s="29" t="s">
        <v>1847</v>
      </c>
      <c r="N3" s="39" t="s">
        <v>1848</v>
      </c>
    </row>
    <row r="4" spans="1:14" ht="27.75" customHeight="1" thickTop="1" x14ac:dyDescent="0.2">
      <c r="A4" s="409" t="s">
        <v>118</v>
      </c>
      <c r="B4" s="409" t="s">
        <v>56</v>
      </c>
      <c r="C4" s="409"/>
      <c r="D4" s="409"/>
      <c r="E4" s="409" t="s">
        <v>57</v>
      </c>
      <c r="F4" s="409"/>
      <c r="G4" s="409"/>
      <c r="H4" s="409" t="s">
        <v>58</v>
      </c>
      <c r="I4" s="409"/>
      <c r="J4" s="409"/>
      <c r="K4" s="409" t="s">
        <v>4</v>
      </c>
      <c r="L4" s="409"/>
      <c r="M4" s="409"/>
      <c r="N4" s="409" t="s">
        <v>278</v>
      </c>
    </row>
    <row r="5" spans="1:14" ht="21.75" customHeight="1" x14ac:dyDescent="0.2">
      <c r="A5" s="410"/>
      <c r="B5" s="410" t="s">
        <v>59</v>
      </c>
      <c r="C5" s="410"/>
      <c r="D5" s="410"/>
      <c r="E5" s="410" t="s">
        <v>60</v>
      </c>
      <c r="F5" s="410"/>
      <c r="G5" s="410"/>
      <c r="H5" s="410" t="s">
        <v>61</v>
      </c>
      <c r="I5" s="410"/>
      <c r="J5" s="410"/>
      <c r="K5" s="410" t="s">
        <v>8</v>
      </c>
      <c r="L5" s="410"/>
      <c r="M5" s="410"/>
      <c r="N5" s="410"/>
    </row>
    <row r="6" spans="1:14" ht="27" customHeight="1" x14ac:dyDescent="0.2">
      <c r="A6" s="410"/>
      <c r="B6" s="314" t="s">
        <v>52</v>
      </c>
      <c r="C6" s="314" t="s">
        <v>10</v>
      </c>
      <c r="D6" s="314" t="s">
        <v>11</v>
      </c>
      <c r="E6" s="314" t="s">
        <v>52</v>
      </c>
      <c r="F6" s="314" t="s">
        <v>10</v>
      </c>
      <c r="G6" s="314" t="s">
        <v>11</v>
      </c>
      <c r="H6" s="314" t="s">
        <v>52</v>
      </c>
      <c r="I6" s="314" t="s">
        <v>10</v>
      </c>
      <c r="J6" s="314" t="s">
        <v>11</v>
      </c>
      <c r="K6" s="314" t="s">
        <v>52</v>
      </c>
      <c r="L6" s="314" t="s">
        <v>10</v>
      </c>
      <c r="M6" s="314" t="s">
        <v>11</v>
      </c>
      <c r="N6" s="410"/>
    </row>
    <row r="7" spans="1:14" ht="27.75" customHeight="1" thickBot="1" x14ac:dyDescent="0.25">
      <c r="A7" s="411"/>
      <c r="B7" s="315" t="s">
        <v>12</v>
      </c>
      <c r="C7" s="315" t="s">
        <v>13</v>
      </c>
      <c r="D7" s="315" t="s">
        <v>8</v>
      </c>
      <c r="E7" s="315" t="s">
        <v>12</v>
      </c>
      <c r="F7" s="315" t="s">
        <v>13</v>
      </c>
      <c r="G7" s="315" t="s">
        <v>8</v>
      </c>
      <c r="H7" s="315" t="s">
        <v>12</v>
      </c>
      <c r="I7" s="315" t="s">
        <v>13</v>
      </c>
      <c r="J7" s="315" t="s">
        <v>8</v>
      </c>
      <c r="K7" s="315" t="s">
        <v>12</v>
      </c>
      <c r="L7" s="315" t="s">
        <v>13</v>
      </c>
      <c r="M7" s="315" t="s">
        <v>8</v>
      </c>
      <c r="N7" s="411"/>
    </row>
    <row r="8" spans="1:14" ht="29.25" customHeight="1" x14ac:dyDescent="0.2">
      <c r="A8" s="5" t="s">
        <v>14</v>
      </c>
      <c r="B8" s="6"/>
      <c r="C8" s="6"/>
      <c r="D8" s="6"/>
      <c r="E8" s="6"/>
      <c r="F8" s="6"/>
      <c r="G8" s="6"/>
      <c r="H8" s="6"/>
      <c r="I8" s="6"/>
      <c r="J8" s="6"/>
      <c r="K8" s="7"/>
      <c r="L8" s="5"/>
      <c r="M8" s="6"/>
      <c r="N8" s="7" t="s">
        <v>69</v>
      </c>
    </row>
    <row r="9" spans="1:14" ht="28.5" customHeight="1" x14ac:dyDescent="0.2">
      <c r="A9" s="5" t="s">
        <v>280</v>
      </c>
      <c r="B9" s="6">
        <v>2</v>
      </c>
      <c r="C9" s="6">
        <v>6</v>
      </c>
      <c r="D9" s="6">
        <v>8</v>
      </c>
      <c r="E9" s="6">
        <v>0</v>
      </c>
      <c r="F9" s="6">
        <v>0</v>
      </c>
      <c r="G9" s="6">
        <v>0</v>
      </c>
      <c r="H9" s="6">
        <v>0</v>
      </c>
      <c r="I9" s="6">
        <v>0</v>
      </c>
      <c r="J9" s="6">
        <v>0</v>
      </c>
      <c r="K9" s="6">
        <f t="shared" ref="K9:M13" si="0">SUM(H9,E9,B9)</f>
        <v>2</v>
      </c>
      <c r="L9" s="6">
        <f t="shared" si="0"/>
        <v>6</v>
      </c>
      <c r="M9" s="6">
        <f t="shared" si="0"/>
        <v>8</v>
      </c>
      <c r="N9" s="7" t="s">
        <v>281</v>
      </c>
    </row>
    <row r="10" spans="1:14" ht="28.5" customHeight="1" x14ac:dyDescent="0.2">
      <c r="A10" s="5" t="s">
        <v>470</v>
      </c>
      <c r="B10" s="6">
        <v>62</v>
      </c>
      <c r="C10" s="6">
        <v>18</v>
      </c>
      <c r="D10" s="6">
        <v>80</v>
      </c>
      <c r="E10" s="6">
        <v>13</v>
      </c>
      <c r="F10" s="6">
        <v>3</v>
      </c>
      <c r="G10" s="6">
        <v>16</v>
      </c>
      <c r="H10" s="6">
        <v>2</v>
      </c>
      <c r="I10" s="6">
        <v>1</v>
      </c>
      <c r="J10" s="6">
        <v>3</v>
      </c>
      <c r="K10" s="6">
        <f t="shared" si="0"/>
        <v>77</v>
      </c>
      <c r="L10" s="6">
        <f t="shared" si="0"/>
        <v>22</v>
      </c>
      <c r="M10" s="6">
        <f t="shared" si="0"/>
        <v>99</v>
      </c>
      <c r="N10" s="7" t="s">
        <v>353</v>
      </c>
    </row>
    <row r="11" spans="1:14" ht="28.5" customHeight="1" x14ac:dyDescent="0.2">
      <c r="A11" s="5" t="s">
        <v>289</v>
      </c>
      <c r="B11" s="6">
        <v>277</v>
      </c>
      <c r="C11" s="6">
        <v>23</v>
      </c>
      <c r="D11" s="6">
        <v>300</v>
      </c>
      <c r="E11" s="6">
        <v>62</v>
      </c>
      <c r="F11" s="6">
        <v>8</v>
      </c>
      <c r="G11" s="6">
        <v>70</v>
      </c>
      <c r="H11" s="6">
        <v>19</v>
      </c>
      <c r="I11" s="6">
        <v>2</v>
      </c>
      <c r="J11" s="6">
        <v>21</v>
      </c>
      <c r="K11" s="6">
        <f t="shared" si="0"/>
        <v>358</v>
      </c>
      <c r="L11" s="6">
        <f t="shared" si="0"/>
        <v>33</v>
      </c>
      <c r="M11" s="6">
        <f t="shared" si="0"/>
        <v>391</v>
      </c>
      <c r="N11" s="7" t="s">
        <v>290</v>
      </c>
    </row>
    <row r="12" spans="1:14" ht="28.5" customHeight="1" x14ac:dyDescent="0.2">
      <c r="A12" s="5" t="s">
        <v>127</v>
      </c>
      <c r="B12" s="6">
        <v>140</v>
      </c>
      <c r="C12" s="6">
        <v>16</v>
      </c>
      <c r="D12" s="6">
        <v>156</v>
      </c>
      <c r="E12" s="6">
        <v>42</v>
      </c>
      <c r="F12" s="6">
        <v>10</v>
      </c>
      <c r="G12" s="6">
        <v>52</v>
      </c>
      <c r="H12" s="6">
        <v>5</v>
      </c>
      <c r="I12" s="6">
        <v>0</v>
      </c>
      <c r="J12" s="6">
        <v>5</v>
      </c>
      <c r="K12" s="6">
        <f t="shared" si="0"/>
        <v>187</v>
      </c>
      <c r="L12" s="6">
        <f t="shared" si="0"/>
        <v>26</v>
      </c>
      <c r="M12" s="6">
        <f t="shared" si="0"/>
        <v>213</v>
      </c>
      <c r="N12" s="7" t="s">
        <v>302</v>
      </c>
    </row>
    <row r="13" spans="1:14" ht="28.5" customHeight="1" thickBot="1" x14ac:dyDescent="0.25">
      <c r="A13" s="11" t="s">
        <v>394</v>
      </c>
      <c r="B13" s="12">
        <v>48</v>
      </c>
      <c r="C13" s="12">
        <v>64</v>
      </c>
      <c r="D13" s="12">
        <v>112</v>
      </c>
      <c r="E13" s="12">
        <v>7</v>
      </c>
      <c r="F13" s="12">
        <v>36</v>
      </c>
      <c r="G13" s="12">
        <v>43</v>
      </c>
      <c r="H13" s="12">
        <v>2</v>
      </c>
      <c r="I13" s="12">
        <v>1</v>
      </c>
      <c r="J13" s="12">
        <v>3</v>
      </c>
      <c r="K13" s="12">
        <f t="shared" si="0"/>
        <v>57</v>
      </c>
      <c r="L13" s="12">
        <f t="shared" si="0"/>
        <v>101</v>
      </c>
      <c r="M13" s="12">
        <f t="shared" si="0"/>
        <v>158</v>
      </c>
      <c r="N13" s="13" t="s">
        <v>286</v>
      </c>
    </row>
    <row r="14" spans="1:14" ht="28.5" customHeight="1" thickBot="1" x14ac:dyDescent="0.25">
      <c r="A14" s="8" t="s">
        <v>38</v>
      </c>
      <c r="B14" s="9">
        <f>SUM(B9:B13)</f>
        <v>529</v>
      </c>
      <c r="C14" s="9">
        <f t="shared" ref="C14:M14" si="1">SUM(C9:C13)</f>
        <v>127</v>
      </c>
      <c r="D14" s="9">
        <f t="shared" si="1"/>
        <v>656</v>
      </c>
      <c r="E14" s="9">
        <f t="shared" si="1"/>
        <v>124</v>
      </c>
      <c r="F14" s="9">
        <f t="shared" si="1"/>
        <v>57</v>
      </c>
      <c r="G14" s="9">
        <f t="shared" si="1"/>
        <v>181</v>
      </c>
      <c r="H14" s="9">
        <f t="shared" si="1"/>
        <v>28</v>
      </c>
      <c r="I14" s="9">
        <f t="shared" si="1"/>
        <v>4</v>
      </c>
      <c r="J14" s="9">
        <f t="shared" si="1"/>
        <v>32</v>
      </c>
      <c r="K14" s="9">
        <f t="shared" si="1"/>
        <v>681</v>
      </c>
      <c r="L14" s="9">
        <f t="shared" si="1"/>
        <v>188</v>
      </c>
      <c r="M14" s="9">
        <f t="shared" si="1"/>
        <v>869</v>
      </c>
      <c r="N14" s="10" t="s">
        <v>375</v>
      </c>
    </row>
    <row r="15" spans="1:14" ht="21.75" customHeight="1" thickTop="1" x14ac:dyDescent="0.2">
      <c r="A15" s="20"/>
      <c r="B15" s="20"/>
      <c r="C15" s="20"/>
      <c r="D15" s="20"/>
      <c r="E15" s="20"/>
      <c r="F15" s="20"/>
      <c r="G15" s="20"/>
      <c r="H15" s="20"/>
      <c r="I15" s="20"/>
      <c r="J15" s="20"/>
      <c r="K15" s="20"/>
      <c r="L15" s="20"/>
      <c r="M15" s="20"/>
      <c r="N15" s="20"/>
    </row>
    <row r="16" spans="1:14" ht="18.75" thickBot="1" x14ac:dyDescent="0.3">
      <c r="A16" s="313" t="s">
        <v>1849</v>
      </c>
      <c r="B16" s="96"/>
      <c r="C16" s="96"/>
      <c r="D16" s="96"/>
      <c r="E16" s="96"/>
      <c r="F16" s="96"/>
      <c r="G16" s="96"/>
      <c r="H16" s="96"/>
      <c r="I16" s="96"/>
      <c r="J16" s="96"/>
      <c r="K16" s="96"/>
      <c r="L16" s="96"/>
      <c r="M16" s="96"/>
      <c r="N16" s="321" t="s">
        <v>1850</v>
      </c>
    </row>
    <row r="17" spans="1:14" ht="28.5" customHeight="1" thickTop="1" x14ac:dyDescent="0.2">
      <c r="A17" s="456" t="s">
        <v>118</v>
      </c>
      <c r="B17" s="409" t="s">
        <v>56</v>
      </c>
      <c r="C17" s="409"/>
      <c r="D17" s="409"/>
      <c r="E17" s="409" t="s">
        <v>57</v>
      </c>
      <c r="F17" s="409"/>
      <c r="G17" s="409"/>
      <c r="H17" s="409" t="s">
        <v>58</v>
      </c>
      <c r="I17" s="409"/>
      <c r="J17" s="409"/>
      <c r="K17" s="409" t="s">
        <v>4</v>
      </c>
      <c r="L17" s="409"/>
      <c r="M17" s="409"/>
      <c r="N17" s="456" t="s">
        <v>278</v>
      </c>
    </row>
    <row r="18" spans="1:14" ht="28.5" customHeight="1" x14ac:dyDescent="0.2">
      <c r="A18" s="457"/>
      <c r="B18" s="410" t="s">
        <v>59</v>
      </c>
      <c r="C18" s="410"/>
      <c r="D18" s="410"/>
      <c r="E18" s="410" t="s">
        <v>60</v>
      </c>
      <c r="F18" s="410"/>
      <c r="G18" s="410"/>
      <c r="H18" s="410" t="s">
        <v>61</v>
      </c>
      <c r="I18" s="410"/>
      <c r="J18" s="410"/>
      <c r="K18" s="410" t="s">
        <v>8</v>
      </c>
      <c r="L18" s="410"/>
      <c r="M18" s="410"/>
      <c r="N18" s="457"/>
    </row>
    <row r="19" spans="1:14" ht="28.5" customHeight="1" x14ac:dyDescent="0.2">
      <c r="A19" s="457"/>
      <c r="B19" s="318" t="s">
        <v>52</v>
      </c>
      <c r="C19" s="318" t="s">
        <v>10</v>
      </c>
      <c r="D19" s="318" t="s">
        <v>11</v>
      </c>
      <c r="E19" s="318" t="s">
        <v>52</v>
      </c>
      <c r="F19" s="318" t="s">
        <v>10</v>
      </c>
      <c r="G19" s="318" t="s">
        <v>11</v>
      </c>
      <c r="H19" s="318" t="s">
        <v>52</v>
      </c>
      <c r="I19" s="318" t="s">
        <v>10</v>
      </c>
      <c r="J19" s="318" t="s">
        <v>11</v>
      </c>
      <c r="K19" s="318" t="s">
        <v>52</v>
      </c>
      <c r="L19" s="318" t="s">
        <v>10</v>
      </c>
      <c r="M19" s="318" t="s">
        <v>11</v>
      </c>
      <c r="N19" s="457"/>
    </row>
    <row r="20" spans="1:14" ht="28.5" customHeight="1" thickBot="1" x14ac:dyDescent="0.25">
      <c r="A20" s="458"/>
      <c r="B20" s="319" t="s">
        <v>12</v>
      </c>
      <c r="C20" s="319" t="s">
        <v>13</v>
      </c>
      <c r="D20" s="319" t="s">
        <v>8</v>
      </c>
      <c r="E20" s="319" t="s">
        <v>12</v>
      </c>
      <c r="F20" s="319" t="s">
        <v>13</v>
      </c>
      <c r="G20" s="319" t="s">
        <v>8</v>
      </c>
      <c r="H20" s="319" t="s">
        <v>12</v>
      </c>
      <c r="I20" s="319" t="s">
        <v>13</v>
      </c>
      <c r="J20" s="319" t="s">
        <v>8</v>
      </c>
      <c r="K20" s="319" t="s">
        <v>12</v>
      </c>
      <c r="L20" s="319" t="s">
        <v>13</v>
      </c>
      <c r="M20" s="319" t="s">
        <v>8</v>
      </c>
      <c r="N20" s="458"/>
    </row>
    <row r="21" spans="1:14" ht="24" customHeight="1" x14ac:dyDescent="0.2">
      <c r="A21" s="306" t="s">
        <v>62</v>
      </c>
      <c r="N21" s="155" t="s">
        <v>1122</v>
      </c>
    </row>
    <row r="22" spans="1:14" ht="24" customHeight="1" x14ac:dyDescent="0.2">
      <c r="A22" s="141" t="s">
        <v>289</v>
      </c>
      <c r="B22" s="131">
        <v>202</v>
      </c>
      <c r="C22" s="131">
        <v>18</v>
      </c>
      <c r="D22" s="131">
        <v>220</v>
      </c>
      <c r="E22" s="131">
        <v>2</v>
      </c>
      <c r="F22" s="131">
        <v>2</v>
      </c>
      <c r="G22" s="131">
        <v>4</v>
      </c>
      <c r="H22" s="131">
        <v>1</v>
      </c>
      <c r="I22" s="131">
        <v>0</v>
      </c>
      <c r="J22" s="131">
        <v>1</v>
      </c>
      <c r="K22" s="131">
        <v>205</v>
      </c>
      <c r="L22" s="131">
        <v>20</v>
      </c>
      <c r="M22" s="131">
        <v>225</v>
      </c>
      <c r="N22" s="322" t="s">
        <v>353</v>
      </c>
    </row>
    <row r="23" spans="1:14" ht="24" customHeight="1" x14ac:dyDescent="0.2">
      <c r="A23" s="141" t="s">
        <v>394</v>
      </c>
      <c r="B23" s="131">
        <v>10</v>
      </c>
      <c r="C23" s="131">
        <v>2</v>
      </c>
      <c r="D23" s="131">
        <v>12</v>
      </c>
      <c r="E23" s="131">
        <v>2</v>
      </c>
      <c r="F23" s="131">
        <v>1</v>
      </c>
      <c r="G23" s="131">
        <v>3</v>
      </c>
      <c r="H23" s="131">
        <v>0</v>
      </c>
      <c r="I23" s="131">
        <v>0</v>
      </c>
      <c r="J23" s="131">
        <v>0</v>
      </c>
      <c r="K23" s="131">
        <v>12</v>
      </c>
      <c r="L23" s="131">
        <v>3</v>
      </c>
      <c r="M23" s="131">
        <v>15</v>
      </c>
      <c r="N23" s="322" t="s">
        <v>290</v>
      </c>
    </row>
    <row r="24" spans="1:14" ht="24" customHeight="1" thickBot="1" x14ac:dyDescent="0.25">
      <c r="A24" s="155" t="s">
        <v>45</v>
      </c>
      <c r="B24" s="312">
        <f>SUM(B22:B23)</f>
        <v>212</v>
      </c>
      <c r="C24" s="312">
        <f t="shared" ref="C24:M24" si="2">SUM(C22:C23)</f>
        <v>20</v>
      </c>
      <c r="D24" s="312">
        <f t="shared" si="2"/>
        <v>232</v>
      </c>
      <c r="E24" s="312">
        <f t="shared" si="2"/>
        <v>4</v>
      </c>
      <c r="F24" s="312">
        <f t="shared" si="2"/>
        <v>3</v>
      </c>
      <c r="G24" s="312">
        <f t="shared" si="2"/>
        <v>7</v>
      </c>
      <c r="H24" s="312">
        <f t="shared" si="2"/>
        <v>1</v>
      </c>
      <c r="I24" s="312">
        <f t="shared" si="2"/>
        <v>0</v>
      </c>
      <c r="J24" s="312">
        <f t="shared" si="2"/>
        <v>1</v>
      </c>
      <c r="K24" s="312">
        <f t="shared" si="2"/>
        <v>217</v>
      </c>
      <c r="L24" s="312">
        <f t="shared" si="2"/>
        <v>23</v>
      </c>
      <c r="M24" s="312">
        <f t="shared" si="2"/>
        <v>240</v>
      </c>
      <c r="N24" s="316" t="s">
        <v>307</v>
      </c>
    </row>
    <row r="25" spans="1:14" ht="24" customHeight="1" thickBot="1" x14ac:dyDescent="0.25">
      <c r="A25" s="156" t="s">
        <v>108</v>
      </c>
      <c r="B25" s="320">
        <v>741</v>
      </c>
      <c r="C25" s="320">
        <v>147</v>
      </c>
      <c r="D25" s="320">
        <v>888</v>
      </c>
      <c r="E25" s="320">
        <v>128</v>
      </c>
      <c r="F25" s="320">
        <v>60</v>
      </c>
      <c r="G25" s="320">
        <v>188</v>
      </c>
      <c r="H25" s="320">
        <v>29</v>
      </c>
      <c r="I25" s="320">
        <v>4</v>
      </c>
      <c r="J25" s="320">
        <v>33</v>
      </c>
      <c r="K25" s="320">
        <f>SUM(K22:K23)</f>
        <v>217</v>
      </c>
      <c r="L25" s="320">
        <v>208</v>
      </c>
      <c r="M25" s="320">
        <v>1094</v>
      </c>
      <c r="N25" s="317" t="s">
        <v>48</v>
      </c>
    </row>
    <row r="26" spans="1:14" ht="15" thickTop="1" x14ac:dyDescent="0.2"/>
  </sheetData>
  <mergeCells count="22">
    <mergeCell ref="A17:A20"/>
    <mergeCell ref="K17:M17"/>
    <mergeCell ref="N17:N20"/>
    <mergeCell ref="K18:M18"/>
    <mergeCell ref="B17:D17"/>
    <mergeCell ref="E17:G17"/>
    <mergeCell ref="H17:J17"/>
    <mergeCell ref="B18:D18"/>
    <mergeCell ref="E18:G18"/>
    <mergeCell ref="H18:J18"/>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99" right="0.39370078740157499" top="0.78740157499999996" bottom="0.39370078740157499" header="1.0374015750000001" footer="0.39370078740157499"/>
  <pageSetup paperSize="9" scale="76" orientation="landscape" r:id="rId1"/>
  <rowBreaks count="1" manualBreakCount="1">
    <brk id="27" max="13" man="1"/>
  </row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55"/>
  <sheetViews>
    <sheetView rightToLeft="1" view="pageBreakPreview" topLeftCell="A40" zoomScale="80" zoomScaleSheetLayoutView="80" workbookViewId="0">
      <selection activeCell="N55" sqref="N55"/>
    </sheetView>
  </sheetViews>
  <sheetFormatPr defaultRowHeight="14.25" x14ac:dyDescent="0.2"/>
  <cols>
    <col min="1" max="1" width="20.75" style="76" customWidth="1"/>
    <col min="2" max="10" width="9.875" style="76" customWidth="1"/>
    <col min="11" max="11" width="31.125" style="76" customWidth="1"/>
    <col min="12" max="16384" width="9" style="76"/>
  </cols>
  <sheetData>
    <row r="1" spans="1:11" ht="30" customHeight="1" x14ac:dyDescent="0.25">
      <c r="A1" s="408" t="s">
        <v>2315</v>
      </c>
      <c r="B1" s="408"/>
      <c r="C1" s="408"/>
      <c r="D1" s="408"/>
      <c r="E1" s="408"/>
      <c r="F1" s="408"/>
      <c r="G1" s="408"/>
      <c r="H1" s="408"/>
      <c r="I1" s="408"/>
      <c r="J1" s="408"/>
      <c r="K1" s="408"/>
    </row>
    <row r="2" spans="1:11" ht="39" customHeight="1" x14ac:dyDescent="0.25">
      <c r="A2" s="416" t="s">
        <v>2316</v>
      </c>
      <c r="B2" s="416"/>
      <c r="C2" s="416"/>
      <c r="D2" s="416"/>
      <c r="E2" s="416"/>
      <c r="F2" s="416"/>
      <c r="G2" s="416"/>
      <c r="H2" s="416"/>
      <c r="I2" s="416"/>
      <c r="J2" s="416"/>
      <c r="K2" s="416"/>
    </row>
    <row r="3" spans="1:11" ht="20.25" customHeight="1" thickBot="1" x14ac:dyDescent="0.3">
      <c r="A3" s="29" t="s">
        <v>1851</v>
      </c>
      <c r="B3" s="82"/>
      <c r="C3" s="82"/>
      <c r="D3" s="82"/>
      <c r="E3" s="82"/>
      <c r="F3" s="82"/>
      <c r="G3" s="82"/>
      <c r="H3" s="82"/>
      <c r="I3" s="82"/>
      <c r="J3" s="82"/>
      <c r="K3" s="39" t="s">
        <v>1852</v>
      </c>
    </row>
    <row r="4" spans="1:11" ht="26.25" customHeight="1" thickTop="1" x14ac:dyDescent="0.2">
      <c r="A4" s="409" t="s">
        <v>118</v>
      </c>
      <c r="B4" s="409" t="s">
        <v>2</v>
      </c>
      <c r="C4" s="409"/>
      <c r="D4" s="409"/>
      <c r="E4" s="409" t="s">
        <v>3</v>
      </c>
      <c r="F4" s="409"/>
      <c r="G4" s="409"/>
      <c r="H4" s="409" t="s">
        <v>4</v>
      </c>
      <c r="I4" s="409"/>
      <c r="J4" s="409"/>
      <c r="K4" s="409" t="s">
        <v>278</v>
      </c>
    </row>
    <row r="5" spans="1:11" ht="26.25" customHeight="1" x14ac:dyDescent="0.2">
      <c r="A5" s="410"/>
      <c r="B5" s="410" t="s">
        <v>177</v>
      </c>
      <c r="C5" s="410"/>
      <c r="D5" s="410"/>
      <c r="E5" s="410" t="s">
        <v>7</v>
      </c>
      <c r="F5" s="410"/>
      <c r="G5" s="410"/>
      <c r="H5" s="410" t="s">
        <v>8</v>
      </c>
      <c r="I5" s="410"/>
      <c r="J5" s="410"/>
      <c r="K5" s="410"/>
    </row>
    <row r="6" spans="1:11" ht="26.25" customHeight="1" x14ac:dyDescent="0.2">
      <c r="A6" s="410"/>
      <c r="B6" s="324" t="s">
        <v>52</v>
      </c>
      <c r="C6" s="324" t="s">
        <v>10</v>
      </c>
      <c r="D6" s="324" t="s">
        <v>11</v>
      </c>
      <c r="E6" s="324" t="s">
        <v>52</v>
      </c>
      <c r="F6" s="324" t="s">
        <v>10</v>
      </c>
      <c r="G6" s="324" t="s">
        <v>11</v>
      </c>
      <c r="H6" s="324" t="s">
        <v>52</v>
      </c>
      <c r="I6" s="324" t="s">
        <v>10</v>
      </c>
      <c r="J6" s="324" t="s">
        <v>11</v>
      </c>
      <c r="K6" s="410"/>
    </row>
    <row r="7" spans="1:11" ht="26.25" customHeight="1" thickBot="1" x14ac:dyDescent="0.25">
      <c r="A7" s="411"/>
      <c r="B7" s="325" t="s">
        <v>12</v>
      </c>
      <c r="C7" s="325" t="s">
        <v>13</v>
      </c>
      <c r="D7" s="325" t="s">
        <v>8</v>
      </c>
      <c r="E7" s="325" t="s">
        <v>12</v>
      </c>
      <c r="F7" s="325" t="s">
        <v>13</v>
      </c>
      <c r="G7" s="325" t="s">
        <v>8</v>
      </c>
      <c r="H7" s="325" t="s">
        <v>12</v>
      </c>
      <c r="I7" s="325" t="s">
        <v>13</v>
      </c>
      <c r="J7" s="325" t="s">
        <v>8</v>
      </c>
      <c r="K7" s="411"/>
    </row>
    <row r="8" spans="1:11" ht="26.25" customHeight="1" x14ac:dyDescent="0.2">
      <c r="A8" s="5" t="s">
        <v>14</v>
      </c>
      <c r="B8" s="6"/>
      <c r="C8" s="6"/>
      <c r="D8" s="6"/>
      <c r="E8" s="6"/>
      <c r="F8" s="6"/>
      <c r="G8" s="6"/>
      <c r="H8" s="6"/>
      <c r="I8" s="6"/>
      <c r="J8" s="6"/>
      <c r="K8" s="7" t="s">
        <v>69</v>
      </c>
    </row>
    <row r="9" spans="1:11" ht="26.25" customHeight="1" x14ac:dyDescent="0.2">
      <c r="A9" s="5" t="s">
        <v>280</v>
      </c>
      <c r="B9" s="6">
        <v>71</v>
      </c>
      <c r="C9" s="6">
        <v>107</v>
      </c>
      <c r="D9" s="6">
        <f>SUM(B9:C9)</f>
        <v>178</v>
      </c>
      <c r="E9" s="6">
        <v>0</v>
      </c>
      <c r="F9" s="6">
        <v>0</v>
      </c>
      <c r="G9" s="6">
        <v>0</v>
      </c>
      <c r="H9" s="6">
        <f>SUM(B9,E9)</f>
        <v>71</v>
      </c>
      <c r="I9" s="6">
        <f>SUM(C9,F9)</f>
        <v>107</v>
      </c>
      <c r="J9" s="6">
        <f t="shared" ref="J9:J14" si="0">SUM(H9:I9)</f>
        <v>178</v>
      </c>
      <c r="K9" s="7" t="s">
        <v>281</v>
      </c>
    </row>
    <row r="10" spans="1:11" ht="26.25" customHeight="1" x14ac:dyDescent="0.2">
      <c r="A10" s="5" t="s">
        <v>352</v>
      </c>
      <c r="B10" s="6">
        <v>127</v>
      </c>
      <c r="C10" s="6">
        <v>62</v>
      </c>
      <c r="D10" s="6">
        <f>SUM(B10:C10)</f>
        <v>189</v>
      </c>
      <c r="E10" s="6">
        <v>0</v>
      </c>
      <c r="F10" s="6">
        <v>0</v>
      </c>
      <c r="G10" s="6">
        <v>0</v>
      </c>
      <c r="H10" s="6">
        <f t="shared" ref="H10:I13" si="1">SUM(B10,E10)</f>
        <v>127</v>
      </c>
      <c r="I10" s="6">
        <f t="shared" si="1"/>
        <v>62</v>
      </c>
      <c r="J10" s="6">
        <f t="shared" si="0"/>
        <v>189</v>
      </c>
      <c r="K10" s="7" t="s">
        <v>353</v>
      </c>
    </row>
    <row r="11" spans="1:11" ht="26.25" customHeight="1" x14ac:dyDescent="0.2">
      <c r="A11" s="5" t="s">
        <v>414</v>
      </c>
      <c r="B11" s="6">
        <v>814</v>
      </c>
      <c r="C11" s="6">
        <v>118</v>
      </c>
      <c r="D11" s="6">
        <f>SUM(B11:C11)</f>
        <v>932</v>
      </c>
      <c r="E11" s="6">
        <v>0</v>
      </c>
      <c r="F11" s="6">
        <v>0</v>
      </c>
      <c r="G11" s="6">
        <v>0</v>
      </c>
      <c r="H11" s="6">
        <f t="shared" si="1"/>
        <v>814</v>
      </c>
      <c r="I11" s="6">
        <f t="shared" si="1"/>
        <v>118</v>
      </c>
      <c r="J11" s="6">
        <f t="shared" si="0"/>
        <v>932</v>
      </c>
      <c r="K11" s="7" t="s">
        <v>1108</v>
      </c>
    </row>
    <row r="12" spans="1:11" ht="26.25" customHeight="1" x14ac:dyDescent="0.2">
      <c r="A12" s="5" t="s">
        <v>127</v>
      </c>
      <c r="B12" s="6">
        <v>190</v>
      </c>
      <c r="C12" s="6">
        <v>59</v>
      </c>
      <c r="D12" s="6">
        <f>SUM(B12:C12)</f>
        <v>249</v>
      </c>
      <c r="E12" s="6">
        <v>0</v>
      </c>
      <c r="F12" s="6">
        <v>0</v>
      </c>
      <c r="G12" s="6">
        <v>0</v>
      </c>
      <c r="H12" s="6">
        <f t="shared" si="1"/>
        <v>190</v>
      </c>
      <c r="I12" s="6">
        <f t="shared" si="1"/>
        <v>59</v>
      </c>
      <c r="J12" s="6">
        <f t="shared" si="0"/>
        <v>249</v>
      </c>
      <c r="K12" s="7" t="s">
        <v>302</v>
      </c>
    </row>
    <row r="13" spans="1:11" ht="26.25" customHeight="1" thickBot="1" x14ac:dyDescent="0.25">
      <c r="A13" s="11" t="s">
        <v>372</v>
      </c>
      <c r="B13" s="12">
        <v>121</v>
      </c>
      <c r="C13" s="12">
        <v>195</v>
      </c>
      <c r="D13" s="12">
        <f>SUM(B13:C13)</f>
        <v>316</v>
      </c>
      <c r="E13" s="12">
        <v>0</v>
      </c>
      <c r="F13" s="12">
        <v>0</v>
      </c>
      <c r="G13" s="12">
        <v>0</v>
      </c>
      <c r="H13" s="12">
        <f t="shared" si="1"/>
        <v>121</v>
      </c>
      <c r="I13" s="12">
        <f t="shared" si="1"/>
        <v>195</v>
      </c>
      <c r="J13" s="12">
        <f t="shared" si="0"/>
        <v>316</v>
      </c>
      <c r="K13" s="13" t="s">
        <v>779</v>
      </c>
    </row>
    <row r="14" spans="1:11" ht="26.25" customHeight="1" thickBot="1" x14ac:dyDescent="0.25">
      <c r="A14" s="8" t="s">
        <v>38</v>
      </c>
      <c r="B14" s="9">
        <f>SUM(B9:B13)</f>
        <v>1323</v>
      </c>
      <c r="C14" s="9">
        <f t="shared" ref="C14:I14" si="2">SUM(C9:C13)</f>
        <v>541</v>
      </c>
      <c r="D14" s="9">
        <f t="shared" si="2"/>
        <v>1864</v>
      </c>
      <c r="E14" s="9">
        <f t="shared" si="2"/>
        <v>0</v>
      </c>
      <c r="F14" s="9">
        <f t="shared" si="2"/>
        <v>0</v>
      </c>
      <c r="G14" s="9">
        <f t="shared" si="2"/>
        <v>0</v>
      </c>
      <c r="H14" s="9">
        <f t="shared" si="2"/>
        <v>1323</v>
      </c>
      <c r="I14" s="9">
        <f t="shared" si="2"/>
        <v>541</v>
      </c>
      <c r="J14" s="9">
        <f t="shared" si="0"/>
        <v>1864</v>
      </c>
      <c r="K14" s="328" t="s">
        <v>305</v>
      </c>
    </row>
    <row r="15" spans="1:11" ht="18.75" customHeight="1" thickTop="1" x14ac:dyDescent="0.25">
      <c r="A15" s="416"/>
      <c r="B15" s="416"/>
      <c r="C15" s="416"/>
      <c r="D15" s="416"/>
      <c r="E15" s="416"/>
      <c r="F15" s="416"/>
      <c r="G15" s="416"/>
      <c r="H15" s="416"/>
      <c r="I15" s="416"/>
      <c r="J15" s="416"/>
      <c r="K15" s="416"/>
    </row>
    <row r="16" spans="1:11" ht="16.5" thickBot="1" x14ac:dyDescent="0.3">
      <c r="A16" s="29" t="s">
        <v>1853</v>
      </c>
      <c r="B16" s="82"/>
      <c r="C16" s="82"/>
      <c r="D16" s="82"/>
      <c r="E16" s="82"/>
      <c r="F16" s="82"/>
      <c r="G16" s="82"/>
      <c r="H16" s="82"/>
      <c r="I16" s="82"/>
      <c r="J16" s="82"/>
      <c r="K16" s="39" t="s">
        <v>1852</v>
      </c>
    </row>
    <row r="17" spans="1:11" ht="21" customHeight="1" thickTop="1" x14ac:dyDescent="0.2">
      <c r="A17" s="409" t="s">
        <v>118</v>
      </c>
      <c r="B17" s="409" t="s">
        <v>2</v>
      </c>
      <c r="C17" s="409"/>
      <c r="D17" s="409"/>
      <c r="E17" s="409" t="s">
        <v>3</v>
      </c>
      <c r="F17" s="409"/>
      <c r="G17" s="409"/>
      <c r="H17" s="409" t="s">
        <v>4</v>
      </c>
      <c r="I17" s="409"/>
      <c r="J17" s="409"/>
      <c r="K17" s="409" t="s">
        <v>278</v>
      </c>
    </row>
    <row r="18" spans="1:11" ht="21" customHeight="1" x14ac:dyDescent="0.2">
      <c r="A18" s="410"/>
      <c r="B18" s="410" t="s">
        <v>177</v>
      </c>
      <c r="C18" s="410"/>
      <c r="D18" s="410"/>
      <c r="E18" s="410" t="s">
        <v>7</v>
      </c>
      <c r="F18" s="410"/>
      <c r="G18" s="410"/>
      <c r="H18" s="410" t="s">
        <v>8</v>
      </c>
      <c r="I18" s="410"/>
      <c r="J18" s="410"/>
      <c r="K18" s="410"/>
    </row>
    <row r="19" spans="1:11" ht="21" customHeight="1" x14ac:dyDescent="0.2">
      <c r="A19" s="410"/>
      <c r="B19" s="324" t="s">
        <v>52</v>
      </c>
      <c r="C19" s="324" t="s">
        <v>10</v>
      </c>
      <c r="D19" s="324" t="s">
        <v>11</v>
      </c>
      <c r="E19" s="324" t="s">
        <v>52</v>
      </c>
      <c r="F19" s="324" t="s">
        <v>10</v>
      </c>
      <c r="G19" s="324" t="s">
        <v>11</v>
      </c>
      <c r="H19" s="324" t="s">
        <v>52</v>
      </c>
      <c r="I19" s="324" t="s">
        <v>10</v>
      </c>
      <c r="J19" s="324" t="s">
        <v>11</v>
      </c>
      <c r="K19" s="410"/>
    </row>
    <row r="20" spans="1:11" ht="21" customHeight="1" thickBot="1" x14ac:dyDescent="0.25">
      <c r="A20" s="411"/>
      <c r="B20" s="325" t="s">
        <v>12</v>
      </c>
      <c r="C20" s="325" t="s">
        <v>13</v>
      </c>
      <c r="D20" s="325" t="s">
        <v>8</v>
      </c>
      <c r="E20" s="325" t="s">
        <v>12</v>
      </c>
      <c r="F20" s="325" t="s">
        <v>13</v>
      </c>
      <c r="G20" s="325" t="s">
        <v>8</v>
      </c>
      <c r="H20" s="325" t="s">
        <v>12</v>
      </c>
      <c r="I20" s="325" t="s">
        <v>13</v>
      </c>
      <c r="J20" s="325" t="s">
        <v>8</v>
      </c>
      <c r="K20" s="411"/>
    </row>
    <row r="21" spans="1:11" ht="26.25" customHeight="1" x14ac:dyDescent="0.2">
      <c r="A21" s="5" t="s">
        <v>62</v>
      </c>
      <c r="B21" s="6"/>
      <c r="C21" s="6"/>
      <c r="D21" s="6"/>
      <c r="E21" s="6"/>
      <c r="F21" s="6"/>
      <c r="G21" s="6"/>
      <c r="H21" s="6"/>
      <c r="I21" s="6"/>
      <c r="J21" s="6"/>
      <c r="K21" s="7" t="s">
        <v>306</v>
      </c>
    </row>
    <row r="22" spans="1:11" ht="26.25" customHeight="1" x14ac:dyDescent="0.2">
      <c r="A22" s="5" t="s">
        <v>414</v>
      </c>
      <c r="B22" s="6">
        <v>183</v>
      </c>
      <c r="C22" s="6">
        <v>53</v>
      </c>
      <c r="D22" s="6">
        <v>236</v>
      </c>
      <c r="E22" s="6">
        <v>0</v>
      </c>
      <c r="F22" s="6">
        <v>0</v>
      </c>
      <c r="G22" s="6">
        <v>0</v>
      </c>
      <c r="H22" s="6">
        <f>SUM(B22,E22)</f>
        <v>183</v>
      </c>
      <c r="I22" s="6">
        <f>SUM(C22,F22)</f>
        <v>53</v>
      </c>
      <c r="J22" s="6">
        <f>SUM(H22:I22)</f>
        <v>236</v>
      </c>
      <c r="K22" s="7" t="s">
        <v>1108</v>
      </c>
    </row>
    <row r="23" spans="1:11" ht="26.25" customHeight="1" x14ac:dyDescent="0.2">
      <c r="A23" s="11" t="s">
        <v>372</v>
      </c>
      <c r="B23" s="12">
        <v>50</v>
      </c>
      <c r="C23" s="12">
        <v>29</v>
      </c>
      <c r="D23" s="12">
        <v>79</v>
      </c>
      <c r="E23" s="6">
        <v>0</v>
      </c>
      <c r="F23" s="6">
        <v>0</v>
      </c>
      <c r="G23" s="6">
        <v>0</v>
      </c>
      <c r="H23" s="12">
        <f>SUM(B23,E23)</f>
        <v>50</v>
      </c>
      <c r="I23" s="12">
        <f>SUM(C23,F23)</f>
        <v>29</v>
      </c>
      <c r="J23" s="12">
        <f>SUM(H23:I23)</f>
        <v>79</v>
      </c>
      <c r="K23" s="13" t="s">
        <v>779</v>
      </c>
    </row>
    <row r="24" spans="1:11" ht="26.25" customHeight="1" thickBot="1" x14ac:dyDescent="0.25">
      <c r="A24" s="44" t="s">
        <v>45</v>
      </c>
      <c r="B24" s="45">
        <f>SUM(B22:B23)</f>
        <v>233</v>
      </c>
      <c r="C24" s="45">
        <f t="shared" ref="C24:J24" si="3">SUM(C22:C23)</f>
        <v>82</v>
      </c>
      <c r="D24" s="45">
        <f t="shared" si="3"/>
        <v>315</v>
      </c>
      <c r="E24" s="45">
        <f t="shared" si="3"/>
        <v>0</v>
      </c>
      <c r="F24" s="45">
        <f t="shared" si="3"/>
        <v>0</v>
      </c>
      <c r="G24" s="45">
        <f t="shared" si="3"/>
        <v>0</v>
      </c>
      <c r="H24" s="45">
        <f t="shared" si="3"/>
        <v>233</v>
      </c>
      <c r="I24" s="45">
        <f t="shared" si="3"/>
        <v>82</v>
      </c>
      <c r="J24" s="45">
        <f t="shared" si="3"/>
        <v>315</v>
      </c>
      <c r="K24" s="46" t="s">
        <v>1012</v>
      </c>
    </row>
    <row r="25" spans="1:11" ht="26.25" customHeight="1" thickBot="1" x14ac:dyDescent="0.25">
      <c r="A25" s="157" t="s">
        <v>108</v>
      </c>
      <c r="B25" s="9">
        <f t="shared" ref="B25:J25" si="4">SUM(B14,B24)</f>
        <v>1556</v>
      </c>
      <c r="C25" s="9">
        <f t="shared" si="4"/>
        <v>623</v>
      </c>
      <c r="D25" s="9">
        <f t="shared" si="4"/>
        <v>2179</v>
      </c>
      <c r="E25" s="9">
        <f t="shared" si="4"/>
        <v>0</v>
      </c>
      <c r="F25" s="9">
        <f t="shared" si="4"/>
        <v>0</v>
      </c>
      <c r="G25" s="9">
        <f t="shared" si="4"/>
        <v>0</v>
      </c>
      <c r="H25" s="9">
        <f t="shared" si="4"/>
        <v>1556</v>
      </c>
      <c r="I25" s="9">
        <f t="shared" si="4"/>
        <v>623</v>
      </c>
      <c r="J25" s="9">
        <f t="shared" si="4"/>
        <v>2179</v>
      </c>
      <c r="K25" s="328" t="s">
        <v>48</v>
      </c>
    </row>
    <row r="26" spans="1:11" ht="27" customHeight="1" thickTop="1" x14ac:dyDescent="0.2">
      <c r="A26" s="158"/>
      <c r="B26" s="324"/>
      <c r="C26" s="324"/>
      <c r="D26" s="324"/>
      <c r="E26" s="324"/>
      <c r="F26" s="324"/>
      <c r="G26" s="324"/>
      <c r="H26" s="324"/>
      <c r="I26" s="324"/>
      <c r="J26" s="324"/>
      <c r="K26" s="327"/>
    </row>
    <row r="27" spans="1:11" ht="27" customHeight="1" x14ac:dyDescent="0.2">
      <c r="A27" s="158"/>
      <c r="B27" s="324"/>
      <c r="C27" s="324"/>
      <c r="D27" s="324"/>
      <c r="E27" s="324"/>
      <c r="F27" s="324"/>
      <c r="G27" s="324"/>
      <c r="H27" s="324"/>
      <c r="I27" s="324"/>
      <c r="J27" s="324"/>
      <c r="K27" s="327"/>
    </row>
    <row r="28" spans="1:11" s="326" customFormat="1" ht="27" customHeight="1" x14ac:dyDescent="0.2">
      <c r="A28" s="158"/>
      <c r="B28" s="324"/>
      <c r="C28" s="324"/>
      <c r="D28" s="324"/>
      <c r="E28" s="324"/>
      <c r="F28" s="324"/>
      <c r="G28" s="324"/>
      <c r="H28" s="324"/>
      <c r="I28" s="324"/>
      <c r="J28" s="324"/>
      <c r="K28" s="327"/>
    </row>
    <row r="29" spans="1:11" s="326" customFormat="1" ht="27" customHeight="1" x14ac:dyDescent="0.2">
      <c r="A29" s="158"/>
      <c r="B29" s="324"/>
      <c r="C29" s="324"/>
      <c r="D29" s="324"/>
      <c r="E29" s="324"/>
      <c r="F29" s="324"/>
      <c r="G29" s="324"/>
      <c r="H29" s="324"/>
      <c r="I29" s="324"/>
      <c r="J29" s="324"/>
      <c r="K29" s="327"/>
    </row>
    <row r="30" spans="1:11" ht="27" customHeight="1" x14ac:dyDescent="0.25">
      <c r="A30" s="408" t="s">
        <v>2317</v>
      </c>
      <c r="B30" s="408"/>
      <c r="C30" s="408"/>
      <c r="D30" s="408"/>
      <c r="E30" s="408"/>
      <c r="F30" s="408"/>
      <c r="G30" s="408"/>
      <c r="H30" s="408"/>
      <c r="I30" s="408"/>
      <c r="J30" s="408"/>
      <c r="K30" s="408"/>
    </row>
    <row r="31" spans="1:11" ht="27" customHeight="1" x14ac:dyDescent="0.25">
      <c r="A31" s="159" t="s">
        <v>2318</v>
      </c>
      <c r="B31" s="323"/>
      <c r="C31" s="323"/>
      <c r="D31" s="323"/>
      <c r="E31" s="323"/>
      <c r="F31" s="323"/>
      <c r="G31" s="323"/>
      <c r="H31" s="323"/>
      <c r="I31" s="323"/>
      <c r="J31" s="323"/>
      <c r="K31" s="160"/>
    </row>
    <row r="32" spans="1:11" ht="27" customHeight="1" thickBot="1" x14ac:dyDescent="0.25">
      <c r="A32" s="158" t="s">
        <v>1854</v>
      </c>
      <c r="B32" s="324"/>
      <c r="C32" s="324"/>
      <c r="D32" s="324"/>
      <c r="E32" s="324"/>
      <c r="F32" s="324"/>
      <c r="G32" s="324"/>
      <c r="H32" s="324"/>
      <c r="I32" s="324"/>
      <c r="J32" s="324"/>
      <c r="K32" s="327" t="s">
        <v>1855</v>
      </c>
    </row>
    <row r="33" spans="1:11" ht="27" customHeight="1" thickTop="1" x14ac:dyDescent="0.2">
      <c r="A33" s="461" t="s">
        <v>118</v>
      </c>
      <c r="B33" s="409" t="s">
        <v>2</v>
      </c>
      <c r="C33" s="409"/>
      <c r="D33" s="409"/>
      <c r="E33" s="409" t="s">
        <v>3</v>
      </c>
      <c r="F33" s="409"/>
      <c r="G33" s="409"/>
      <c r="H33" s="409" t="s">
        <v>4</v>
      </c>
      <c r="I33" s="409"/>
      <c r="J33" s="409"/>
      <c r="K33" s="409" t="s">
        <v>278</v>
      </c>
    </row>
    <row r="34" spans="1:11" ht="27" customHeight="1" x14ac:dyDescent="0.2">
      <c r="A34" s="462"/>
      <c r="B34" s="410" t="s">
        <v>177</v>
      </c>
      <c r="C34" s="410"/>
      <c r="D34" s="410"/>
      <c r="E34" s="410" t="s">
        <v>7</v>
      </c>
      <c r="F34" s="410"/>
      <c r="G34" s="410"/>
      <c r="H34" s="410" t="s">
        <v>8</v>
      </c>
      <c r="I34" s="410"/>
      <c r="J34" s="410"/>
      <c r="K34" s="410"/>
    </row>
    <row r="35" spans="1:11" ht="27" customHeight="1" x14ac:dyDescent="0.2">
      <c r="A35" s="462"/>
      <c r="B35" s="324" t="s">
        <v>52</v>
      </c>
      <c r="C35" s="324" t="s">
        <v>10</v>
      </c>
      <c r="D35" s="324" t="s">
        <v>11</v>
      </c>
      <c r="E35" s="324" t="s">
        <v>52</v>
      </c>
      <c r="F35" s="324" t="s">
        <v>10</v>
      </c>
      <c r="G35" s="324" t="s">
        <v>11</v>
      </c>
      <c r="H35" s="324" t="s">
        <v>52</v>
      </c>
      <c r="I35" s="324" t="s">
        <v>10</v>
      </c>
      <c r="J35" s="324" t="s">
        <v>11</v>
      </c>
      <c r="K35" s="410"/>
    </row>
    <row r="36" spans="1:11" ht="27" customHeight="1" thickBot="1" x14ac:dyDescent="0.25">
      <c r="A36" s="463"/>
      <c r="B36" s="325" t="s">
        <v>12</v>
      </c>
      <c r="C36" s="325" t="s">
        <v>13</v>
      </c>
      <c r="D36" s="325" t="s">
        <v>8</v>
      </c>
      <c r="E36" s="325" t="s">
        <v>12</v>
      </c>
      <c r="F36" s="325" t="s">
        <v>13</v>
      </c>
      <c r="G36" s="325" t="s">
        <v>8</v>
      </c>
      <c r="H36" s="325" t="s">
        <v>12</v>
      </c>
      <c r="I36" s="325" t="s">
        <v>13</v>
      </c>
      <c r="J36" s="325" t="s">
        <v>8</v>
      </c>
      <c r="K36" s="411"/>
    </row>
    <row r="37" spans="1:11" ht="27" customHeight="1" x14ac:dyDescent="0.2">
      <c r="A37" s="158" t="s">
        <v>14</v>
      </c>
      <c r="B37" s="324"/>
      <c r="C37" s="324"/>
      <c r="D37" s="324"/>
      <c r="E37" s="324"/>
      <c r="F37" s="324"/>
      <c r="G37" s="324"/>
      <c r="H37" s="324"/>
      <c r="I37" s="324"/>
      <c r="J37" s="324"/>
      <c r="K37" s="327" t="s">
        <v>69</v>
      </c>
    </row>
    <row r="38" spans="1:11" ht="27" customHeight="1" x14ac:dyDescent="0.2">
      <c r="A38" s="161" t="s">
        <v>280</v>
      </c>
      <c r="B38" s="6">
        <v>69</v>
      </c>
      <c r="C38" s="6">
        <v>101</v>
      </c>
      <c r="D38" s="6">
        <v>170</v>
      </c>
      <c r="E38" s="6">
        <v>0</v>
      </c>
      <c r="F38" s="6">
        <v>0</v>
      </c>
      <c r="G38" s="6">
        <v>0</v>
      </c>
      <c r="H38" s="6">
        <v>69</v>
      </c>
      <c r="I38" s="6">
        <v>101</v>
      </c>
      <c r="J38" s="6">
        <v>170</v>
      </c>
      <c r="K38" s="7" t="s">
        <v>281</v>
      </c>
    </row>
    <row r="39" spans="1:11" ht="27" customHeight="1" x14ac:dyDescent="0.2">
      <c r="A39" s="161" t="s">
        <v>352</v>
      </c>
      <c r="B39" s="6">
        <v>88</v>
      </c>
      <c r="C39" s="6">
        <v>46</v>
      </c>
      <c r="D39" s="6">
        <v>134</v>
      </c>
      <c r="E39" s="6">
        <v>0</v>
      </c>
      <c r="F39" s="6">
        <v>0</v>
      </c>
      <c r="G39" s="6">
        <v>0</v>
      </c>
      <c r="H39" s="6">
        <v>88</v>
      </c>
      <c r="I39" s="6">
        <v>46</v>
      </c>
      <c r="J39" s="6">
        <v>134</v>
      </c>
      <c r="K39" s="7" t="s">
        <v>353</v>
      </c>
    </row>
    <row r="40" spans="1:11" ht="27" customHeight="1" x14ac:dyDescent="0.2">
      <c r="A40" s="161" t="s">
        <v>414</v>
      </c>
      <c r="B40" s="6">
        <v>676</v>
      </c>
      <c r="C40" s="6">
        <v>106</v>
      </c>
      <c r="D40" s="6">
        <v>782</v>
      </c>
      <c r="E40" s="6">
        <v>0</v>
      </c>
      <c r="F40" s="6">
        <v>0</v>
      </c>
      <c r="G40" s="6">
        <v>0</v>
      </c>
      <c r="H40" s="6">
        <v>676</v>
      </c>
      <c r="I40" s="6">
        <v>106</v>
      </c>
      <c r="J40" s="6">
        <v>782</v>
      </c>
      <c r="K40" s="7" t="s">
        <v>290</v>
      </c>
    </row>
    <row r="41" spans="1:11" ht="27" customHeight="1" x14ac:dyDescent="0.2">
      <c r="A41" s="161" t="s">
        <v>127</v>
      </c>
      <c r="B41" s="6">
        <v>100</v>
      </c>
      <c r="C41" s="6">
        <v>44</v>
      </c>
      <c r="D41" s="6">
        <v>144</v>
      </c>
      <c r="E41" s="6">
        <v>0</v>
      </c>
      <c r="F41" s="6">
        <v>0</v>
      </c>
      <c r="G41" s="6">
        <v>0</v>
      </c>
      <c r="H41" s="6">
        <v>100</v>
      </c>
      <c r="I41" s="6">
        <v>44</v>
      </c>
      <c r="J41" s="6">
        <v>144</v>
      </c>
      <c r="K41" s="7" t="s">
        <v>302</v>
      </c>
    </row>
    <row r="42" spans="1:11" ht="27" customHeight="1" thickBot="1" x14ac:dyDescent="0.25">
      <c r="A42" s="162" t="s">
        <v>372</v>
      </c>
      <c r="B42" s="45">
        <v>106</v>
      </c>
      <c r="C42" s="45">
        <v>188</v>
      </c>
      <c r="D42" s="45">
        <v>294</v>
      </c>
      <c r="E42" s="45">
        <v>0</v>
      </c>
      <c r="F42" s="45">
        <v>0</v>
      </c>
      <c r="G42" s="45">
        <v>0</v>
      </c>
      <c r="H42" s="45">
        <v>106</v>
      </c>
      <c r="I42" s="45">
        <v>188</v>
      </c>
      <c r="J42" s="45">
        <v>294</v>
      </c>
      <c r="K42" s="46" t="s">
        <v>779</v>
      </c>
    </row>
    <row r="43" spans="1:11" ht="27" customHeight="1" thickBot="1" x14ac:dyDescent="0.25">
      <c r="A43" s="163" t="s">
        <v>38</v>
      </c>
      <c r="B43" s="329">
        <v>1039</v>
      </c>
      <c r="C43" s="329">
        <v>485</v>
      </c>
      <c r="D43" s="329">
        <v>1524</v>
      </c>
      <c r="E43" s="329">
        <v>0</v>
      </c>
      <c r="F43" s="329">
        <v>0</v>
      </c>
      <c r="G43" s="329">
        <v>0</v>
      </c>
      <c r="H43" s="329">
        <v>1039</v>
      </c>
      <c r="I43" s="329">
        <v>485</v>
      </c>
      <c r="J43" s="329">
        <v>1524</v>
      </c>
      <c r="K43" s="2" t="s">
        <v>305</v>
      </c>
    </row>
    <row r="44" spans="1:11" ht="27" customHeight="1" thickTop="1" x14ac:dyDescent="0.2">
      <c r="A44" s="158"/>
      <c r="B44" s="324"/>
      <c r="C44" s="324"/>
      <c r="D44" s="324"/>
      <c r="E44" s="324"/>
      <c r="F44" s="324"/>
      <c r="G44" s="324"/>
      <c r="H44" s="324"/>
      <c r="I44" s="324"/>
      <c r="J44" s="324"/>
      <c r="K44" s="327"/>
    </row>
    <row r="45" spans="1:11" ht="27" customHeight="1" thickBot="1" x14ac:dyDescent="0.25">
      <c r="A45" s="164" t="s">
        <v>1856</v>
      </c>
      <c r="B45" s="324"/>
      <c r="C45" s="324"/>
      <c r="D45" s="324"/>
      <c r="E45" s="324"/>
      <c r="F45" s="324"/>
      <c r="G45" s="324"/>
      <c r="H45" s="324"/>
      <c r="I45" s="324"/>
      <c r="J45" s="324"/>
      <c r="K45" s="149" t="s">
        <v>1855</v>
      </c>
    </row>
    <row r="46" spans="1:11" ht="27" customHeight="1" thickTop="1" x14ac:dyDescent="0.2">
      <c r="A46" s="461" t="s">
        <v>118</v>
      </c>
      <c r="B46" s="409" t="s">
        <v>2</v>
      </c>
      <c r="C46" s="409"/>
      <c r="D46" s="409"/>
      <c r="E46" s="409" t="s">
        <v>3</v>
      </c>
      <c r="F46" s="409"/>
      <c r="G46" s="409"/>
      <c r="H46" s="409" t="s">
        <v>4</v>
      </c>
      <c r="I46" s="409"/>
      <c r="J46" s="409"/>
      <c r="K46" s="409" t="s">
        <v>278</v>
      </c>
    </row>
    <row r="47" spans="1:11" ht="27" customHeight="1" x14ac:dyDescent="0.2">
      <c r="A47" s="462"/>
      <c r="B47" s="410" t="s">
        <v>177</v>
      </c>
      <c r="C47" s="410"/>
      <c r="D47" s="410"/>
      <c r="E47" s="410" t="s">
        <v>7</v>
      </c>
      <c r="F47" s="410"/>
      <c r="G47" s="410"/>
      <c r="H47" s="410" t="s">
        <v>8</v>
      </c>
      <c r="I47" s="410"/>
      <c r="J47" s="410"/>
      <c r="K47" s="410"/>
    </row>
    <row r="48" spans="1:11" ht="27" customHeight="1" x14ac:dyDescent="0.2">
      <c r="A48" s="462"/>
      <c r="B48" s="324" t="s">
        <v>52</v>
      </c>
      <c r="C48" s="324" t="s">
        <v>10</v>
      </c>
      <c r="D48" s="324" t="s">
        <v>11</v>
      </c>
      <c r="E48" s="324" t="s">
        <v>52</v>
      </c>
      <c r="F48" s="324" t="s">
        <v>10</v>
      </c>
      <c r="G48" s="324" t="s">
        <v>11</v>
      </c>
      <c r="H48" s="324" t="s">
        <v>52</v>
      </c>
      <c r="I48" s="324" t="s">
        <v>10</v>
      </c>
      <c r="J48" s="324" t="s">
        <v>11</v>
      </c>
      <c r="K48" s="410"/>
    </row>
    <row r="49" spans="1:11" ht="27" customHeight="1" thickBot="1" x14ac:dyDescent="0.25">
      <c r="A49" s="463"/>
      <c r="B49" s="325" t="s">
        <v>12</v>
      </c>
      <c r="C49" s="325" t="s">
        <v>13</v>
      </c>
      <c r="D49" s="325" t="s">
        <v>8</v>
      </c>
      <c r="E49" s="325" t="s">
        <v>12</v>
      </c>
      <c r="F49" s="325" t="s">
        <v>13</v>
      </c>
      <c r="G49" s="325" t="s">
        <v>8</v>
      </c>
      <c r="H49" s="325" t="s">
        <v>12</v>
      </c>
      <c r="I49" s="325" t="s">
        <v>13</v>
      </c>
      <c r="J49" s="325" t="s">
        <v>8</v>
      </c>
      <c r="K49" s="411"/>
    </row>
    <row r="50" spans="1:11" ht="27" customHeight="1" x14ac:dyDescent="0.2">
      <c r="A50" s="158" t="s">
        <v>62</v>
      </c>
      <c r="B50" s="324"/>
      <c r="C50" s="324"/>
      <c r="D50" s="324"/>
      <c r="E50" s="324"/>
      <c r="F50" s="324"/>
      <c r="G50" s="324"/>
      <c r="H50" s="324"/>
      <c r="I50" s="324"/>
      <c r="J50" s="324"/>
      <c r="K50" s="327" t="s">
        <v>306</v>
      </c>
    </row>
    <row r="51" spans="1:11" ht="27" customHeight="1" x14ac:dyDescent="0.2">
      <c r="A51" s="161" t="s">
        <v>414</v>
      </c>
      <c r="B51" s="6">
        <v>156</v>
      </c>
      <c r="C51" s="6">
        <v>34</v>
      </c>
      <c r="D51" s="6">
        <v>190</v>
      </c>
      <c r="E51" s="6">
        <v>0</v>
      </c>
      <c r="F51" s="6">
        <v>0</v>
      </c>
      <c r="G51" s="6">
        <v>0</v>
      </c>
      <c r="H51" s="6">
        <v>156</v>
      </c>
      <c r="I51" s="6">
        <v>34</v>
      </c>
      <c r="J51" s="6">
        <v>190</v>
      </c>
      <c r="K51" s="7" t="s">
        <v>1108</v>
      </c>
    </row>
    <row r="52" spans="1:11" ht="27" customHeight="1" x14ac:dyDescent="0.2">
      <c r="A52" s="161" t="s">
        <v>372</v>
      </c>
      <c r="B52" s="6">
        <v>42</v>
      </c>
      <c r="C52" s="6">
        <v>28</v>
      </c>
      <c r="D52" s="6">
        <v>70</v>
      </c>
      <c r="E52" s="6">
        <v>0</v>
      </c>
      <c r="F52" s="6">
        <v>0</v>
      </c>
      <c r="G52" s="6">
        <v>0</v>
      </c>
      <c r="H52" s="6">
        <v>42</v>
      </c>
      <c r="I52" s="6">
        <v>28</v>
      </c>
      <c r="J52" s="6">
        <v>70</v>
      </c>
      <c r="K52" s="7" t="s">
        <v>779</v>
      </c>
    </row>
    <row r="53" spans="1:11" ht="27" customHeight="1" thickBot="1" x14ac:dyDescent="0.25">
      <c r="A53" s="165" t="s">
        <v>1125</v>
      </c>
      <c r="B53" s="12">
        <v>198</v>
      </c>
      <c r="C53" s="12">
        <v>62</v>
      </c>
      <c r="D53" s="12">
        <v>260</v>
      </c>
      <c r="E53" s="12">
        <v>0</v>
      </c>
      <c r="F53" s="12">
        <v>0</v>
      </c>
      <c r="G53" s="12">
        <v>0</v>
      </c>
      <c r="H53" s="12">
        <v>198</v>
      </c>
      <c r="I53" s="12">
        <v>62</v>
      </c>
      <c r="J53" s="12">
        <v>260</v>
      </c>
      <c r="K53" s="13" t="s">
        <v>1012</v>
      </c>
    </row>
    <row r="54" spans="1:11" ht="27" customHeight="1" thickBot="1" x14ac:dyDescent="0.25">
      <c r="A54" s="157" t="s">
        <v>108</v>
      </c>
      <c r="B54" s="9">
        <v>1237</v>
      </c>
      <c r="C54" s="9">
        <v>547</v>
      </c>
      <c r="D54" s="9">
        <v>1784</v>
      </c>
      <c r="E54" s="9">
        <v>0</v>
      </c>
      <c r="F54" s="9">
        <v>0</v>
      </c>
      <c r="G54" s="9">
        <v>0</v>
      </c>
      <c r="H54" s="9">
        <v>1237</v>
      </c>
      <c r="I54" s="9">
        <v>547</v>
      </c>
      <c r="J54" s="9">
        <v>1784</v>
      </c>
      <c r="K54" s="328" t="s">
        <v>48</v>
      </c>
    </row>
    <row r="55" spans="1:11" ht="27" customHeight="1" thickTop="1" x14ac:dyDescent="0.2">
      <c r="A55" s="158"/>
      <c r="B55" s="154"/>
      <c r="C55" s="154"/>
      <c r="D55" s="154"/>
      <c r="E55" s="154"/>
      <c r="F55" s="154"/>
      <c r="G55" s="154"/>
      <c r="H55" s="154"/>
      <c r="I55" s="154"/>
      <c r="J55" s="154"/>
      <c r="K55" s="26"/>
    </row>
  </sheetData>
  <mergeCells count="36">
    <mergeCell ref="A33:A36"/>
    <mergeCell ref="B46:D46"/>
    <mergeCell ref="E46:G46"/>
    <mergeCell ref="H46:J46"/>
    <mergeCell ref="K33:K36"/>
    <mergeCell ref="A46:A49"/>
    <mergeCell ref="K46:K49"/>
    <mergeCell ref="B33:D33"/>
    <mergeCell ref="E33:G33"/>
    <mergeCell ref="H33:J33"/>
    <mergeCell ref="B47:D47"/>
    <mergeCell ref="B34:D34"/>
    <mergeCell ref="E34:G34"/>
    <mergeCell ref="H34:J34"/>
    <mergeCell ref="E47:G47"/>
    <mergeCell ref="K17:K20"/>
    <mergeCell ref="B18:D18"/>
    <mergeCell ref="E18:G18"/>
    <mergeCell ref="H18:J18"/>
    <mergeCell ref="A30:K30"/>
    <mergeCell ref="H47:J47"/>
    <mergeCell ref="A1:K1"/>
    <mergeCell ref="A2:K2"/>
    <mergeCell ref="A4:A7"/>
    <mergeCell ref="B4:D4"/>
    <mergeCell ref="E4:G4"/>
    <mergeCell ref="H4:J4"/>
    <mergeCell ref="K4:K7"/>
    <mergeCell ref="B5:D5"/>
    <mergeCell ref="E5:G5"/>
    <mergeCell ref="H5:J5"/>
    <mergeCell ref="A15:K15"/>
    <mergeCell ref="A17:A20"/>
    <mergeCell ref="B17:D17"/>
    <mergeCell ref="E17:G17"/>
    <mergeCell ref="H17:J17"/>
  </mergeCells>
  <printOptions horizontalCentered="1"/>
  <pageMargins left="0.39370078740157499" right="0.39370078740157499" top="0.78740157480314998" bottom="0.39370078740157499" header="0.78740157480314998" footer="0.39370078740157499"/>
  <pageSetup paperSize="9" scale="7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33"/>
  <sheetViews>
    <sheetView rightToLeft="1" view="pageBreakPreview" topLeftCell="A73" zoomScale="85" zoomScaleSheetLayoutView="85" workbookViewId="0">
      <selection activeCell="A76" sqref="A76:A99"/>
    </sheetView>
  </sheetViews>
  <sheetFormatPr defaultRowHeight="14.25" x14ac:dyDescent="0.2"/>
  <cols>
    <col min="1" max="1" width="29.25" style="76" customWidth="1"/>
    <col min="2" max="2" width="8.125" style="76" customWidth="1"/>
    <col min="3" max="3" width="10.125" style="76" customWidth="1"/>
    <col min="4" max="4" width="9.25" style="76" customWidth="1"/>
    <col min="5" max="5" width="6.875" style="76" customWidth="1"/>
    <col min="6" max="6" width="8.625" style="76" customWidth="1"/>
    <col min="7" max="7" width="7.75" style="76" customWidth="1"/>
    <col min="8" max="9" width="9.75" style="76" customWidth="1"/>
    <col min="10" max="10" width="9.5" style="76" customWidth="1"/>
    <col min="11" max="11" width="33.625" style="76" customWidth="1"/>
    <col min="12" max="13" width="9" style="76"/>
    <col min="14" max="14" width="9" style="76" customWidth="1"/>
    <col min="15" max="16384" width="9" style="76"/>
  </cols>
  <sheetData>
    <row r="1" spans="1:11" ht="23.25" customHeight="1" x14ac:dyDescent="0.25">
      <c r="A1" s="408" t="s">
        <v>756</v>
      </c>
      <c r="B1" s="408"/>
      <c r="C1" s="408"/>
      <c r="D1" s="408"/>
      <c r="E1" s="408"/>
      <c r="F1" s="408"/>
      <c r="G1" s="408"/>
      <c r="H1" s="408"/>
      <c r="I1" s="408"/>
      <c r="J1" s="408"/>
      <c r="K1" s="408"/>
    </row>
    <row r="2" spans="1:11" ht="38.25" customHeight="1" x14ac:dyDescent="0.25">
      <c r="A2" s="416" t="s">
        <v>757</v>
      </c>
      <c r="B2" s="416"/>
      <c r="C2" s="416"/>
      <c r="D2" s="416"/>
      <c r="E2" s="416"/>
      <c r="F2" s="416"/>
      <c r="G2" s="416"/>
      <c r="H2" s="416"/>
      <c r="I2" s="416"/>
      <c r="J2" s="416"/>
      <c r="K2" s="416"/>
    </row>
    <row r="3" spans="1:11" ht="21.75" customHeight="1" thickBot="1" x14ac:dyDescent="0.3">
      <c r="A3" s="29" t="s">
        <v>758</v>
      </c>
      <c r="K3" s="34" t="s">
        <v>759</v>
      </c>
    </row>
    <row r="4" spans="1:11" ht="19.5" customHeight="1" thickTop="1" x14ac:dyDescent="0.25">
      <c r="A4" s="409" t="s">
        <v>118</v>
      </c>
      <c r="B4" s="412" t="s">
        <v>2</v>
      </c>
      <c r="C4" s="412"/>
      <c r="D4" s="412"/>
      <c r="E4" s="412" t="s">
        <v>3</v>
      </c>
      <c r="F4" s="412"/>
      <c r="G4" s="412"/>
      <c r="H4" s="412" t="s">
        <v>4</v>
      </c>
      <c r="I4" s="412"/>
      <c r="J4" s="412"/>
      <c r="K4" s="409" t="s">
        <v>278</v>
      </c>
    </row>
    <row r="5" spans="1:11" ht="19.5" customHeight="1" x14ac:dyDescent="0.25">
      <c r="A5" s="410"/>
      <c r="B5" s="413" t="s">
        <v>6</v>
      </c>
      <c r="C5" s="413"/>
      <c r="D5" s="413"/>
      <c r="E5" s="413" t="s">
        <v>7</v>
      </c>
      <c r="F5" s="413"/>
      <c r="G5" s="413"/>
      <c r="H5" s="413" t="s">
        <v>8</v>
      </c>
      <c r="I5" s="413"/>
      <c r="J5" s="413"/>
      <c r="K5" s="410"/>
    </row>
    <row r="6" spans="1:11" ht="19.5" customHeight="1" x14ac:dyDescent="0.25">
      <c r="A6" s="410"/>
      <c r="B6" s="75" t="s">
        <v>52</v>
      </c>
      <c r="C6" s="75" t="s">
        <v>279</v>
      </c>
      <c r="D6" s="75" t="s">
        <v>11</v>
      </c>
      <c r="E6" s="75" t="s">
        <v>52</v>
      </c>
      <c r="F6" s="75" t="s">
        <v>279</v>
      </c>
      <c r="G6" s="75" t="s">
        <v>11</v>
      </c>
      <c r="H6" s="75" t="s">
        <v>52</v>
      </c>
      <c r="I6" s="75" t="s">
        <v>279</v>
      </c>
      <c r="J6" s="75" t="s">
        <v>11</v>
      </c>
      <c r="K6" s="410"/>
    </row>
    <row r="7" spans="1:11" ht="19.5" customHeight="1" thickBot="1" x14ac:dyDescent="0.3">
      <c r="A7" s="411"/>
      <c r="B7" s="4" t="s">
        <v>12</v>
      </c>
      <c r="C7" s="4" t="s">
        <v>13</v>
      </c>
      <c r="D7" s="4" t="s">
        <v>8</v>
      </c>
      <c r="E7" s="4" t="s">
        <v>12</v>
      </c>
      <c r="F7" s="4" t="s">
        <v>13</v>
      </c>
      <c r="G7" s="4" t="s">
        <v>8</v>
      </c>
      <c r="H7" s="4" t="s">
        <v>12</v>
      </c>
      <c r="I7" s="4" t="s">
        <v>13</v>
      </c>
      <c r="J7" s="4" t="s">
        <v>8</v>
      </c>
      <c r="K7" s="411"/>
    </row>
    <row r="8" spans="1:11" ht="15.75" customHeight="1" x14ac:dyDescent="0.2">
      <c r="A8" s="31" t="s">
        <v>14</v>
      </c>
      <c r="B8" s="32"/>
      <c r="C8" s="32"/>
      <c r="D8" s="32"/>
      <c r="E8" s="32"/>
      <c r="F8" s="32"/>
      <c r="G8" s="32"/>
      <c r="H8" s="32"/>
      <c r="I8" s="32"/>
      <c r="J8" s="32"/>
      <c r="K8" s="33" t="s">
        <v>69</v>
      </c>
    </row>
    <row r="9" spans="1:11" ht="15.75" customHeight="1" x14ac:dyDescent="0.2">
      <c r="A9" s="5" t="s">
        <v>280</v>
      </c>
      <c r="B9" s="6">
        <v>178</v>
      </c>
      <c r="C9" s="6">
        <v>231</v>
      </c>
      <c r="D9" s="6">
        <f>SUM(B9:C9)</f>
        <v>409</v>
      </c>
      <c r="E9" s="6">
        <v>0</v>
      </c>
      <c r="F9" s="6">
        <v>0</v>
      </c>
      <c r="G9" s="6">
        <f>SUM(E9:F9)</f>
        <v>0</v>
      </c>
      <c r="H9" s="6">
        <f t="shared" ref="H9:H25" si="0">SUM(E9,B9)</f>
        <v>178</v>
      </c>
      <c r="I9" s="6">
        <f t="shared" ref="I9:J24" si="1">SUM(F9,C9)</f>
        <v>231</v>
      </c>
      <c r="J9" s="6">
        <f t="shared" si="1"/>
        <v>409</v>
      </c>
      <c r="K9" s="7" t="s">
        <v>281</v>
      </c>
    </row>
    <row r="10" spans="1:11" ht="15.75" customHeight="1" x14ac:dyDescent="0.2">
      <c r="A10" s="5" t="s">
        <v>760</v>
      </c>
      <c r="B10" s="6">
        <v>60</v>
      </c>
      <c r="C10" s="6">
        <v>80</v>
      </c>
      <c r="D10" s="6">
        <f t="shared" ref="D10:D28" si="2">SUM(B10:C10)</f>
        <v>140</v>
      </c>
      <c r="E10" s="6">
        <v>0</v>
      </c>
      <c r="F10" s="6">
        <v>0</v>
      </c>
      <c r="G10" s="6">
        <f t="shared" ref="G10:G28" si="3">SUM(E10:F10)</f>
        <v>0</v>
      </c>
      <c r="H10" s="6">
        <f t="shared" si="0"/>
        <v>60</v>
      </c>
      <c r="I10" s="6">
        <f t="shared" si="1"/>
        <v>80</v>
      </c>
      <c r="J10" s="6">
        <f t="shared" si="1"/>
        <v>140</v>
      </c>
      <c r="K10" s="7" t="s">
        <v>761</v>
      </c>
    </row>
    <row r="11" spans="1:11" ht="15.75" customHeight="1" x14ac:dyDescent="0.2">
      <c r="A11" s="5" t="s">
        <v>124</v>
      </c>
      <c r="B11" s="6">
        <v>62</v>
      </c>
      <c r="C11" s="6">
        <v>169</v>
      </c>
      <c r="D11" s="6">
        <f t="shared" si="2"/>
        <v>231</v>
      </c>
      <c r="E11" s="6">
        <v>1</v>
      </c>
      <c r="F11" s="6">
        <v>0</v>
      </c>
      <c r="G11" s="6">
        <f t="shared" si="3"/>
        <v>1</v>
      </c>
      <c r="H11" s="6">
        <f t="shared" si="0"/>
        <v>63</v>
      </c>
      <c r="I11" s="6">
        <f t="shared" si="1"/>
        <v>169</v>
      </c>
      <c r="J11" s="6">
        <f t="shared" si="1"/>
        <v>232</v>
      </c>
      <c r="K11" s="7" t="s">
        <v>282</v>
      </c>
    </row>
    <row r="12" spans="1:11" ht="15.75" customHeight="1" x14ac:dyDescent="0.2">
      <c r="A12" s="5" t="s">
        <v>283</v>
      </c>
      <c r="B12" s="6">
        <v>58</v>
      </c>
      <c r="C12" s="6">
        <v>152</v>
      </c>
      <c r="D12" s="6">
        <f t="shared" si="2"/>
        <v>210</v>
      </c>
      <c r="E12" s="6">
        <v>0</v>
      </c>
      <c r="F12" s="6">
        <v>1</v>
      </c>
      <c r="G12" s="6">
        <f t="shared" si="3"/>
        <v>1</v>
      </c>
      <c r="H12" s="6">
        <f t="shared" si="0"/>
        <v>58</v>
      </c>
      <c r="I12" s="6">
        <f t="shared" si="1"/>
        <v>153</v>
      </c>
      <c r="J12" s="6">
        <f t="shared" si="1"/>
        <v>211</v>
      </c>
      <c r="K12" s="7" t="s">
        <v>762</v>
      </c>
    </row>
    <row r="13" spans="1:11" ht="15.75" customHeight="1" x14ac:dyDescent="0.2">
      <c r="A13" s="5" t="s">
        <v>348</v>
      </c>
      <c r="B13" s="6">
        <v>40</v>
      </c>
      <c r="C13" s="6">
        <v>130</v>
      </c>
      <c r="D13" s="6">
        <f t="shared" si="2"/>
        <v>170</v>
      </c>
      <c r="E13" s="6">
        <v>0</v>
      </c>
      <c r="F13" s="6">
        <v>0</v>
      </c>
      <c r="G13" s="6">
        <f t="shared" si="3"/>
        <v>0</v>
      </c>
      <c r="H13" s="6">
        <f t="shared" si="0"/>
        <v>40</v>
      </c>
      <c r="I13" s="6">
        <f t="shared" si="1"/>
        <v>130</v>
      </c>
      <c r="J13" s="6">
        <f t="shared" si="1"/>
        <v>170</v>
      </c>
      <c r="K13" s="7" t="s">
        <v>349</v>
      </c>
    </row>
    <row r="14" spans="1:11" ht="15.75" customHeight="1" x14ac:dyDescent="0.2">
      <c r="A14" s="5" t="s">
        <v>285</v>
      </c>
      <c r="B14" s="6">
        <v>685</v>
      </c>
      <c r="C14" s="6">
        <v>370</v>
      </c>
      <c r="D14" s="6">
        <f t="shared" si="2"/>
        <v>1055</v>
      </c>
      <c r="E14" s="6">
        <v>0</v>
      </c>
      <c r="F14" s="6">
        <v>0</v>
      </c>
      <c r="G14" s="6">
        <f t="shared" si="3"/>
        <v>0</v>
      </c>
      <c r="H14" s="6">
        <f t="shared" si="0"/>
        <v>685</v>
      </c>
      <c r="I14" s="6">
        <f t="shared" si="1"/>
        <v>370</v>
      </c>
      <c r="J14" s="6">
        <f t="shared" si="1"/>
        <v>1055</v>
      </c>
      <c r="K14" s="7" t="s">
        <v>286</v>
      </c>
    </row>
    <row r="15" spans="1:11" ht="15.75" customHeight="1" x14ac:dyDescent="0.2">
      <c r="A15" s="5" t="s">
        <v>763</v>
      </c>
      <c r="B15" s="6">
        <v>102</v>
      </c>
      <c r="C15" s="6">
        <v>108</v>
      </c>
      <c r="D15" s="6">
        <f t="shared" si="2"/>
        <v>210</v>
      </c>
      <c r="E15" s="6">
        <v>0</v>
      </c>
      <c r="F15" s="6">
        <v>0</v>
      </c>
      <c r="G15" s="6">
        <f t="shared" si="3"/>
        <v>0</v>
      </c>
      <c r="H15" s="6">
        <f t="shared" si="0"/>
        <v>102</v>
      </c>
      <c r="I15" s="6">
        <f t="shared" si="1"/>
        <v>108</v>
      </c>
      <c r="J15" s="6">
        <f t="shared" si="1"/>
        <v>210</v>
      </c>
      <c r="K15" s="7" t="s">
        <v>764</v>
      </c>
    </row>
    <row r="16" spans="1:11" ht="15.75" customHeight="1" x14ac:dyDescent="0.2">
      <c r="A16" s="5" t="s">
        <v>407</v>
      </c>
      <c r="B16" s="6">
        <v>515</v>
      </c>
      <c r="C16" s="6">
        <v>575</v>
      </c>
      <c r="D16" s="6">
        <f t="shared" si="2"/>
        <v>1090</v>
      </c>
      <c r="E16" s="6">
        <v>0</v>
      </c>
      <c r="F16" s="6">
        <v>0</v>
      </c>
      <c r="G16" s="6">
        <f t="shared" si="3"/>
        <v>0</v>
      </c>
      <c r="H16" s="6">
        <f t="shared" si="0"/>
        <v>515</v>
      </c>
      <c r="I16" s="6">
        <f t="shared" si="1"/>
        <v>575</v>
      </c>
      <c r="J16" s="6">
        <f t="shared" si="1"/>
        <v>1090</v>
      </c>
      <c r="K16" s="7" t="s">
        <v>351</v>
      </c>
    </row>
    <row r="17" spans="1:11" ht="15.75" customHeight="1" x14ac:dyDescent="0.2">
      <c r="A17" s="5" t="s">
        <v>352</v>
      </c>
      <c r="B17" s="6">
        <v>30</v>
      </c>
      <c r="C17" s="6">
        <v>45</v>
      </c>
      <c r="D17" s="6">
        <f t="shared" si="2"/>
        <v>75</v>
      </c>
      <c r="E17" s="6">
        <v>1</v>
      </c>
      <c r="F17" s="6">
        <v>0</v>
      </c>
      <c r="G17" s="6">
        <f t="shared" si="3"/>
        <v>1</v>
      </c>
      <c r="H17" s="6">
        <f t="shared" si="0"/>
        <v>31</v>
      </c>
      <c r="I17" s="6">
        <f t="shared" si="1"/>
        <v>45</v>
      </c>
      <c r="J17" s="6">
        <f t="shared" si="1"/>
        <v>76</v>
      </c>
      <c r="K17" s="7" t="s">
        <v>353</v>
      </c>
    </row>
    <row r="18" spans="1:11" ht="15.75" customHeight="1" x14ac:dyDescent="0.2">
      <c r="A18" s="31" t="s">
        <v>287</v>
      </c>
      <c r="B18" s="32">
        <v>370</v>
      </c>
      <c r="C18" s="32">
        <v>622</v>
      </c>
      <c r="D18" s="32">
        <f t="shared" si="2"/>
        <v>992</v>
      </c>
      <c r="E18" s="6">
        <v>0</v>
      </c>
      <c r="F18" s="6">
        <v>0</v>
      </c>
      <c r="G18" s="6">
        <f t="shared" si="3"/>
        <v>0</v>
      </c>
      <c r="H18" s="6">
        <f t="shared" si="0"/>
        <v>370</v>
      </c>
      <c r="I18" s="6">
        <f t="shared" si="1"/>
        <v>622</v>
      </c>
      <c r="J18" s="32">
        <f t="shared" si="1"/>
        <v>992</v>
      </c>
      <c r="K18" s="33" t="s">
        <v>355</v>
      </c>
    </row>
    <row r="19" spans="1:11" ht="15.75" customHeight="1" x14ac:dyDescent="0.2">
      <c r="A19" s="5" t="s">
        <v>765</v>
      </c>
      <c r="B19" s="6"/>
      <c r="C19" s="6">
        <v>379</v>
      </c>
      <c r="D19" s="6">
        <f t="shared" si="2"/>
        <v>379</v>
      </c>
      <c r="E19" s="6">
        <v>0</v>
      </c>
      <c r="F19" s="6">
        <v>0</v>
      </c>
      <c r="G19" s="6">
        <f t="shared" si="3"/>
        <v>0</v>
      </c>
      <c r="H19" s="6">
        <f t="shared" si="0"/>
        <v>0</v>
      </c>
      <c r="I19" s="6">
        <f t="shared" si="1"/>
        <v>379</v>
      </c>
      <c r="J19" s="6">
        <f t="shared" si="1"/>
        <v>379</v>
      </c>
      <c r="K19" s="7" t="s">
        <v>766</v>
      </c>
    </row>
    <row r="20" spans="1:11" ht="15.75" customHeight="1" x14ac:dyDescent="0.2">
      <c r="A20" s="5" t="s">
        <v>414</v>
      </c>
      <c r="B20" s="6">
        <v>421</v>
      </c>
      <c r="C20" s="6">
        <v>541</v>
      </c>
      <c r="D20" s="6">
        <f t="shared" si="2"/>
        <v>962</v>
      </c>
      <c r="E20" s="6">
        <v>0</v>
      </c>
      <c r="F20" s="6">
        <v>0</v>
      </c>
      <c r="G20" s="6">
        <f t="shared" si="3"/>
        <v>0</v>
      </c>
      <c r="H20" s="6">
        <f t="shared" si="0"/>
        <v>421</v>
      </c>
      <c r="I20" s="6">
        <f t="shared" si="1"/>
        <v>541</v>
      </c>
      <c r="J20" s="6">
        <f t="shared" si="1"/>
        <v>962</v>
      </c>
      <c r="K20" s="7" t="s">
        <v>290</v>
      </c>
    </row>
    <row r="21" spans="1:11" ht="38.25" customHeight="1" x14ac:dyDescent="0.2">
      <c r="A21" s="5" t="s">
        <v>767</v>
      </c>
      <c r="B21" s="6">
        <v>242</v>
      </c>
      <c r="C21" s="6">
        <v>412</v>
      </c>
      <c r="D21" s="6">
        <f t="shared" si="2"/>
        <v>654</v>
      </c>
      <c r="E21" s="6">
        <v>0</v>
      </c>
      <c r="F21" s="6">
        <v>0</v>
      </c>
      <c r="G21" s="6">
        <f t="shared" si="3"/>
        <v>0</v>
      </c>
      <c r="H21" s="6">
        <f t="shared" si="0"/>
        <v>242</v>
      </c>
      <c r="I21" s="6">
        <f t="shared" si="1"/>
        <v>412</v>
      </c>
      <c r="J21" s="6">
        <f t="shared" si="1"/>
        <v>654</v>
      </c>
      <c r="K21" s="18" t="s">
        <v>768</v>
      </c>
    </row>
    <row r="22" spans="1:11" ht="15.75" customHeight="1" x14ac:dyDescent="0.2">
      <c r="A22" s="5" t="s">
        <v>769</v>
      </c>
      <c r="B22" s="6">
        <v>384</v>
      </c>
      <c r="C22" s="6">
        <v>423</v>
      </c>
      <c r="D22" s="6">
        <f t="shared" si="2"/>
        <v>807</v>
      </c>
      <c r="E22" s="6">
        <v>0</v>
      </c>
      <c r="F22" s="6">
        <v>1</v>
      </c>
      <c r="G22" s="6">
        <f t="shared" si="3"/>
        <v>1</v>
      </c>
      <c r="H22" s="6">
        <f t="shared" si="0"/>
        <v>384</v>
      </c>
      <c r="I22" s="6">
        <f t="shared" si="1"/>
        <v>424</v>
      </c>
      <c r="J22" s="6">
        <f t="shared" si="1"/>
        <v>808</v>
      </c>
      <c r="K22" s="7" t="s">
        <v>770</v>
      </c>
    </row>
    <row r="23" spans="1:11" ht="15.75" customHeight="1" x14ac:dyDescent="0.2">
      <c r="A23" s="5" t="s">
        <v>771</v>
      </c>
      <c r="B23" s="6"/>
      <c r="C23" s="6">
        <v>985</v>
      </c>
      <c r="D23" s="6">
        <f t="shared" si="2"/>
        <v>985</v>
      </c>
      <c r="E23" s="6">
        <v>0</v>
      </c>
      <c r="F23" s="6">
        <v>0</v>
      </c>
      <c r="G23" s="6">
        <f t="shared" si="3"/>
        <v>0</v>
      </c>
      <c r="H23" s="6">
        <f t="shared" si="0"/>
        <v>0</v>
      </c>
      <c r="I23" s="6">
        <f t="shared" si="1"/>
        <v>985</v>
      </c>
      <c r="J23" s="6">
        <f t="shared" si="1"/>
        <v>985</v>
      </c>
      <c r="K23" s="7" t="s">
        <v>772</v>
      </c>
    </row>
    <row r="24" spans="1:11" ht="15.75" customHeight="1" x14ac:dyDescent="0.2">
      <c r="A24" s="5" t="s">
        <v>297</v>
      </c>
      <c r="B24" s="6">
        <v>157</v>
      </c>
      <c r="C24" s="6">
        <v>91</v>
      </c>
      <c r="D24" s="6">
        <f t="shared" si="2"/>
        <v>248</v>
      </c>
      <c r="E24" s="6">
        <v>0</v>
      </c>
      <c r="F24" s="6">
        <v>0</v>
      </c>
      <c r="G24" s="6">
        <f t="shared" si="3"/>
        <v>0</v>
      </c>
      <c r="H24" s="6">
        <f t="shared" si="0"/>
        <v>157</v>
      </c>
      <c r="I24" s="6">
        <f t="shared" si="1"/>
        <v>91</v>
      </c>
      <c r="J24" s="6">
        <f t="shared" si="1"/>
        <v>248</v>
      </c>
      <c r="K24" s="7" t="s">
        <v>298</v>
      </c>
    </row>
    <row r="25" spans="1:11" ht="15.75" customHeight="1" x14ac:dyDescent="0.2">
      <c r="A25" s="5" t="s">
        <v>773</v>
      </c>
      <c r="B25" s="6"/>
      <c r="C25" s="6">
        <v>106</v>
      </c>
      <c r="D25" s="6">
        <f t="shared" si="2"/>
        <v>106</v>
      </c>
      <c r="E25" s="6">
        <v>0</v>
      </c>
      <c r="F25" s="6">
        <v>0</v>
      </c>
      <c r="G25" s="6">
        <f t="shared" si="3"/>
        <v>0</v>
      </c>
      <c r="H25" s="6">
        <f t="shared" si="0"/>
        <v>0</v>
      </c>
      <c r="I25" s="6">
        <f>SUM(F25,C25)</f>
        <v>106</v>
      </c>
      <c r="J25" s="6">
        <f>SUM(G25,D25)</f>
        <v>106</v>
      </c>
      <c r="K25" s="7" t="s">
        <v>774</v>
      </c>
    </row>
    <row r="26" spans="1:11" ht="15.75" customHeight="1" x14ac:dyDescent="0.2">
      <c r="A26" s="5" t="s">
        <v>299</v>
      </c>
      <c r="B26" s="6">
        <v>271</v>
      </c>
      <c r="C26" s="6">
        <v>422</v>
      </c>
      <c r="D26" s="6">
        <f t="shared" si="2"/>
        <v>693</v>
      </c>
      <c r="E26" s="6">
        <v>0</v>
      </c>
      <c r="F26" s="6">
        <v>0</v>
      </c>
      <c r="G26" s="6">
        <f t="shared" si="3"/>
        <v>0</v>
      </c>
      <c r="H26" s="6">
        <f t="shared" ref="H26:J32" si="4">SUM(E26,B26)</f>
        <v>271</v>
      </c>
      <c r="I26" s="6">
        <f t="shared" si="4"/>
        <v>422</v>
      </c>
      <c r="J26" s="6">
        <f t="shared" si="4"/>
        <v>693</v>
      </c>
      <c r="K26" s="7" t="s">
        <v>300</v>
      </c>
    </row>
    <row r="27" spans="1:11" ht="15.75" customHeight="1" x14ac:dyDescent="0.2">
      <c r="A27" s="5" t="s">
        <v>775</v>
      </c>
      <c r="B27" s="6">
        <v>326</v>
      </c>
      <c r="C27" s="6">
        <v>562</v>
      </c>
      <c r="D27" s="6">
        <f t="shared" si="2"/>
        <v>888</v>
      </c>
      <c r="E27" s="6">
        <v>0</v>
      </c>
      <c r="F27" s="6">
        <v>0</v>
      </c>
      <c r="G27" s="6">
        <f t="shared" si="3"/>
        <v>0</v>
      </c>
      <c r="H27" s="6">
        <f t="shared" si="4"/>
        <v>326</v>
      </c>
      <c r="I27" s="6">
        <f t="shared" si="4"/>
        <v>562</v>
      </c>
      <c r="J27" s="6">
        <f t="shared" si="4"/>
        <v>888</v>
      </c>
      <c r="K27" s="7" t="s">
        <v>776</v>
      </c>
    </row>
    <row r="28" spans="1:11" ht="15.75" customHeight="1" x14ac:dyDescent="0.2">
      <c r="A28" s="5" t="s">
        <v>396</v>
      </c>
      <c r="B28" s="6">
        <v>174</v>
      </c>
      <c r="C28" s="6">
        <v>85</v>
      </c>
      <c r="D28" s="6">
        <f t="shared" si="2"/>
        <v>259</v>
      </c>
      <c r="E28" s="6">
        <v>0</v>
      </c>
      <c r="F28" s="6">
        <v>0</v>
      </c>
      <c r="G28" s="6">
        <f t="shared" si="3"/>
        <v>0</v>
      </c>
      <c r="H28" s="6">
        <f t="shared" si="4"/>
        <v>174</v>
      </c>
      <c r="I28" s="6">
        <f t="shared" si="4"/>
        <v>85</v>
      </c>
      <c r="J28" s="6">
        <f t="shared" si="4"/>
        <v>259</v>
      </c>
      <c r="K28" s="7" t="s">
        <v>371</v>
      </c>
    </row>
    <row r="29" spans="1:11" ht="15.75" customHeight="1" x14ac:dyDescent="0.2">
      <c r="A29" s="5" t="s">
        <v>301</v>
      </c>
      <c r="B29" s="6">
        <v>43</v>
      </c>
      <c r="C29" s="6">
        <v>148</v>
      </c>
      <c r="D29" s="6">
        <f>SUM(B29:C29)</f>
        <v>191</v>
      </c>
      <c r="E29" s="6">
        <v>0</v>
      </c>
      <c r="F29" s="6">
        <v>0</v>
      </c>
      <c r="G29" s="6">
        <f>SUM(E29:F29)</f>
        <v>0</v>
      </c>
      <c r="H29" s="6">
        <f>SUM(E29,B29)</f>
        <v>43</v>
      </c>
      <c r="I29" s="6">
        <f t="shared" si="4"/>
        <v>148</v>
      </c>
      <c r="J29" s="6">
        <f t="shared" si="4"/>
        <v>191</v>
      </c>
      <c r="K29" s="7" t="s">
        <v>302</v>
      </c>
    </row>
    <row r="30" spans="1:11" ht="15.75" customHeight="1" x14ac:dyDescent="0.2">
      <c r="A30" s="5" t="s">
        <v>303</v>
      </c>
      <c r="B30" s="6">
        <v>64</v>
      </c>
      <c r="C30" s="6">
        <v>127</v>
      </c>
      <c r="D30" s="6">
        <f>SUM(B30:C30)</f>
        <v>191</v>
      </c>
      <c r="E30" s="6">
        <v>0</v>
      </c>
      <c r="F30" s="6">
        <v>0</v>
      </c>
      <c r="G30" s="6">
        <f>SUM(E30:F30)</f>
        <v>0</v>
      </c>
      <c r="H30" s="6">
        <f>SUM(E30,B30)</f>
        <v>64</v>
      </c>
      <c r="I30" s="6">
        <f t="shared" si="4"/>
        <v>127</v>
      </c>
      <c r="J30" s="6">
        <f t="shared" si="4"/>
        <v>191</v>
      </c>
      <c r="K30" s="7" t="s">
        <v>304</v>
      </c>
    </row>
    <row r="31" spans="1:11" ht="15.75" customHeight="1" x14ac:dyDescent="0.2">
      <c r="A31" s="5" t="s">
        <v>777</v>
      </c>
      <c r="B31" s="6">
        <v>374</v>
      </c>
      <c r="C31" s="6">
        <v>298</v>
      </c>
      <c r="D31" s="6">
        <f>SUM(B31:C31)</f>
        <v>672</v>
      </c>
      <c r="E31" s="6">
        <v>0</v>
      </c>
      <c r="F31" s="6">
        <v>1</v>
      </c>
      <c r="G31" s="6">
        <f>SUM(E31:F31)</f>
        <v>1</v>
      </c>
      <c r="H31" s="6">
        <f>SUM(E31,B31)</f>
        <v>374</v>
      </c>
      <c r="I31" s="6">
        <f t="shared" si="4"/>
        <v>299</v>
      </c>
      <c r="J31" s="6">
        <f t="shared" si="4"/>
        <v>673</v>
      </c>
      <c r="K31" s="7" t="s">
        <v>778</v>
      </c>
    </row>
    <row r="32" spans="1:11" ht="15.75" customHeight="1" x14ac:dyDescent="0.2">
      <c r="A32" s="5" t="s">
        <v>372</v>
      </c>
      <c r="B32" s="6">
        <v>687</v>
      </c>
      <c r="C32" s="6">
        <v>769</v>
      </c>
      <c r="D32" s="6">
        <f>SUM(B32:C32)</f>
        <v>1456</v>
      </c>
      <c r="E32" s="6">
        <v>0</v>
      </c>
      <c r="F32" s="6">
        <v>1</v>
      </c>
      <c r="G32" s="6">
        <f>SUM(E32:F32)</f>
        <v>1</v>
      </c>
      <c r="H32" s="6">
        <f>SUM(E32,B32)</f>
        <v>687</v>
      </c>
      <c r="I32" s="6">
        <f t="shared" si="4"/>
        <v>770</v>
      </c>
      <c r="J32" s="6">
        <f t="shared" si="4"/>
        <v>1457</v>
      </c>
      <c r="K32" s="7" t="s">
        <v>779</v>
      </c>
    </row>
    <row r="33" spans="1:11" ht="15.75" customHeight="1" thickBot="1" x14ac:dyDescent="0.25">
      <c r="A33" s="14" t="s">
        <v>38</v>
      </c>
      <c r="B33" s="15">
        <f t="shared" ref="B33:J33" si="5">SUM(B9:B22,B23:B32)</f>
        <v>5243</v>
      </c>
      <c r="C33" s="15">
        <f t="shared" si="5"/>
        <v>7830</v>
      </c>
      <c r="D33" s="15">
        <f t="shared" si="5"/>
        <v>13073</v>
      </c>
      <c r="E33" s="15">
        <f t="shared" si="5"/>
        <v>2</v>
      </c>
      <c r="F33" s="15">
        <f t="shared" si="5"/>
        <v>4</v>
      </c>
      <c r="G33" s="15">
        <f t="shared" si="5"/>
        <v>6</v>
      </c>
      <c r="H33" s="15">
        <f t="shared" si="5"/>
        <v>5245</v>
      </c>
      <c r="I33" s="15">
        <f t="shared" si="5"/>
        <v>7834</v>
      </c>
      <c r="J33" s="15">
        <f t="shared" si="5"/>
        <v>13079</v>
      </c>
      <c r="K33" s="16" t="s">
        <v>39</v>
      </c>
    </row>
    <row r="34" spans="1:11" ht="19.5" customHeight="1" thickTop="1" x14ac:dyDescent="0.2">
      <c r="A34" s="31"/>
      <c r="B34" s="32"/>
      <c r="C34" s="32"/>
      <c r="D34" s="32"/>
      <c r="E34" s="32"/>
      <c r="F34" s="32"/>
      <c r="G34" s="32"/>
      <c r="H34" s="32"/>
      <c r="I34" s="32"/>
      <c r="J34" s="32"/>
      <c r="K34" s="33"/>
    </row>
    <row r="35" spans="1:11" ht="19.5" customHeight="1" x14ac:dyDescent="0.2">
      <c r="A35" s="31"/>
      <c r="B35" s="32"/>
      <c r="C35" s="32"/>
      <c r="D35" s="32"/>
      <c r="E35" s="32"/>
      <c r="F35" s="32"/>
      <c r="G35" s="32"/>
      <c r="H35" s="32"/>
      <c r="I35" s="32"/>
      <c r="J35" s="32"/>
      <c r="K35" s="33"/>
    </row>
    <row r="36" spans="1:11" ht="19.5" customHeight="1" x14ac:dyDescent="0.2">
      <c r="A36" s="31"/>
      <c r="B36" s="32"/>
      <c r="C36" s="32"/>
      <c r="D36" s="32"/>
      <c r="E36" s="32"/>
      <c r="F36" s="32"/>
      <c r="G36" s="32"/>
      <c r="H36" s="32"/>
      <c r="I36" s="32"/>
      <c r="J36" s="32"/>
      <c r="K36" s="33"/>
    </row>
    <row r="37" spans="1:11" ht="19.5" customHeight="1" x14ac:dyDescent="0.2">
      <c r="A37" s="31"/>
      <c r="B37" s="32"/>
      <c r="C37" s="32"/>
      <c r="D37" s="32"/>
      <c r="E37" s="32"/>
      <c r="F37" s="32"/>
      <c r="G37" s="32"/>
      <c r="H37" s="32"/>
      <c r="I37" s="32"/>
      <c r="J37" s="32"/>
      <c r="K37" s="33"/>
    </row>
    <row r="38" spans="1:11" ht="23.25" customHeight="1" x14ac:dyDescent="0.2"/>
    <row r="39" spans="1:11" ht="23.25" customHeight="1" thickBot="1" x14ac:dyDescent="0.3">
      <c r="A39" s="29" t="s">
        <v>780</v>
      </c>
      <c r="K39" s="35" t="s">
        <v>781</v>
      </c>
    </row>
    <row r="40" spans="1:11" ht="20.25" customHeight="1" thickTop="1" x14ac:dyDescent="0.25">
      <c r="A40" s="409" t="s">
        <v>118</v>
      </c>
      <c r="B40" s="412" t="s">
        <v>2</v>
      </c>
      <c r="C40" s="412"/>
      <c r="D40" s="412"/>
      <c r="E40" s="412" t="s">
        <v>3</v>
      </c>
      <c r="F40" s="412"/>
      <c r="G40" s="412"/>
      <c r="H40" s="412" t="s">
        <v>4</v>
      </c>
      <c r="I40" s="412"/>
      <c r="J40" s="412"/>
      <c r="K40" s="409" t="s">
        <v>278</v>
      </c>
    </row>
    <row r="41" spans="1:11" ht="20.25" customHeight="1" x14ac:dyDescent="0.25">
      <c r="A41" s="410"/>
      <c r="B41" s="413" t="s">
        <v>6</v>
      </c>
      <c r="C41" s="413"/>
      <c r="D41" s="413"/>
      <c r="E41" s="413" t="s">
        <v>7</v>
      </c>
      <c r="F41" s="413"/>
      <c r="G41" s="413"/>
      <c r="H41" s="413" t="s">
        <v>8</v>
      </c>
      <c r="I41" s="413"/>
      <c r="J41" s="413"/>
      <c r="K41" s="410"/>
    </row>
    <row r="42" spans="1:11" ht="20.25" customHeight="1" x14ac:dyDescent="0.25">
      <c r="A42" s="410"/>
      <c r="B42" s="75" t="s">
        <v>52</v>
      </c>
      <c r="C42" s="75" t="s">
        <v>279</v>
      </c>
      <c r="D42" s="75" t="s">
        <v>11</v>
      </c>
      <c r="E42" s="75" t="s">
        <v>52</v>
      </c>
      <c r="F42" s="75" t="s">
        <v>279</v>
      </c>
      <c r="G42" s="75" t="s">
        <v>11</v>
      </c>
      <c r="H42" s="75" t="s">
        <v>52</v>
      </c>
      <c r="I42" s="75" t="s">
        <v>279</v>
      </c>
      <c r="J42" s="75" t="s">
        <v>11</v>
      </c>
      <c r="K42" s="410"/>
    </row>
    <row r="43" spans="1:11" ht="20.25" customHeight="1" thickBot="1" x14ac:dyDescent="0.3">
      <c r="A43" s="411"/>
      <c r="B43" s="4" t="s">
        <v>12</v>
      </c>
      <c r="C43" s="4" t="s">
        <v>13</v>
      </c>
      <c r="D43" s="4" t="s">
        <v>8</v>
      </c>
      <c r="E43" s="4" t="s">
        <v>12</v>
      </c>
      <c r="F43" s="4" t="s">
        <v>13</v>
      </c>
      <c r="G43" s="4" t="s">
        <v>8</v>
      </c>
      <c r="H43" s="4" t="s">
        <v>12</v>
      </c>
      <c r="I43" s="4" t="s">
        <v>13</v>
      </c>
      <c r="J43" s="4" t="s">
        <v>8</v>
      </c>
      <c r="K43" s="411"/>
    </row>
    <row r="44" spans="1:11" ht="20.25" customHeight="1" x14ac:dyDescent="0.2">
      <c r="A44" s="5" t="s">
        <v>62</v>
      </c>
      <c r="B44" s="6"/>
      <c r="C44" s="6"/>
      <c r="D44" s="6"/>
      <c r="E44" s="6"/>
      <c r="F44" s="6"/>
      <c r="G44" s="6"/>
      <c r="H44" s="6"/>
      <c r="I44" s="6"/>
      <c r="J44" s="6"/>
      <c r="K44" s="7" t="s">
        <v>41</v>
      </c>
    </row>
    <row r="45" spans="1:11" ht="20.25" customHeight="1" x14ac:dyDescent="0.2">
      <c r="A45" s="5" t="s">
        <v>348</v>
      </c>
      <c r="B45" s="6">
        <v>62</v>
      </c>
      <c r="C45" s="6">
        <v>20</v>
      </c>
      <c r="D45" s="6">
        <f t="shared" ref="D45:D52" si="6">SUM(B45:C45)</f>
        <v>82</v>
      </c>
      <c r="E45" s="6">
        <v>0</v>
      </c>
      <c r="F45" s="6">
        <v>0</v>
      </c>
      <c r="G45" s="6">
        <f>SUM(E45:F45)</f>
        <v>0</v>
      </c>
      <c r="H45" s="6">
        <f>SUM(E45,B45)</f>
        <v>62</v>
      </c>
      <c r="I45" s="6">
        <f>SUM(F45,C45)</f>
        <v>20</v>
      </c>
      <c r="J45" s="6">
        <f>SUM(H45:I45)</f>
        <v>82</v>
      </c>
      <c r="K45" s="7" t="s">
        <v>349</v>
      </c>
    </row>
    <row r="46" spans="1:11" ht="20.25" customHeight="1" x14ac:dyDescent="0.2">
      <c r="A46" s="5" t="s">
        <v>763</v>
      </c>
      <c r="B46" s="6">
        <v>28</v>
      </c>
      <c r="C46" s="6">
        <v>23</v>
      </c>
      <c r="D46" s="6">
        <f t="shared" si="6"/>
        <v>51</v>
      </c>
      <c r="E46" s="6">
        <v>0</v>
      </c>
      <c r="F46" s="6">
        <v>0</v>
      </c>
      <c r="G46" s="6">
        <f t="shared" ref="G46:G57" si="7">SUM(E46:F46)</f>
        <v>0</v>
      </c>
      <c r="H46" s="6">
        <f t="shared" ref="H46:J57" si="8">SUM(E46,B46)</f>
        <v>28</v>
      </c>
      <c r="I46" s="6">
        <f>SUM(C46,F46)</f>
        <v>23</v>
      </c>
      <c r="J46" s="6">
        <f>SUM(H46:I46)</f>
        <v>51</v>
      </c>
      <c r="K46" s="7" t="s">
        <v>764</v>
      </c>
    </row>
    <row r="47" spans="1:11" ht="20.25" customHeight="1" x14ac:dyDescent="0.2">
      <c r="A47" s="31" t="s">
        <v>287</v>
      </c>
      <c r="B47" s="32">
        <v>96</v>
      </c>
      <c r="C47" s="32">
        <v>154</v>
      </c>
      <c r="D47" s="32">
        <f t="shared" si="6"/>
        <v>250</v>
      </c>
      <c r="E47" s="6">
        <v>0</v>
      </c>
      <c r="F47" s="6">
        <v>0</v>
      </c>
      <c r="G47" s="32">
        <f t="shared" si="7"/>
        <v>0</v>
      </c>
      <c r="H47" s="32">
        <f t="shared" si="8"/>
        <v>96</v>
      </c>
      <c r="I47" s="32">
        <f>SUM(C47,F47)</f>
        <v>154</v>
      </c>
      <c r="J47" s="32">
        <f>SUM(H47:I47)</f>
        <v>250</v>
      </c>
      <c r="K47" s="33" t="s">
        <v>288</v>
      </c>
    </row>
    <row r="48" spans="1:11" ht="20.25" customHeight="1" x14ac:dyDescent="0.2">
      <c r="A48" s="5" t="s">
        <v>782</v>
      </c>
      <c r="B48" s="6">
        <v>0</v>
      </c>
      <c r="C48" s="6">
        <v>90</v>
      </c>
      <c r="D48" s="6">
        <f t="shared" si="6"/>
        <v>90</v>
      </c>
      <c r="E48" s="6">
        <v>0</v>
      </c>
      <c r="F48" s="6">
        <v>0</v>
      </c>
      <c r="G48" s="6">
        <f t="shared" si="7"/>
        <v>0</v>
      </c>
      <c r="H48" s="6">
        <f t="shared" si="8"/>
        <v>0</v>
      </c>
      <c r="I48" s="6">
        <f t="shared" si="8"/>
        <v>90</v>
      </c>
      <c r="J48" s="6">
        <f t="shared" si="8"/>
        <v>90</v>
      </c>
      <c r="K48" s="7" t="s">
        <v>766</v>
      </c>
    </row>
    <row r="49" spans="1:11" ht="21.75" customHeight="1" x14ac:dyDescent="0.2">
      <c r="A49" s="5" t="s">
        <v>414</v>
      </c>
      <c r="B49" s="6">
        <v>275</v>
      </c>
      <c r="C49" s="6">
        <v>202</v>
      </c>
      <c r="D49" s="6">
        <f t="shared" si="6"/>
        <v>477</v>
      </c>
      <c r="E49" s="6">
        <v>0</v>
      </c>
      <c r="F49" s="6">
        <v>0</v>
      </c>
      <c r="G49" s="6">
        <f t="shared" si="7"/>
        <v>0</v>
      </c>
      <c r="H49" s="6">
        <f t="shared" si="8"/>
        <v>275</v>
      </c>
      <c r="I49" s="6">
        <f t="shared" si="8"/>
        <v>202</v>
      </c>
      <c r="J49" s="6">
        <f t="shared" si="8"/>
        <v>477</v>
      </c>
      <c r="K49" s="7" t="s">
        <v>290</v>
      </c>
    </row>
    <row r="50" spans="1:11" ht="36.75" customHeight="1" x14ac:dyDescent="0.2">
      <c r="A50" s="5" t="s">
        <v>767</v>
      </c>
      <c r="B50" s="6">
        <v>172</v>
      </c>
      <c r="C50" s="6">
        <v>154</v>
      </c>
      <c r="D50" s="6">
        <f t="shared" si="6"/>
        <v>326</v>
      </c>
      <c r="E50" s="6">
        <v>0</v>
      </c>
      <c r="F50" s="6">
        <v>0</v>
      </c>
      <c r="G50" s="6">
        <f t="shared" si="7"/>
        <v>0</v>
      </c>
      <c r="H50" s="6">
        <f t="shared" si="8"/>
        <v>172</v>
      </c>
      <c r="I50" s="6">
        <f t="shared" si="8"/>
        <v>154</v>
      </c>
      <c r="J50" s="6">
        <f t="shared" si="8"/>
        <v>326</v>
      </c>
      <c r="K50" s="18" t="s">
        <v>768</v>
      </c>
    </row>
    <row r="51" spans="1:11" ht="21.75" customHeight="1" x14ac:dyDescent="0.2">
      <c r="A51" s="5" t="s">
        <v>783</v>
      </c>
      <c r="B51" s="6">
        <v>60</v>
      </c>
      <c r="C51" s="6">
        <v>112</v>
      </c>
      <c r="D51" s="6">
        <f t="shared" si="6"/>
        <v>172</v>
      </c>
      <c r="E51" s="6">
        <v>0</v>
      </c>
      <c r="F51" s="6">
        <v>0</v>
      </c>
      <c r="G51" s="6">
        <f t="shared" si="7"/>
        <v>0</v>
      </c>
      <c r="H51" s="6">
        <f t="shared" si="8"/>
        <v>60</v>
      </c>
      <c r="I51" s="6">
        <f t="shared" si="8"/>
        <v>112</v>
      </c>
      <c r="J51" s="6">
        <f t="shared" si="8"/>
        <v>172</v>
      </c>
      <c r="K51" s="7" t="s">
        <v>784</v>
      </c>
    </row>
    <row r="52" spans="1:11" ht="21.75" customHeight="1" x14ac:dyDescent="0.2">
      <c r="A52" s="5" t="s">
        <v>771</v>
      </c>
      <c r="B52" s="6">
        <v>0</v>
      </c>
      <c r="C52" s="6">
        <v>164</v>
      </c>
      <c r="D52" s="6">
        <f t="shared" si="6"/>
        <v>164</v>
      </c>
      <c r="E52" s="6">
        <v>0</v>
      </c>
      <c r="F52" s="6">
        <v>0</v>
      </c>
      <c r="G52" s="6">
        <f t="shared" si="7"/>
        <v>0</v>
      </c>
      <c r="H52" s="6">
        <f t="shared" si="8"/>
        <v>0</v>
      </c>
      <c r="I52" s="6">
        <f t="shared" si="8"/>
        <v>164</v>
      </c>
      <c r="J52" s="6">
        <f t="shared" si="8"/>
        <v>164</v>
      </c>
      <c r="K52" s="7" t="s">
        <v>300</v>
      </c>
    </row>
    <row r="53" spans="1:11" ht="21.75" customHeight="1" x14ac:dyDescent="0.2">
      <c r="A53" s="5" t="s">
        <v>299</v>
      </c>
      <c r="B53" s="6">
        <v>34</v>
      </c>
      <c r="C53" s="6">
        <v>42</v>
      </c>
      <c r="D53" s="6">
        <f>SUM(B53:C53)</f>
        <v>76</v>
      </c>
      <c r="E53" s="6">
        <v>0</v>
      </c>
      <c r="F53" s="6">
        <v>0</v>
      </c>
      <c r="G53" s="6">
        <f t="shared" si="7"/>
        <v>0</v>
      </c>
      <c r="H53" s="6">
        <f t="shared" si="8"/>
        <v>34</v>
      </c>
      <c r="I53" s="6">
        <f>SUM(F53,C53)</f>
        <v>42</v>
      </c>
      <c r="J53" s="6">
        <f>SUM(H53:I53)</f>
        <v>76</v>
      </c>
      <c r="K53" s="7" t="s">
        <v>772</v>
      </c>
    </row>
    <row r="54" spans="1:11" ht="21.75" customHeight="1" x14ac:dyDescent="0.2">
      <c r="A54" s="5" t="s">
        <v>775</v>
      </c>
      <c r="B54" s="6">
        <v>59</v>
      </c>
      <c r="C54" s="6">
        <v>61</v>
      </c>
      <c r="D54" s="6">
        <f>SUM(B54:C54)</f>
        <v>120</v>
      </c>
      <c r="E54" s="6">
        <v>0</v>
      </c>
      <c r="F54" s="6">
        <v>0</v>
      </c>
      <c r="G54" s="6">
        <f t="shared" si="7"/>
        <v>0</v>
      </c>
      <c r="H54" s="6">
        <f t="shared" si="8"/>
        <v>59</v>
      </c>
      <c r="I54" s="6">
        <f>SUM(F54,C54)</f>
        <v>61</v>
      </c>
      <c r="J54" s="6">
        <f>SUM(G54,D54)</f>
        <v>120</v>
      </c>
      <c r="K54" s="7" t="s">
        <v>776</v>
      </c>
    </row>
    <row r="55" spans="1:11" ht="21.75" customHeight="1" x14ac:dyDescent="0.2">
      <c r="A55" s="5" t="s">
        <v>303</v>
      </c>
      <c r="B55" s="6">
        <v>65</v>
      </c>
      <c r="C55" s="6">
        <v>17</v>
      </c>
      <c r="D55" s="6">
        <f>SUM(B55:C55)</f>
        <v>82</v>
      </c>
      <c r="E55" s="6">
        <v>1</v>
      </c>
      <c r="F55" s="6">
        <v>0</v>
      </c>
      <c r="G55" s="6">
        <f t="shared" si="7"/>
        <v>1</v>
      </c>
      <c r="H55" s="6">
        <f t="shared" si="8"/>
        <v>66</v>
      </c>
      <c r="I55" s="6">
        <f>SUM(F55,C55)</f>
        <v>17</v>
      </c>
      <c r="J55" s="6">
        <f>SUM(G55,D55)</f>
        <v>83</v>
      </c>
      <c r="K55" s="7" t="s">
        <v>304</v>
      </c>
    </row>
    <row r="56" spans="1:11" ht="21.75" customHeight="1" x14ac:dyDescent="0.2">
      <c r="A56" s="5" t="s">
        <v>777</v>
      </c>
      <c r="B56" s="6">
        <v>111</v>
      </c>
      <c r="C56" s="6">
        <v>91</v>
      </c>
      <c r="D56" s="6">
        <f>SUM(B56:C56)</f>
        <v>202</v>
      </c>
      <c r="E56" s="6">
        <v>0</v>
      </c>
      <c r="F56" s="6">
        <v>0</v>
      </c>
      <c r="G56" s="6">
        <f t="shared" si="7"/>
        <v>0</v>
      </c>
      <c r="H56" s="6">
        <f t="shared" si="8"/>
        <v>111</v>
      </c>
      <c r="I56" s="6">
        <f>SUM(F56,C56)</f>
        <v>91</v>
      </c>
      <c r="J56" s="6">
        <f>SUM(G56,D56)</f>
        <v>202</v>
      </c>
      <c r="K56" s="7" t="s">
        <v>778</v>
      </c>
    </row>
    <row r="57" spans="1:11" ht="21.75" customHeight="1" x14ac:dyDescent="0.2">
      <c r="A57" s="5" t="s">
        <v>372</v>
      </c>
      <c r="B57" s="6">
        <v>63</v>
      </c>
      <c r="C57" s="6">
        <v>14</v>
      </c>
      <c r="D57" s="6">
        <f>SUM(B57:C57)</f>
        <v>77</v>
      </c>
      <c r="E57" s="6">
        <v>0</v>
      </c>
      <c r="F57" s="6">
        <v>0</v>
      </c>
      <c r="G57" s="6">
        <f t="shared" si="7"/>
        <v>0</v>
      </c>
      <c r="H57" s="6">
        <f t="shared" si="8"/>
        <v>63</v>
      </c>
      <c r="I57" s="6">
        <f>SUM(F57,C57)</f>
        <v>14</v>
      </c>
      <c r="J57" s="6">
        <f>SUM(G57,D57)</f>
        <v>77</v>
      </c>
      <c r="K57" s="7" t="s">
        <v>779</v>
      </c>
    </row>
    <row r="58" spans="1:11" ht="21.75" customHeight="1" thickBot="1" x14ac:dyDescent="0.25">
      <c r="A58" s="11" t="s">
        <v>45</v>
      </c>
      <c r="B58" s="12">
        <f t="shared" ref="B58:I58" si="9">SUM(B45:B48,B49:B57)</f>
        <v>1025</v>
      </c>
      <c r="C58" s="12">
        <f t="shared" si="9"/>
        <v>1144</v>
      </c>
      <c r="D58" s="12">
        <f t="shared" si="9"/>
        <v>2169</v>
      </c>
      <c r="E58" s="12">
        <f t="shared" si="9"/>
        <v>1</v>
      </c>
      <c r="F58" s="12">
        <f t="shared" si="9"/>
        <v>0</v>
      </c>
      <c r="G58" s="12">
        <f t="shared" si="9"/>
        <v>1</v>
      </c>
      <c r="H58" s="12">
        <f t="shared" si="9"/>
        <v>1026</v>
      </c>
      <c r="I58" s="12">
        <f t="shared" si="9"/>
        <v>1144</v>
      </c>
      <c r="J58" s="12">
        <f>SUM(J45:J57)</f>
        <v>2170</v>
      </c>
      <c r="K58" s="13" t="s">
        <v>336</v>
      </c>
    </row>
    <row r="59" spans="1:11" ht="20.25" customHeight="1" thickBot="1" x14ac:dyDescent="0.25">
      <c r="A59" s="8" t="s">
        <v>47</v>
      </c>
      <c r="B59" s="9">
        <f t="shared" ref="B59:G59" si="10">SUM(B33,B58)</f>
        <v>6268</v>
      </c>
      <c r="C59" s="9">
        <f t="shared" si="10"/>
        <v>8974</v>
      </c>
      <c r="D59" s="9">
        <f t="shared" si="10"/>
        <v>15242</v>
      </c>
      <c r="E59" s="9">
        <f t="shared" si="10"/>
        <v>3</v>
      </c>
      <c r="F59" s="9">
        <f t="shared" si="10"/>
        <v>4</v>
      </c>
      <c r="G59" s="9">
        <f t="shared" si="10"/>
        <v>7</v>
      </c>
      <c r="H59" s="9">
        <f>SUM(E59,B59)</f>
        <v>6271</v>
      </c>
      <c r="I59" s="9">
        <f>SUM(F59,C59)</f>
        <v>8978</v>
      </c>
      <c r="J59" s="9">
        <f>SUM(G59,D59)</f>
        <v>15249</v>
      </c>
      <c r="K59" s="10" t="s">
        <v>48</v>
      </c>
    </row>
    <row r="60" spans="1:11" ht="27.75" customHeight="1" thickTop="1" x14ac:dyDescent="0.2"/>
    <row r="61" spans="1:11" ht="27.75" customHeight="1" x14ac:dyDescent="0.2"/>
    <row r="62" spans="1:11" ht="27.75" customHeight="1" x14ac:dyDescent="0.2"/>
    <row r="63" spans="1:11" ht="27.75" customHeight="1" x14ac:dyDescent="0.2"/>
    <row r="64" spans="1:11" ht="27.75" customHeight="1" x14ac:dyDescent="0.2"/>
    <row r="65" spans="1:11" ht="27.75" customHeight="1" x14ac:dyDescent="0.2"/>
    <row r="66" spans="1:11" ht="27.75" customHeight="1" x14ac:dyDescent="0.2"/>
    <row r="67" spans="1:11" ht="27.75" customHeight="1" x14ac:dyDescent="0.2"/>
    <row r="68" spans="1:11" ht="28.5" customHeight="1" x14ac:dyDescent="0.25">
      <c r="A68" s="408" t="s">
        <v>785</v>
      </c>
      <c r="B68" s="408"/>
      <c r="C68" s="408"/>
      <c r="D68" s="408"/>
      <c r="E68" s="408"/>
      <c r="F68" s="408"/>
      <c r="G68" s="408"/>
      <c r="H68" s="408"/>
      <c r="I68" s="408"/>
      <c r="J68" s="408"/>
      <c r="K68" s="408"/>
    </row>
    <row r="69" spans="1:11" ht="38.25" customHeight="1" x14ac:dyDescent="0.25">
      <c r="A69" s="416" t="s">
        <v>786</v>
      </c>
      <c r="B69" s="416"/>
      <c r="C69" s="416"/>
      <c r="D69" s="416"/>
      <c r="E69" s="416"/>
      <c r="F69" s="416"/>
      <c r="G69" s="416"/>
      <c r="H69" s="416"/>
      <c r="I69" s="416"/>
      <c r="J69" s="416"/>
      <c r="K69" s="416"/>
    </row>
    <row r="70" spans="1:11" ht="18" customHeight="1" thickBot="1" x14ac:dyDescent="0.3">
      <c r="A70" s="29" t="s">
        <v>787</v>
      </c>
      <c r="K70" s="34" t="s">
        <v>788</v>
      </c>
    </row>
    <row r="71" spans="1:11" ht="21" customHeight="1" thickTop="1" x14ac:dyDescent="0.25">
      <c r="A71" s="409" t="s">
        <v>118</v>
      </c>
      <c r="B71" s="412" t="s">
        <v>2</v>
      </c>
      <c r="C71" s="412"/>
      <c r="D71" s="412"/>
      <c r="E71" s="412" t="s">
        <v>3</v>
      </c>
      <c r="F71" s="412"/>
      <c r="G71" s="412"/>
      <c r="H71" s="412" t="s">
        <v>4</v>
      </c>
      <c r="I71" s="412"/>
      <c r="J71" s="412"/>
      <c r="K71" s="409" t="s">
        <v>278</v>
      </c>
    </row>
    <row r="72" spans="1:11" ht="15" customHeight="1" x14ac:dyDescent="0.25">
      <c r="A72" s="410"/>
      <c r="B72" s="413" t="s">
        <v>6</v>
      </c>
      <c r="C72" s="413"/>
      <c r="D72" s="413"/>
      <c r="E72" s="413" t="s">
        <v>7</v>
      </c>
      <c r="F72" s="413"/>
      <c r="G72" s="413"/>
      <c r="H72" s="413" t="s">
        <v>8</v>
      </c>
      <c r="I72" s="413"/>
      <c r="J72" s="413"/>
      <c r="K72" s="410"/>
    </row>
    <row r="73" spans="1:11" ht="15.75" customHeight="1" x14ac:dyDescent="0.25">
      <c r="A73" s="410"/>
      <c r="B73" s="75" t="s">
        <v>52</v>
      </c>
      <c r="C73" s="75" t="s">
        <v>279</v>
      </c>
      <c r="D73" s="75" t="s">
        <v>11</v>
      </c>
      <c r="E73" s="75" t="s">
        <v>52</v>
      </c>
      <c r="F73" s="75" t="s">
        <v>279</v>
      </c>
      <c r="G73" s="75" t="s">
        <v>11</v>
      </c>
      <c r="H73" s="75" t="s">
        <v>52</v>
      </c>
      <c r="I73" s="75" t="s">
        <v>279</v>
      </c>
      <c r="J73" s="75" t="s">
        <v>11</v>
      </c>
      <c r="K73" s="410"/>
    </row>
    <row r="74" spans="1:11" ht="17.25" customHeight="1" thickBot="1" x14ac:dyDescent="0.3">
      <c r="A74" s="411"/>
      <c r="B74" s="4" t="s">
        <v>12</v>
      </c>
      <c r="C74" s="4" t="s">
        <v>13</v>
      </c>
      <c r="D74" s="4" t="s">
        <v>8</v>
      </c>
      <c r="E74" s="4" t="s">
        <v>12</v>
      </c>
      <c r="F74" s="4" t="s">
        <v>13</v>
      </c>
      <c r="G74" s="4" t="s">
        <v>8</v>
      </c>
      <c r="H74" s="4" t="s">
        <v>12</v>
      </c>
      <c r="I74" s="4" t="s">
        <v>13</v>
      </c>
      <c r="J74" s="4" t="s">
        <v>8</v>
      </c>
      <c r="K74" s="411"/>
    </row>
    <row r="75" spans="1:11" ht="16.5" customHeight="1" x14ac:dyDescent="0.2">
      <c r="A75" s="31" t="s">
        <v>14</v>
      </c>
      <c r="B75" s="32"/>
      <c r="C75" s="32"/>
      <c r="D75" s="32"/>
      <c r="E75" s="32"/>
      <c r="F75" s="32"/>
      <c r="G75" s="32"/>
      <c r="H75" s="32"/>
      <c r="I75" s="32"/>
      <c r="J75" s="32"/>
      <c r="K75" s="33" t="s">
        <v>69</v>
      </c>
    </row>
    <row r="76" spans="1:11" ht="17.25" customHeight="1" x14ac:dyDescent="0.2">
      <c r="A76" s="5" t="s">
        <v>280</v>
      </c>
      <c r="B76" s="6">
        <v>761</v>
      </c>
      <c r="C76" s="6">
        <v>1204</v>
      </c>
      <c r="D76" s="6">
        <f>SUM(B76:C76)</f>
        <v>1965</v>
      </c>
      <c r="E76" s="6">
        <v>0</v>
      </c>
      <c r="F76" s="6">
        <v>0</v>
      </c>
      <c r="G76" s="6">
        <v>0</v>
      </c>
      <c r="H76" s="6">
        <f t="shared" ref="H76:H92" si="11">SUM(E76,B76)</f>
        <v>761</v>
      </c>
      <c r="I76" s="6">
        <f t="shared" ref="I76:J91" si="12">SUM(F76,C76)</f>
        <v>1204</v>
      </c>
      <c r="J76" s="6">
        <f t="shared" si="12"/>
        <v>1965</v>
      </c>
      <c r="K76" s="7" t="s">
        <v>281</v>
      </c>
    </row>
    <row r="77" spans="1:11" ht="17.25" customHeight="1" x14ac:dyDescent="0.2">
      <c r="A77" s="5" t="s">
        <v>760</v>
      </c>
      <c r="B77" s="6">
        <v>343</v>
      </c>
      <c r="C77" s="6">
        <v>532</v>
      </c>
      <c r="D77" s="6">
        <f t="shared" ref="D77:D99" si="13">SUM(B77:C77)</f>
        <v>875</v>
      </c>
      <c r="E77" s="6">
        <v>2</v>
      </c>
      <c r="F77" s="6">
        <v>0</v>
      </c>
      <c r="G77" s="6">
        <v>2</v>
      </c>
      <c r="H77" s="6">
        <f t="shared" si="11"/>
        <v>345</v>
      </c>
      <c r="I77" s="6">
        <f t="shared" si="12"/>
        <v>532</v>
      </c>
      <c r="J77" s="6">
        <f t="shared" si="12"/>
        <v>877</v>
      </c>
      <c r="K77" s="7" t="s">
        <v>761</v>
      </c>
    </row>
    <row r="78" spans="1:11" ht="17.25" customHeight="1" x14ac:dyDescent="0.2">
      <c r="A78" s="5" t="s">
        <v>124</v>
      </c>
      <c r="B78" s="6">
        <v>266</v>
      </c>
      <c r="C78" s="6">
        <v>749</v>
      </c>
      <c r="D78" s="6">
        <f t="shared" si="13"/>
        <v>1015</v>
      </c>
      <c r="E78" s="6">
        <v>1</v>
      </c>
      <c r="F78" s="6">
        <v>0</v>
      </c>
      <c r="G78" s="6">
        <v>1</v>
      </c>
      <c r="H78" s="6">
        <f t="shared" si="11"/>
        <v>267</v>
      </c>
      <c r="I78" s="6">
        <f t="shared" si="12"/>
        <v>749</v>
      </c>
      <c r="J78" s="6">
        <f t="shared" si="12"/>
        <v>1016</v>
      </c>
      <c r="K78" s="7" t="s">
        <v>282</v>
      </c>
    </row>
    <row r="79" spans="1:11" ht="17.25" customHeight="1" x14ac:dyDescent="0.2">
      <c r="A79" s="5" t="s">
        <v>283</v>
      </c>
      <c r="B79" s="6">
        <v>276</v>
      </c>
      <c r="C79" s="6">
        <v>739</v>
      </c>
      <c r="D79" s="6">
        <f t="shared" si="13"/>
        <v>1015</v>
      </c>
      <c r="E79" s="6">
        <v>2</v>
      </c>
      <c r="F79" s="6">
        <v>2</v>
      </c>
      <c r="G79" s="6">
        <v>4</v>
      </c>
      <c r="H79" s="6">
        <f t="shared" si="11"/>
        <v>278</v>
      </c>
      <c r="I79" s="6">
        <f t="shared" si="12"/>
        <v>741</v>
      </c>
      <c r="J79" s="6">
        <f t="shared" si="12"/>
        <v>1019</v>
      </c>
      <c r="K79" s="7" t="s">
        <v>762</v>
      </c>
    </row>
    <row r="80" spans="1:11" ht="17.25" customHeight="1" x14ac:dyDescent="0.2">
      <c r="A80" s="5" t="s">
        <v>348</v>
      </c>
      <c r="B80" s="6">
        <v>101</v>
      </c>
      <c r="C80" s="6">
        <v>390</v>
      </c>
      <c r="D80" s="6">
        <f t="shared" si="13"/>
        <v>491</v>
      </c>
      <c r="E80" s="6">
        <v>0</v>
      </c>
      <c r="F80" s="6">
        <v>1</v>
      </c>
      <c r="G80" s="6">
        <v>1</v>
      </c>
      <c r="H80" s="6">
        <f t="shared" si="11"/>
        <v>101</v>
      </c>
      <c r="I80" s="6">
        <f t="shared" si="12"/>
        <v>391</v>
      </c>
      <c r="J80" s="6">
        <f t="shared" si="12"/>
        <v>492</v>
      </c>
      <c r="K80" s="7" t="s">
        <v>349</v>
      </c>
    </row>
    <row r="81" spans="1:11" ht="17.25" customHeight="1" x14ac:dyDescent="0.2">
      <c r="A81" s="5" t="s">
        <v>126</v>
      </c>
      <c r="B81" s="6">
        <v>1478</v>
      </c>
      <c r="C81" s="6">
        <v>1309</v>
      </c>
      <c r="D81" s="6">
        <f t="shared" si="13"/>
        <v>2787</v>
      </c>
      <c r="E81" s="6">
        <v>0</v>
      </c>
      <c r="F81" s="6">
        <v>0</v>
      </c>
      <c r="G81" s="6">
        <v>0</v>
      </c>
      <c r="H81" s="6">
        <f t="shared" si="11"/>
        <v>1478</v>
      </c>
      <c r="I81" s="6">
        <f t="shared" si="12"/>
        <v>1309</v>
      </c>
      <c r="J81" s="6">
        <f t="shared" si="12"/>
        <v>2787</v>
      </c>
      <c r="K81" s="7" t="s">
        <v>286</v>
      </c>
    </row>
    <row r="82" spans="1:11" ht="18" customHeight="1" x14ac:dyDescent="0.2">
      <c r="A82" s="5" t="s">
        <v>763</v>
      </c>
      <c r="B82" s="6">
        <v>187</v>
      </c>
      <c r="C82" s="6">
        <v>414</v>
      </c>
      <c r="D82" s="6">
        <f t="shared" si="13"/>
        <v>601</v>
      </c>
      <c r="E82" s="6">
        <v>1</v>
      </c>
      <c r="F82" s="6">
        <v>1</v>
      </c>
      <c r="G82" s="6">
        <v>2</v>
      </c>
      <c r="H82" s="6">
        <f t="shared" si="11"/>
        <v>188</v>
      </c>
      <c r="I82" s="6">
        <f t="shared" si="12"/>
        <v>415</v>
      </c>
      <c r="J82" s="6">
        <f t="shared" si="12"/>
        <v>603</v>
      </c>
      <c r="K82" s="7" t="s">
        <v>764</v>
      </c>
    </row>
    <row r="83" spans="1:11" ht="18" customHeight="1" x14ac:dyDescent="0.2">
      <c r="A83" s="5" t="s">
        <v>407</v>
      </c>
      <c r="B83" s="6">
        <v>2065</v>
      </c>
      <c r="C83" s="6">
        <v>2040</v>
      </c>
      <c r="D83" s="6">
        <f t="shared" si="13"/>
        <v>4105</v>
      </c>
      <c r="E83" s="6">
        <v>0</v>
      </c>
      <c r="F83" s="6">
        <v>0</v>
      </c>
      <c r="G83" s="6">
        <v>0</v>
      </c>
      <c r="H83" s="6">
        <f t="shared" si="11"/>
        <v>2065</v>
      </c>
      <c r="I83" s="6">
        <f t="shared" si="12"/>
        <v>2040</v>
      </c>
      <c r="J83" s="6">
        <f t="shared" si="12"/>
        <v>4105</v>
      </c>
      <c r="K83" s="7" t="s">
        <v>351</v>
      </c>
    </row>
    <row r="84" spans="1:11" ht="18" customHeight="1" x14ac:dyDescent="0.2">
      <c r="A84" s="5" t="s">
        <v>352</v>
      </c>
      <c r="B84" s="6">
        <v>387</v>
      </c>
      <c r="C84" s="6">
        <v>295</v>
      </c>
      <c r="D84" s="6">
        <f t="shared" si="13"/>
        <v>682</v>
      </c>
      <c r="E84" s="6">
        <v>2</v>
      </c>
      <c r="F84" s="6">
        <v>2</v>
      </c>
      <c r="G84" s="6">
        <v>4</v>
      </c>
      <c r="H84" s="6">
        <f t="shared" si="11"/>
        <v>389</v>
      </c>
      <c r="I84" s="6">
        <f t="shared" si="12"/>
        <v>297</v>
      </c>
      <c r="J84" s="6">
        <f t="shared" si="12"/>
        <v>686</v>
      </c>
      <c r="K84" s="7" t="s">
        <v>353</v>
      </c>
    </row>
    <row r="85" spans="1:11" ht="18" customHeight="1" x14ac:dyDescent="0.2">
      <c r="A85" s="31" t="s">
        <v>287</v>
      </c>
      <c r="B85" s="32">
        <v>1185</v>
      </c>
      <c r="C85" s="32">
        <v>2357</v>
      </c>
      <c r="D85" s="32">
        <f t="shared" si="13"/>
        <v>3542</v>
      </c>
      <c r="E85" s="6">
        <v>0</v>
      </c>
      <c r="F85" s="6">
        <v>0</v>
      </c>
      <c r="G85" s="6">
        <v>0</v>
      </c>
      <c r="H85" s="32">
        <f t="shared" si="11"/>
        <v>1185</v>
      </c>
      <c r="I85" s="32">
        <f t="shared" si="12"/>
        <v>2357</v>
      </c>
      <c r="J85" s="32">
        <f t="shared" si="12"/>
        <v>3542</v>
      </c>
      <c r="K85" s="33" t="s">
        <v>355</v>
      </c>
    </row>
    <row r="86" spans="1:11" ht="18" customHeight="1" x14ac:dyDescent="0.2">
      <c r="A86" s="5" t="s">
        <v>765</v>
      </c>
      <c r="B86" s="6">
        <v>0</v>
      </c>
      <c r="C86" s="6">
        <v>1342</v>
      </c>
      <c r="D86" s="6">
        <f t="shared" si="13"/>
        <v>1342</v>
      </c>
      <c r="E86" s="6">
        <v>0</v>
      </c>
      <c r="F86" s="6">
        <v>4</v>
      </c>
      <c r="G86" s="6">
        <v>4</v>
      </c>
      <c r="H86" s="6">
        <f t="shared" si="11"/>
        <v>0</v>
      </c>
      <c r="I86" s="6">
        <f t="shared" si="12"/>
        <v>1346</v>
      </c>
      <c r="J86" s="6">
        <f t="shared" si="12"/>
        <v>1346</v>
      </c>
      <c r="K86" s="7" t="s">
        <v>766</v>
      </c>
    </row>
    <row r="87" spans="1:11" ht="18" customHeight="1" x14ac:dyDescent="0.2">
      <c r="A87" s="5" t="s">
        <v>414</v>
      </c>
      <c r="B87" s="6">
        <v>1584</v>
      </c>
      <c r="C87" s="6">
        <v>1882</v>
      </c>
      <c r="D87" s="6">
        <f t="shared" si="13"/>
        <v>3466</v>
      </c>
      <c r="E87" s="6">
        <v>0</v>
      </c>
      <c r="F87" s="6">
        <v>0</v>
      </c>
      <c r="G87" s="6">
        <v>0</v>
      </c>
      <c r="H87" s="6">
        <f t="shared" si="11"/>
        <v>1584</v>
      </c>
      <c r="I87" s="6">
        <f t="shared" si="12"/>
        <v>1882</v>
      </c>
      <c r="J87" s="6">
        <f t="shared" si="12"/>
        <v>3466</v>
      </c>
      <c r="K87" s="7" t="s">
        <v>290</v>
      </c>
    </row>
    <row r="88" spans="1:11" ht="30" customHeight="1" x14ac:dyDescent="0.2">
      <c r="A88" s="5" t="s">
        <v>767</v>
      </c>
      <c r="B88" s="6">
        <v>953</v>
      </c>
      <c r="C88" s="6">
        <v>1920</v>
      </c>
      <c r="D88" s="6">
        <f t="shared" si="13"/>
        <v>2873</v>
      </c>
      <c r="E88" s="6">
        <v>0</v>
      </c>
      <c r="F88" s="6">
        <v>0</v>
      </c>
      <c r="G88" s="6">
        <v>0</v>
      </c>
      <c r="H88" s="6">
        <f t="shared" si="11"/>
        <v>953</v>
      </c>
      <c r="I88" s="6">
        <f t="shared" si="12"/>
        <v>1920</v>
      </c>
      <c r="J88" s="6">
        <f t="shared" si="12"/>
        <v>2873</v>
      </c>
      <c r="K88" s="18" t="s">
        <v>768</v>
      </c>
    </row>
    <row r="89" spans="1:11" ht="18" customHeight="1" x14ac:dyDescent="0.2">
      <c r="A89" s="5" t="s">
        <v>769</v>
      </c>
      <c r="B89" s="6">
        <v>1401</v>
      </c>
      <c r="C89" s="6">
        <v>1713</v>
      </c>
      <c r="D89" s="6">
        <f t="shared" si="13"/>
        <v>3114</v>
      </c>
      <c r="E89" s="6">
        <v>0</v>
      </c>
      <c r="F89" s="6">
        <v>6</v>
      </c>
      <c r="G89" s="6">
        <v>6</v>
      </c>
      <c r="H89" s="6">
        <f t="shared" si="11"/>
        <v>1401</v>
      </c>
      <c r="I89" s="6">
        <f t="shared" si="12"/>
        <v>1719</v>
      </c>
      <c r="J89" s="6">
        <f t="shared" si="12"/>
        <v>3120</v>
      </c>
      <c r="K89" s="7" t="s">
        <v>770</v>
      </c>
    </row>
    <row r="90" spans="1:11" ht="18" customHeight="1" x14ac:dyDescent="0.2">
      <c r="A90" s="5" t="s">
        <v>771</v>
      </c>
      <c r="B90" s="6"/>
      <c r="C90" s="6">
        <v>3702</v>
      </c>
      <c r="D90" s="6">
        <f t="shared" si="13"/>
        <v>3702</v>
      </c>
      <c r="E90" s="6">
        <v>0</v>
      </c>
      <c r="F90" s="6">
        <v>0</v>
      </c>
      <c r="G90" s="6">
        <v>0</v>
      </c>
      <c r="H90" s="6">
        <f t="shared" si="11"/>
        <v>0</v>
      </c>
      <c r="I90" s="6">
        <f t="shared" si="12"/>
        <v>3702</v>
      </c>
      <c r="J90" s="6">
        <f t="shared" si="12"/>
        <v>3702</v>
      </c>
      <c r="K90" s="7" t="s">
        <v>772</v>
      </c>
    </row>
    <row r="91" spans="1:11" ht="18" customHeight="1" x14ac:dyDescent="0.2">
      <c r="A91" s="5" t="s">
        <v>297</v>
      </c>
      <c r="B91" s="6">
        <v>726</v>
      </c>
      <c r="C91" s="6">
        <v>379</v>
      </c>
      <c r="D91" s="6">
        <f t="shared" si="13"/>
        <v>1105</v>
      </c>
      <c r="E91" s="6">
        <v>0</v>
      </c>
      <c r="F91" s="6">
        <v>0</v>
      </c>
      <c r="G91" s="6">
        <v>0</v>
      </c>
      <c r="H91" s="6">
        <f t="shared" si="11"/>
        <v>726</v>
      </c>
      <c r="I91" s="6">
        <f t="shared" si="12"/>
        <v>379</v>
      </c>
      <c r="J91" s="6">
        <f t="shared" si="12"/>
        <v>1105</v>
      </c>
      <c r="K91" s="7" t="s">
        <v>298</v>
      </c>
    </row>
    <row r="92" spans="1:11" ht="18" customHeight="1" x14ac:dyDescent="0.2">
      <c r="A92" s="5" t="s">
        <v>773</v>
      </c>
      <c r="B92" s="6">
        <v>0</v>
      </c>
      <c r="C92" s="6">
        <v>425</v>
      </c>
      <c r="D92" s="6">
        <f t="shared" si="13"/>
        <v>425</v>
      </c>
      <c r="E92" s="6">
        <v>0</v>
      </c>
      <c r="F92" s="6">
        <v>0</v>
      </c>
      <c r="G92" s="6">
        <v>0</v>
      </c>
      <c r="H92" s="6">
        <f t="shared" si="11"/>
        <v>0</v>
      </c>
      <c r="I92" s="6">
        <f>SUM(F92,C92)</f>
        <v>425</v>
      </c>
      <c r="J92" s="6">
        <f>SUM(G92,D92)</f>
        <v>425</v>
      </c>
      <c r="K92" s="7" t="s">
        <v>774</v>
      </c>
    </row>
    <row r="93" spans="1:11" ht="18" customHeight="1" x14ac:dyDescent="0.2">
      <c r="A93" s="5" t="s">
        <v>299</v>
      </c>
      <c r="B93" s="6">
        <v>1376</v>
      </c>
      <c r="C93" s="6">
        <v>1743</v>
      </c>
      <c r="D93" s="6">
        <f t="shared" si="13"/>
        <v>3119</v>
      </c>
      <c r="E93" s="6">
        <v>0</v>
      </c>
      <c r="F93" s="6">
        <v>0</v>
      </c>
      <c r="G93" s="6">
        <v>0</v>
      </c>
      <c r="H93" s="6">
        <f t="shared" ref="H93:J94" si="14">SUM(E93,B93)</f>
        <v>1376</v>
      </c>
      <c r="I93" s="6">
        <f t="shared" si="14"/>
        <v>1743</v>
      </c>
      <c r="J93" s="6">
        <f t="shared" si="14"/>
        <v>3119</v>
      </c>
      <c r="K93" s="7" t="s">
        <v>300</v>
      </c>
    </row>
    <row r="94" spans="1:11" ht="18" customHeight="1" x14ac:dyDescent="0.2">
      <c r="A94" s="5" t="s">
        <v>775</v>
      </c>
      <c r="B94" s="6">
        <v>1101</v>
      </c>
      <c r="C94" s="6">
        <v>1626</v>
      </c>
      <c r="D94" s="6">
        <f t="shared" si="13"/>
        <v>2727</v>
      </c>
      <c r="E94" s="6">
        <v>0</v>
      </c>
      <c r="F94" s="6">
        <v>0</v>
      </c>
      <c r="G94" s="6">
        <v>0</v>
      </c>
      <c r="H94" s="6">
        <f t="shared" si="14"/>
        <v>1101</v>
      </c>
      <c r="I94" s="6">
        <f t="shared" si="14"/>
        <v>1626</v>
      </c>
      <c r="J94" s="6">
        <f t="shared" si="14"/>
        <v>2727</v>
      </c>
      <c r="K94" s="7" t="s">
        <v>776</v>
      </c>
    </row>
    <row r="95" spans="1:11" ht="17.25" customHeight="1" x14ac:dyDescent="0.2">
      <c r="A95" s="5" t="s">
        <v>396</v>
      </c>
      <c r="B95" s="6">
        <v>741</v>
      </c>
      <c r="C95" s="6">
        <v>275</v>
      </c>
      <c r="D95" s="6">
        <f t="shared" si="13"/>
        <v>1016</v>
      </c>
      <c r="E95" s="6">
        <v>0</v>
      </c>
      <c r="F95" s="6">
        <v>0</v>
      </c>
      <c r="G95" s="6">
        <v>0</v>
      </c>
      <c r="H95" s="6">
        <f t="shared" ref="H95:I99" si="15">SUM(B95,E95)</f>
        <v>741</v>
      </c>
      <c r="I95" s="6">
        <f t="shared" si="15"/>
        <v>275</v>
      </c>
      <c r="J95" s="6">
        <f>SUM(H95:I95)</f>
        <v>1016</v>
      </c>
      <c r="K95" s="7" t="s">
        <v>371</v>
      </c>
    </row>
    <row r="96" spans="1:11" ht="18" customHeight="1" x14ac:dyDescent="0.2">
      <c r="A96" s="5" t="s">
        <v>301</v>
      </c>
      <c r="B96" s="6">
        <v>154</v>
      </c>
      <c r="C96" s="6">
        <v>526</v>
      </c>
      <c r="D96" s="6">
        <f t="shared" si="13"/>
        <v>680</v>
      </c>
      <c r="E96" s="6">
        <v>0</v>
      </c>
      <c r="F96" s="6">
        <v>0</v>
      </c>
      <c r="G96" s="6">
        <v>0</v>
      </c>
      <c r="H96" s="6">
        <f t="shared" si="15"/>
        <v>154</v>
      </c>
      <c r="I96" s="6">
        <f t="shared" si="15"/>
        <v>526</v>
      </c>
      <c r="J96" s="6">
        <f>SUM(H96:I96)</f>
        <v>680</v>
      </c>
      <c r="K96" s="7" t="s">
        <v>302</v>
      </c>
    </row>
    <row r="97" spans="1:11" ht="18" customHeight="1" x14ac:dyDescent="0.2">
      <c r="A97" s="5" t="s">
        <v>303</v>
      </c>
      <c r="B97" s="6">
        <v>358</v>
      </c>
      <c r="C97" s="6">
        <v>593</v>
      </c>
      <c r="D97" s="6">
        <f t="shared" si="13"/>
        <v>951</v>
      </c>
      <c r="E97" s="6">
        <v>0</v>
      </c>
      <c r="F97" s="6">
        <v>0</v>
      </c>
      <c r="G97" s="6">
        <v>0</v>
      </c>
      <c r="H97" s="6">
        <f t="shared" si="15"/>
        <v>358</v>
      </c>
      <c r="I97" s="6">
        <f t="shared" si="15"/>
        <v>593</v>
      </c>
      <c r="J97" s="6">
        <f>SUM(H97:I97)</f>
        <v>951</v>
      </c>
      <c r="K97" s="7" t="s">
        <v>304</v>
      </c>
    </row>
    <row r="98" spans="1:11" ht="18" customHeight="1" x14ac:dyDescent="0.2">
      <c r="A98" s="5" t="s">
        <v>777</v>
      </c>
      <c r="B98" s="6">
        <v>1199</v>
      </c>
      <c r="C98" s="6">
        <v>1051</v>
      </c>
      <c r="D98" s="6">
        <f t="shared" si="13"/>
        <v>2250</v>
      </c>
      <c r="E98" s="6">
        <v>0</v>
      </c>
      <c r="F98" s="6">
        <v>1</v>
      </c>
      <c r="G98" s="6">
        <v>1</v>
      </c>
      <c r="H98" s="6">
        <f t="shared" si="15"/>
        <v>1199</v>
      </c>
      <c r="I98" s="6">
        <f t="shared" si="15"/>
        <v>1052</v>
      </c>
      <c r="J98" s="6">
        <f>SUM(H98:I98)</f>
        <v>2251</v>
      </c>
      <c r="K98" s="7" t="s">
        <v>778</v>
      </c>
    </row>
    <row r="99" spans="1:11" ht="18" customHeight="1" x14ac:dyDescent="0.2">
      <c r="A99" s="31" t="s">
        <v>372</v>
      </c>
      <c r="B99" s="32">
        <v>2041</v>
      </c>
      <c r="C99" s="32">
        <v>2154</v>
      </c>
      <c r="D99" s="32">
        <f t="shared" si="13"/>
        <v>4195</v>
      </c>
      <c r="E99" s="6">
        <v>0</v>
      </c>
      <c r="F99" s="6">
        <v>1</v>
      </c>
      <c r="G99" s="6">
        <v>1</v>
      </c>
      <c r="H99" s="32">
        <f t="shared" si="15"/>
        <v>2041</v>
      </c>
      <c r="I99" s="32">
        <f t="shared" si="15"/>
        <v>2155</v>
      </c>
      <c r="J99" s="32">
        <f>SUM(H99:I99)</f>
        <v>4196</v>
      </c>
      <c r="K99" s="33" t="s">
        <v>779</v>
      </c>
    </row>
    <row r="100" spans="1:11" ht="15.75" customHeight="1" thickBot="1" x14ac:dyDescent="0.25">
      <c r="A100" s="14" t="s">
        <v>38</v>
      </c>
      <c r="B100" s="15">
        <f t="shared" ref="B100:J100" si="16">SUM(B76:B88,B89:B99)</f>
        <v>18683</v>
      </c>
      <c r="C100" s="15">
        <f t="shared" si="16"/>
        <v>29360</v>
      </c>
      <c r="D100" s="15">
        <f t="shared" si="16"/>
        <v>48043</v>
      </c>
      <c r="E100" s="15">
        <f t="shared" si="16"/>
        <v>8</v>
      </c>
      <c r="F100" s="15">
        <f t="shared" si="16"/>
        <v>18</v>
      </c>
      <c r="G100" s="15">
        <f t="shared" si="16"/>
        <v>26</v>
      </c>
      <c r="H100" s="15">
        <f t="shared" si="16"/>
        <v>18691</v>
      </c>
      <c r="I100" s="15">
        <f t="shared" si="16"/>
        <v>29378</v>
      </c>
      <c r="J100" s="15">
        <f t="shared" si="16"/>
        <v>48069</v>
      </c>
      <c r="K100" s="16" t="s">
        <v>39</v>
      </c>
    </row>
    <row r="101" spans="1:11" ht="21" customHeight="1" thickTop="1" x14ac:dyDescent="0.2">
      <c r="A101" s="25"/>
      <c r="B101" s="73"/>
      <c r="C101" s="73"/>
      <c r="D101" s="73"/>
      <c r="E101" s="73"/>
      <c r="F101" s="73"/>
      <c r="G101" s="73"/>
      <c r="H101" s="73"/>
      <c r="I101" s="73"/>
      <c r="J101" s="73"/>
      <c r="K101" s="26"/>
    </row>
    <row r="102" spans="1:11" ht="21" customHeight="1" x14ac:dyDescent="0.2">
      <c r="A102" s="25"/>
      <c r="B102" s="73"/>
      <c r="C102" s="73"/>
      <c r="D102" s="73"/>
      <c r="E102" s="73"/>
      <c r="F102" s="73"/>
      <c r="G102" s="73"/>
      <c r="H102" s="73"/>
      <c r="I102" s="73"/>
      <c r="J102" s="73"/>
      <c r="K102" s="26"/>
    </row>
    <row r="103" spans="1:11" s="381" customFormat="1" ht="21" customHeight="1" x14ac:dyDescent="0.2">
      <c r="A103" s="25"/>
      <c r="B103" s="380"/>
      <c r="C103" s="380"/>
      <c r="D103" s="380"/>
      <c r="E103" s="380"/>
      <c r="F103" s="380"/>
      <c r="G103" s="380"/>
      <c r="H103" s="380"/>
      <c r="I103" s="380"/>
      <c r="J103" s="380"/>
      <c r="K103" s="382"/>
    </row>
    <row r="104" spans="1:11" ht="27.75" customHeight="1" thickBot="1" x14ac:dyDescent="0.3">
      <c r="A104" s="29" t="s">
        <v>789</v>
      </c>
      <c r="K104" s="35" t="s">
        <v>790</v>
      </c>
    </row>
    <row r="105" spans="1:11" ht="20.25" customHeight="1" thickTop="1" x14ac:dyDescent="0.25">
      <c r="A105" s="409" t="s">
        <v>118</v>
      </c>
      <c r="B105" s="412" t="s">
        <v>2</v>
      </c>
      <c r="C105" s="412"/>
      <c r="D105" s="412"/>
      <c r="E105" s="412" t="s">
        <v>3</v>
      </c>
      <c r="F105" s="412"/>
      <c r="G105" s="412"/>
      <c r="H105" s="412" t="s">
        <v>4</v>
      </c>
      <c r="I105" s="412"/>
      <c r="J105" s="412"/>
      <c r="K105" s="409" t="s">
        <v>278</v>
      </c>
    </row>
    <row r="106" spans="1:11" ht="20.25" customHeight="1" x14ac:dyDescent="0.25">
      <c r="A106" s="410"/>
      <c r="B106" s="413" t="s">
        <v>6</v>
      </c>
      <c r="C106" s="413"/>
      <c r="D106" s="413"/>
      <c r="E106" s="413" t="s">
        <v>7</v>
      </c>
      <c r="F106" s="413"/>
      <c r="G106" s="413"/>
      <c r="H106" s="413" t="s">
        <v>8</v>
      </c>
      <c r="I106" s="413"/>
      <c r="J106" s="413"/>
      <c r="K106" s="410"/>
    </row>
    <row r="107" spans="1:11" ht="20.25" customHeight="1" x14ac:dyDescent="0.25">
      <c r="A107" s="410"/>
      <c r="B107" s="75" t="s">
        <v>52</v>
      </c>
      <c r="C107" s="75" t="s">
        <v>279</v>
      </c>
      <c r="D107" s="75" t="s">
        <v>11</v>
      </c>
      <c r="E107" s="75" t="s">
        <v>52</v>
      </c>
      <c r="F107" s="75" t="s">
        <v>279</v>
      </c>
      <c r="G107" s="75" t="s">
        <v>11</v>
      </c>
      <c r="H107" s="75" t="s">
        <v>52</v>
      </c>
      <c r="I107" s="75" t="s">
        <v>279</v>
      </c>
      <c r="J107" s="75" t="s">
        <v>11</v>
      </c>
      <c r="K107" s="410"/>
    </row>
    <row r="108" spans="1:11" ht="20.25" customHeight="1" thickBot="1" x14ac:dyDescent="0.3">
      <c r="A108" s="411"/>
      <c r="B108" s="4" t="s">
        <v>12</v>
      </c>
      <c r="C108" s="4" t="s">
        <v>13</v>
      </c>
      <c r="D108" s="4" t="s">
        <v>8</v>
      </c>
      <c r="E108" s="4" t="s">
        <v>12</v>
      </c>
      <c r="F108" s="4" t="s">
        <v>13</v>
      </c>
      <c r="G108" s="4" t="s">
        <v>8</v>
      </c>
      <c r="H108" s="4" t="s">
        <v>12</v>
      </c>
      <c r="I108" s="4" t="s">
        <v>13</v>
      </c>
      <c r="J108" s="4" t="s">
        <v>8</v>
      </c>
      <c r="K108" s="411"/>
    </row>
    <row r="109" spans="1:11" ht="21" customHeight="1" x14ac:dyDescent="0.2">
      <c r="A109" s="5" t="s">
        <v>62</v>
      </c>
      <c r="B109" s="6"/>
      <c r="C109" s="6"/>
      <c r="D109" s="6"/>
      <c r="E109" s="6"/>
      <c r="F109" s="6"/>
      <c r="G109" s="6"/>
      <c r="H109" s="6"/>
      <c r="I109" s="6"/>
      <c r="J109" s="6"/>
      <c r="K109" s="7" t="s">
        <v>41</v>
      </c>
    </row>
    <row r="110" spans="1:11" ht="21" customHeight="1" x14ac:dyDescent="0.2">
      <c r="A110" s="5" t="s">
        <v>348</v>
      </c>
      <c r="B110" s="6">
        <v>338</v>
      </c>
      <c r="C110" s="6">
        <v>56</v>
      </c>
      <c r="D110" s="6">
        <f t="shared" ref="D110:D122" si="17">SUM(B110:C110)</f>
        <v>394</v>
      </c>
      <c r="E110" s="6">
        <v>0</v>
      </c>
      <c r="F110" s="6">
        <v>2</v>
      </c>
      <c r="G110" s="6">
        <f t="shared" ref="G110:G122" si="18">SUM(E110:F110)</f>
        <v>2</v>
      </c>
      <c r="H110" s="6">
        <f t="shared" ref="H110:J122" si="19">SUM(E110,B110)</f>
        <v>338</v>
      </c>
      <c r="I110" s="6">
        <f t="shared" si="19"/>
        <v>58</v>
      </c>
      <c r="J110" s="6">
        <f t="shared" si="19"/>
        <v>396</v>
      </c>
      <c r="K110" s="7" t="s">
        <v>349</v>
      </c>
    </row>
    <row r="111" spans="1:11" ht="21" customHeight="1" x14ac:dyDescent="0.2">
      <c r="A111" s="11" t="s">
        <v>763</v>
      </c>
      <c r="B111" s="12">
        <v>132</v>
      </c>
      <c r="C111" s="12">
        <v>156</v>
      </c>
      <c r="D111" s="12">
        <f t="shared" si="17"/>
        <v>288</v>
      </c>
      <c r="E111" s="6">
        <v>0</v>
      </c>
      <c r="F111" s="6">
        <v>0</v>
      </c>
      <c r="G111" s="12">
        <f t="shared" si="18"/>
        <v>0</v>
      </c>
      <c r="H111" s="12">
        <f t="shared" si="19"/>
        <v>132</v>
      </c>
      <c r="I111" s="12">
        <f t="shared" si="19"/>
        <v>156</v>
      </c>
      <c r="J111" s="12">
        <f t="shared" si="19"/>
        <v>288</v>
      </c>
      <c r="K111" s="85" t="s">
        <v>764</v>
      </c>
    </row>
    <row r="112" spans="1:11" ht="20.100000000000001" customHeight="1" x14ac:dyDescent="0.2">
      <c r="A112" s="5" t="s">
        <v>287</v>
      </c>
      <c r="B112" s="6">
        <v>965</v>
      </c>
      <c r="C112" s="6">
        <v>1360</v>
      </c>
      <c r="D112" s="6">
        <f t="shared" si="17"/>
        <v>2325</v>
      </c>
      <c r="E112" s="6">
        <v>0</v>
      </c>
      <c r="F112" s="6">
        <v>0</v>
      </c>
      <c r="G112" s="6">
        <f t="shared" si="18"/>
        <v>0</v>
      </c>
      <c r="H112" s="6">
        <f t="shared" si="19"/>
        <v>965</v>
      </c>
      <c r="I112" s="6">
        <f t="shared" si="19"/>
        <v>1360</v>
      </c>
      <c r="J112" s="6">
        <f t="shared" si="19"/>
        <v>2325</v>
      </c>
      <c r="K112" s="7" t="s">
        <v>331</v>
      </c>
    </row>
    <row r="113" spans="1:11" ht="20.100000000000001" customHeight="1" x14ac:dyDescent="0.2">
      <c r="A113" s="5" t="s">
        <v>765</v>
      </c>
      <c r="B113" s="6">
        <v>0</v>
      </c>
      <c r="C113" s="6">
        <v>151</v>
      </c>
      <c r="D113" s="6">
        <f t="shared" si="17"/>
        <v>151</v>
      </c>
      <c r="E113" s="6">
        <v>0</v>
      </c>
      <c r="F113" s="6">
        <v>0</v>
      </c>
      <c r="G113" s="6">
        <f t="shared" si="18"/>
        <v>0</v>
      </c>
      <c r="H113" s="6">
        <f t="shared" si="19"/>
        <v>0</v>
      </c>
      <c r="I113" s="6">
        <f t="shared" si="19"/>
        <v>151</v>
      </c>
      <c r="J113" s="6">
        <f t="shared" si="19"/>
        <v>151</v>
      </c>
      <c r="K113" s="7" t="s">
        <v>791</v>
      </c>
    </row>
    <row r="114" spans="1:11" ht="20.100000000000001" customHeight="1" x14ac:dyDescent="0.2">
      <c r="A114" s="5" t="s">
        <v>414</v>
      </c>
      <c r="B114" s="6">
        <v>1080</v>
      </c>
      <c r="C114" s="6">
        <v>804</v>
      </c>
      <c r="D114" s="6">
        <f t="shared" si="17"/>
        <v>1884</v>
      </c>
      <c r="E114" s="6">
        <v>0</v>
      </c>
      <c r="F114" s="6">
        <v>0</v>
      </c>
      <c r="G114" s="6">
        <f t="shared" si="18"/>
        <v>0</v>
      </c>
      <c r="H114" s="6">
        <f t="shared" si="19"/>
        <v>1080</v>
      </c>
      <c r="I114" s="6">
        <f t="shared" si="19"/>
        <v>804</v>
      </c>
      <c r="J114" s="6">
        <f t="shared" si="19"/>
        <v>1884</v>
      </c>
      <c r="K114" s="7" t="s">
        <v>290</v>
      </c>
    </row>
    <row r="115" spans="1:11" ht="38.25" customHeight="1" x14ac:dyDescent="0.2">
      <c r="A115" s="5" t="s">
        <v>767</v>
      </c>
      <c r="B115" s="6">
        <v>857</v>
      </c>
      <c r="C115" s="6">
        <v>900</v>
      </c>
      <c r="D115" s="6">
        <f t="shared" si="17"/>
        <v>1757</v>
      </c>
      <c r="E115" s="6">
        <v>0</v>
      </c>
      <c r="F115" s="6">
        <v>0</v>
      </c>
      <c r="G115" s="6">
        <f t="shared" si="18"/>
        <v>0</v>
      </c>
      <c r="H115" s="6">
        <f t="shared" si="19"/>
        <v>857</v>
      </c>
      <c r="I115" s="6">
        <f t="shared" si="19"/>
        <v>900</v>
      </c>
      <c r="J115" s="6">
        <f t="shared" si="19"/>
        <v>1757</v>
      </c>
      <c r="K115" s="18" t="s">
        <v>768</v>
      </c>
    </row>
    <row r="116" spans="1:11" ht="20.100000000000001" customHeight="1" x14ac:dyDescent="0.2">
      <c r="A116" s="5" t="s">
        <v>769</v>
      </c>
      <c r="B116" s="6">
        <v>784</v>
      </c>
      <c r="C116" s="6">
        <v>935</v>
      </c>
      <c r="D116" s="6">
        <f t="shared" si="17"/>
        <v>1719</v>
      </c>
      <c r="E116" s="6">
        <v>2</v>
      </c>
      <c r="F116" s="6">
        <v>3</v>
      </c>
      <c r="G116" s="6">
        <f t="shared" si="18"/>
        <v>5</v>
      </c>
      <c r="H116" s="6">
        <f t="shared" si="19"/>
        <v>786</v>
      </c>
      <c r="I116" s="6">
        <f t="shared" si="19"/>
        <v>938</v>
      </c>
      <c r="J116" s="6">
        <f t="shared" si="19"/>
        <v>1724</v>
      </c>
      <c r="K116" s="7" t="s">
        <v>770</v>
      </c>
    </row>
    <row r="117" spans="1:11" ht="20.100000000000001" customHeight="1" x14ac:dyDescent="0.2">
      <c r="A117" s="5" t="s">
        <v>771</v>
      </c>
      <c r="B117" s="6">
        <v>0</v>
      </c>
      <c r="C117" s="6">
        <v>203</v>
      </c>
      <c r="D117" s="6">
        <f t="shared" si="17"/>
        <v>203</v>
      </c>
      <c r="E117" s="6">
        <v>0</v>
      </c>
      <c r="F117" s="6">
        <v>0</v>
      </c>
      <c r="G117" s="6">
        <f t="shared" si="18"/>
        <v>0</v>
      </c>
      <c r="H117" s="6">
        <f t="shared" si="19"/>
        <v>0</v>
      </c>
      <c r="I117" s="6">
        <f t="shared" si="19"/>
        <v>203</v>
      </c>
      <c r="J117" s="6">
        <f t="shared" si="19"/>
        <v>203</v>
      </c>
      <c r="K117" s="7" t="s">
        <v>792</v>
      </c>
    </row>
    <row r="118" spans="1:11" ht="20.100000000000001" customHeight="1" x14ac:dyDescent="0.2">
      <c r="A118" s="5" t="s">
        <v>299</v>
      </c>
      <c r="B118" s="6">
        <v>197</v>
      </c>
      <c r="C118" s="6">
        <v>223</v>
      </c>
      <c r="D118" s="6">
        <f t="shared" si="17"/>
        <v>420</v>
      </c>
      <c r="E118" s="6">
        <v>0</v>
      </c>
      <c r="F118" s="6">
        <v>0</v>
      </c>
      <c r="G118" s="6">
        <f t="shared" si="18"/>
        <v>0</v>
      </c>
      <c r="H118" s="6">
        <f t="shared" si="19"/>
        <v>197</v>
      </c>
      <c r="I118" s="6">
        <f t="shared" si="19"/>
        <v>223</v>
      </c>
      <c r="J118" s="6">
        <f t="shared" si="19"/>
        <v>420</v>
      </c>
      <c r="K118" s="7" t="s">
        <v>300</v>
      </c>
    </row>
    <row r="119" spans="1:11" ht="20.100000000000001" customHeight="1" x14ac:dyDescent="0.2">
      <c r="A119" s="5" t="s">
        <v>775</v>
      </c>
      <c r="B119" s="6">
        <v>165</v>
      </c>
      <c r="C119" s="6">
        <v>145</v>
      </c>
      <c r="D119" s="6">
        <f t="shared" si="17"/>
        <v>310</v>
      </c>
      <c r="E119" s="6">
        <v>1</v>
      </c>
      <c r="F119" s="6">
        <v>0</v>
      </c>
      <c r="G119" s="6">
        <f t="shared" si="18"/>
        <v>1</v>
      </c>
      <c r="H119" s="6">
        <f t="shared" si="19"/>
        <v>166</v>
      </c>
      <c r="I119" s="6">
        <f t="shared" si="19"/>
        <v>145</v>
      </c>
      <c r="J119" s="6">
        <f t="shared" si="19"/>
        <v>311</v>
      </c>
      <c r="K119" s="7" t="s">
        <v>776</v>
      </c>
    </row>
    <row r="120" spans="1:11" ht="20.100000000000001" customHeight="1" x14ac:dyDescent="0.2">
      <c r="A120" s="5" t="s">
        <v>303</v>
      </c>
      <c r="B120" s="6">
        <v>403</v>
      </c>
      <c r="C120" s="6">
        <v>132</v>
      </c>
      <c r="D120" s="6">
        <f t="shared" si="17"/>
        <v>535</v>
      </c>
      <c r="E120" s="6">
        <v>1</v>
      </c>
      <c r="F120" s="6">
        <v>0</v>
      </c>
      <c r="G120" s="6">
        <f t="shared" si="18"/>
        <v>1</v>
      </c>
      <c r="H120" s="6">
        <f t="shared" si="19"/>
        <v>404</v>
      </c>
      <c r="I120" s="6">
        <f t="shared" si="19"/>
        <v>132</v>
      </c>
      <c r="J120" s="6">
        <f t="shared" si="19"/>
        <v>536</v>
      </c>
      <c r="K120" s="7" t="s">
        <v>304</v>
      </c>
    </row>
    <row r="121" spans="1:11" ht="20.100000000000001" customHeight="1" x14ac:dyDescent="0.2">
      <c r="A121" s="5" t="s">
        <v>777</v>
      </c>
      <c r="B121" s="6">
        <v>411</v>
      </c>
      <c r="C121" s="6">
        <v>364</v>
      </c>
      <c r="D121" s="6">
        <f t="shared" si="17"/>
        <v>775</v>
      </c>
      <c r="E121" s="6">
        <v>0</v>
      </c>
      <c r="F121" s="6">
        <v>0</v>
      </c>
      <c r="G121" s="6">
        <f t="shared" si="18"/>
        <v>0</v>
      </c>
      <c r="H121" s="6">
        <f t="shared" si="19"/>
        <v>411</v>
      </c>
      <c r="I121" s="6">
        <f t="shared" si="19"/>
        <v>364</v>
      </c>
      <c r="J121" s="6">
        <f t="shared" si="19"/>
        <v>775</v>
      </c>
      <c r="K121" s="7" t="s">
        <v>778</v>
      </c>
    </row>
    <row r="122" spans="1:11" ht="20.100000000000001" customHeight="1" x14ac:dyDescent="0.2">
      <c r="A122" s="31" t="s">
        <v>372</v>
      </c>
      <c r="B122" s="32">
        <v>280</v>
      </c>
      <c r="C122" s="32">
        <v>149</v>
      </c>
      <c r="D122" s="32">
        <f t="shared" si="17"/>
        <v>429</v>
      </c>
      <c r="E122" s="6">
        <v>0</v>
      </c>
      <c r="F122" s="6">
        <v>0</v>
      </c>
      <c r="G122" s="32">
        <f t="shared" si="18"/>
        <v>0</v>
      </c>
      <c r="H122" s="32">
        <f t="shared" si="19"/>
        <v>280</v>
      </c>
      <c r="I122" s="32">
        <f t="shared" si="19"/>
        <v>149</v>
      </c>
      <c r="J122" s="32">
        <f t="shared" si="19"/>
        <v>429</v>
      </c>
      <c r="K122" s="33" t="s">
        <v>779</v>
      </c>
    </row>
    <row r="123" spans="1:11" ht="20.100000000000001" customHeight="1" thickBot="1" x14ac:dyDescent="0.25">
      <c r="A123" s="5" t="s">
        <v>45</v>
      </c>
      <c r="B123" s="6">
        <f t="shared" ref="B123:G123" si="20">SUM(B110:B122)</f>
        <v>5612</v>
      </c>
      <c r="C123" s="6">
        <f t="shared" si="20"/>
        <v>5578</v>
      </c>
      <c r="D123" s="6">
        <f t="shared" si="20"/>
        <v>11190</v>
      </c>
      <c r="E123" s="6">
        <f t="shared" si="20"/>
        <v>4</v>
      </c>
      <c r="F123" s="6">
        <f t="shared" si="20"/>
        <v>5</v>
      </c>
      <c r="G123" s="6">
        <f t="shared" si="20"/>
        <v>9</v>
      </c>
      <c r="H123" s="6">
        <f>SUM(H110:H122)</f>
        <v>5616</v>
      </c>
      <c r="I123" s="6">
        <f>SUM(I110:I122)</f>
        <v>5583</v>
      </c>
      <c r="J123" s="6">
        <f>SUM(J110:J122)</f>
        <v>11199</v>
      </c>
      <c r="K123" s="7" t="s">
        <v>336</v>
      </c>
    </row>
    <row r="124" spans="1:11" ht="20.100000000000001" customHeight="1" thickBot="1" x14ac:dyDescent="0.25">
      <c r="A124" s="8" t="s">
        <v>47</v>
      </c>
      <c r="B124" s="9">
        <f t="shared" ref="B124:J124" si="21">SUM(B123,B100)</f>
        <v>24295</v>
      </c>
      <c r="C124" s="9">
        <f t="shared" si="21"/>
        <v>34938</v>
      </c>
      <c r="D124" s="9">
        <f t="shared" si="21"/>
        <v>59233</v>
      </c>
      <c r="E124" s="9">
        <f t="shared" si="21"/>
        <v>12</v>
      </c>
      <c r="F124" s="9">
        <f t="shared" si="21"/>
        <v>23</v>
      </c>
      <c r="G124" s="9">
        <f t="shared" si="21"/>
        <v>35</v>
      </c>
      <c r="H124" s="9">
        <f t="shared" si="21"/>
        <v>24307</v>
      </c>
      <c r="I124" s="9">
        <f t="shared" si="21"/>
        <v>34961</v>
      </c>
      <c r="J124" s="9">
        <f t="shared" si="21"/>
        <v>59268</v>
      </c>
      <c r="K124" s="10" t="s">
        <v>48</v>
      </c>
    </row>
    <row r="125" spans="1:11" ht="20.25" customHeight="1" thickTop="1" x14ac:dyDescent="0.2"/>
    <row r="126" spans="1:11" ht="20.25" customHeight="1" x14ac:dyDescent="0.2"/>
    <row r="127" spans="1:11" ht="20.25" customHeight="1" x14ac:dyDescent="0.2"/>
    <row r="128" spans="1:11" ht="20.25" customHeight="1" x14ac:dyDescent="0.2"/>
    <row r="129" spans="1:11" ht="20.25" customHeight="1" x14ac:dyDescent="0.2"/>
    <row r="130" spans="1:11" ht="20.25" customHeight="1" x14ac:dyDescent="0.2"/>
    <row r="131" spans="1:11" ht="20.25" customHeight="1" x14ac:dyDescent="0.2"/>
    <row r="132" spans="1:11" ht="20.25" customHeight="1" x14ac:dyDescent="0.2"/>
    <row r="133" spans="1:11" ht="20.25" customHeight="1" x14ac:dyDescent="0.2"/>
    <row r="134" spans="1:11" ht="20.25" customHeight="1" x14ac:dyDescent="0.2"/>
    <row r="135" spans="1:11" ht="20.25" customHeight="1" x14ac:dyDescent="0.2"/>
    <row r="136" spans="1:11" ht="20.25" customHeight="1" x14ac:dyDescent="0.2"/>
    <row r="137" spans="1:11" ht="20.25" customHeight="1" x14ac:dyDescent="0.2"/>
    <row r="138" spans="1:11" ht="20.25" customHeight="1" x14ac:dyDescent="0.2"/>
    <row r="139" spans="1:11" ht="23.25" customHeight="1" x14ac:dyDescent="0.25">
      <c r="A139" s="408" t="s">
        <v>793</v>
      </c>
      <c r="B139" s="408"/>
      <c r="C139" s="408"/>
      <c r="D139" s="408"/>
      <c r="E139" s="408"/>
      <c r="F139" s="408"/>
      <c r="G139" s="408"/>
      <c r="H139" s="408"/>
      <c r="I139" s="408"/>
      <c r="J139" s="408"/>
      <c r="K139" s="408"/>
    </row>
    <row r="140" spans="1:11" ht="36.75" customHeight="1" x14ac:dyDescent="0.25">
      <c r="A140" s="416" t="s">
        <v>794</v>
      </c>
      <c r="B140" s="416"/>
      <c r="C140" s="416"/>
      <c r="D140" s="416"/>
      <c r="E140" s="416"/>
      <c r="F140" s="416"/>
      <c r="G140" s="416"/>
      <c r="H140" s="416"/>
      <c r="I140" s="416"/>
      <c r="J140" s="416"/>
      <c r="K140" s="416"/>
    </row>
    <row r="141" spans="1:11" ht="21" customHeight="1" thickBot="1" x14ac:dyDescent="0.3">
      <c r="A141" s="29" t="s">
        <v>795</v>
      </c>
      <c r="K141" s="34" t="s">
        <v>796</v>
      </c>
    </row>
    <row r="142" spans="1:11" ht="18.75" customHeight="1" thickTop="1" x14ac:dyDescent="0.25">
      <c r="A142" s="409" t="s">
        <v>118</v>
      </c>
      <c r="B142" s="412" t="s">
        <v>2</v>
      </c>
      <c r="C142" s="412"/>
      <c r="D142" s="412"/>
      <c r="E142" s="412" t="s">
        <v>3</v>
      </c>
      <c r="F142" s="412"/>
      <c r="G142" s="412"/>
      <c r="H142" s="412" t="s">
        <v>4</v>
      </c>
      <c r="I142" s="412"/>
      <c r="J142" s="412"/>
      <c r="K142" s="409" t="s">
        <v>278</v>
      </c>
    </row>
    <row r="143" spans="1:11" ht="18.75" customHeight="1" x14ac:dyDescent="0.25">
      <c r="A143" s="410"/>
      <c r="B143" s="413" t="s">
        <v>6</v>
      </c>
      <c r="C143" s="413"/>
      <c r="D143" s="413"/>
      <c r="E143" s="413" t="s">
        <v>7</v>
      </c>
      <c r="F143" s="413"/>
      <c r="G143" s="413"/>
      <c r="H143" s="413" t="s">
        <v>8</v>
      </c>
      <c r="I143" s="413"/>
      <c r="J143" s="413"/>
      <c r="K143" s="410"/>
    </row>
    <row r="144" spans="1:11" ht="18.75" customHeight="1" x14ac:dyDescent="0.25">
      <c r="A144" s="410"/>
      <c r="B144" s="75" t="s">
        <v>52</v>
      </c>
      <c r="C144" s="75" t="s">
        <v>279</v>
      </c>
      <c r="D144" s="75" t="s">
        <v>11</v>
      </c>
      <c r="E144" s="75" t="s">
        <v>52</v>
      </c>
      <c r="F144" s="75" t="s">
        <v>279</v>
      </c>
      <c r="G144" s="75" t="s">
        <v>11</v>
      </c>
      <c r="H144" s="75" t="s">
        <v>52</v>
      </c>
      <c r="I144" s="75" t="s">
        <v>279</v>
      </c>
      <c r="J144" s="75" t="s">
        <v>11</v>
      </c>
      <c r="K144" s="410"/>
    </row>
    <row r="145" spans="1:11" ht="18.75" customHeight="1" thickBot="1" x14ac:dyDescent="0.3">
      <c r="A145" s="411"/>
      <c r="B145" s="4" t="s">
        <v>12</v>
      </c>
      <c r="C145" s="4" t="s">
        <v>13</v>
      </c>
      <c r="D145" s="4" t="s">
        <v>8</v>
      </c>
      <c r="E145" s="4" t="s">
        <v>12</v>
      </c>
      <c r="F145" s="4" t="s">
        <v>13</v>
      </c>
      <c r="G145" s="4" t="s">
        <v>8</v>
      </c>
      <c r="H145" s="4" t="s">
        <v>12</v>
      </c>
      <c r="I145" s="4" t="s">
        <v>13</v>
      </c>
      <c r="J145" s="4" t="s">
        <v>8</v>
      </c>
      <c r="K145" s="411"/>
    </row>
    <row r="146" spans="1:11" ht="18" customHeight="1" x14ac:dyDescent="0.2">
      <c r="A146" s="31" t="s">
        <v>14</v>
      </c>
      <c r="B146" s="32"/>
      <c r="C146" s="32"/>
      <c r="D146" s="32"/>
      <c r="E146" s="32"/>
      <c r="F146" s="32"/>
      <c r="G146" s="32"/>
      <c r="H146" s="32"/>
      <c r="I146" s="32"/>
      <c r="J146" s="32"/>
      <c r="K146" s="33" t="s">
        <v>69</v>
      </c>
    </row>
    <row r="147" spans="1:11" ht="18" customHeight="1" x14ac:dyDescent="0.2">
      <c r="A147" s="5" t="s">
        <v>280</v>
      </c>
      <c r="B147" s="6">
        <v>131</v>
      </c>
      <c r="C147" s="6">
        <v>90</v>
      </c>
      <c r="D147" s="6">
        <v>221</v>
      </c>
      <c r="E147" s="6">
        <v>0</v>
      </c>
      <c r="F147" s="6">
        <v>0</v>
      </c>
      <c r="G147" s="6">
        <v>0</v>
      </c>
      <c r="H147" s="6">
        <f>SUM(E147,B147)</f>
        <v>131</v>
      </c>
      <c r="I147" s="6">
        <f t="shared" ref="I147:J162" si="22">SUM(F147,C147)</f>
        <v>90</v>
      </c>
      <c r="J147" s="6">
        <f t="shared" si="22"/>
        <v>221</v>
      </c>
      <c r="K147" s="7" t="s">
        <v>281</v>
      </c>
    </row>
    <row r="148" spans="1:11" ht="18" customHeight="1" x14ac:dyDescent="0.2">
      <c r="A148" s="5" t="s">
        <v>760</v>
      </c>
      <c r="B148" s="6">
        <v>64</v>
      </c>
      <c r="C148" s="6">
        <v>42</v>
      </c>
      <c r="D148" s="6">
        <v>106</v>
      </c>
      <c r="E148" s="6">
        <v>0</v>
      </c>
      <c r="F148" s="6">
        <v>0</v>
      </c>
      <c r="G148" s="6">
        <v>0</v>
      </c>
      <c r="H148" s="6">
        <f t="shared" ref="H148:H160" si="23">SUM(E148,B148)</f>
        <v>64</v>
      </c>
      <c r="I148" s="6">
        <f t="shared" si="22"/>
        <v>42</v>
      </c>
      <c r="J148" s="6">
        <f t="shared" si="22"/>
        <v>106</v>
      </c>
      <c r="K148" s="7" t="s">
        <v>761</v>
      </c>
    </row>
    <row r="149" spans="1:11" ht="18" customHeight="1" x14ac:dyDescent="0.2">
      <c r="A149" s="5" t="s">
        <v>124</v>
      </c>
      <c r="B149" s="6">
        <v>89</v>
      </c>
      <c r="C149" s="6">
        <v>150</v>
      </c>
      <c r="D149" s="6">
        <v>239</v>
      </c>
      <c r="E149" s="6">
        <v>0</v>
      </c>
      <c r="F149" s="6">
        <v>0</v>
      </c>
      <c r="G149" s="6">
        <v>0</v>
      </c>
      <c r="H149" s="6">
        <f t="shared" si="23"/>
        <v>89</v>
      </c>
      <c r="I149" s="6">
        <f t="shared" si="22"/>
        <v>150</v>
      </c>
      <c r="J149" s="6">
        <f t="shared" si="22"/>
        <v>239</v>
      </c>
      <c r="K149" s="7" t="s">
        <v>282</v>
      </c>
    </row>
    <row r="150" spans="1:11" ht="18" customHeight="1" x14ac:dyDescent="0.2">
      <c r="A150" s="5" t="s">
        <v>283</v>
      </c>
      <c r="B150" s="6">
        <v>46</v>
      </c>
      <c r="C150" s="6">
        <v>80</v>
      </c>
      <c r="D150" s="6">
        <v>126</v>
      </c>
      <c r="E150" s="6">
        <v>0</v>
      </c>
      <c r="F150" s="6">
        <v>0</v>
      </c>
      <c r="G150" s="6">
        <v>0</v>
      </c>
      <c r="H150" s="6">
        <f t="shared" si="23"/>
        <v>46</v>
      </c>
      <c r="I150" s="6">
        <f t="shared" si="22"/>
        <v>80</v>
      </c>
      <c r="J150" s="6">
        <f t="shared" si="22"/>
        <v>126</v>
      </c>
      <c r="K150" s="7" t="s">
        <v>762</v>
      </c>
    </row>
    <row r="151" spans="1:11" ht="18" customHeight="1" x14ac:dyDescent="0.2">
      <c r="A151" s="5" t="s">
        <v>348</v>
      </c>
      <c r="B151" s="6">
        <v>31</v>
      </c>
      <c r="C151" s="6">
        <v>49</v>
      </c>
      <c r="D151" s="6">
        <v>80</v>
      </c>
      <c r="E151" s="6">
        <v>0</v>
      </c>
      <c r="F151" s="6">
        <v>0</v>
      </c>
      <c r="G151" s="6">
        <v>0</v>
      </c>
      <c r="H151" s="6">
        <f t="shared" si="23"/>
        <v>31</v>
      </c>
      <c r="I151" s="6">
        <f t="shared" si="22"/>
        <v>49</v>
      </c>
      <c r="J151" s="6">
        <f t="shared" si="22"/>
        <v>80</v>
      </c>
      <c r="K151" s="7" t="s">
        <v>349</v>
      </c>
    </row>
    <row r="152" spans="1:11" ht="18" customHeight="1" x14ac:dyDescent="0.2">
      <c r="A152" s="5" t="s">
        <v>285</v>
      </c>
      <c r="B152" s="6">
        <v>247</v>
      </c>
      <c r="C152" s="6">
        <v>167</v>
      </c>
      <c r="D152" s="6">
        <v>414</v>
      </c>
      <c r="E152" s="6">
        <v>0</v>
      </c>
      <c r="F152" s="6">
        <v>0</v>
      </c>
      <c r="G152" s="6">
        <v>0</v>
      </c>
      <c r="H152" s="6">
        <f t="shared" si="23"/>
        <v>247</v>
      </c>
      <c r="I152" s="6">
        <f t="shared" si="22"/>
        <v>167</v>
      </c>
      <c r="J152" s="6">
        <f t="shared" si="22"/>
        <v>414</v>
      </c>
      <c r="K152" s="7" t="s">
        <v>286</v>
      </c>
    </row>
    <row r="153" spans="1:11" ht="18" customHeight="1" x14ac:dyDescent="0.2">
      <c r="A153" s="5" t="s">
        <v>763</v>
      </c>
      <c r="B153" s="6">
        <v>89</v>
      </c>
      <c r="C153" s="6">
        <v>46</v>
      </c>
      <c r="D153" s="6">
        <v>135</v>
      </c>
      <c r="E153" s="6">
        <v>0</v>
      </c>
      <c r="F153" s="6">
        <v>0</v>
      </c>
      <c r="G153" s="6">
        <v>0</v>
      </c>
      <c r="H153" s="6">
        <f t="shared" si="23"/>
        <v>89</v>
      </c>
      <c r="I153" s="6">
        <f t="shared" si="22"/>
        <v>46</v>
      </c>
      <c r="J153" s="6">
        <f t="shared" si="22"/>
        <v>135</v>
      </c>
      <c r="K153" s="7" t="s">
        <v>797</v>
      </c>
    </row>
    <row r="154" spans="1:11" ht="18" customHeight="1" x14ac:dyDescent="0.2">
      <c r="A154" s="5" t="s">
        <v>407</v>
      </c>
      <c r="B154" s="6">
        <v>251</v>
      </c>
      <c r="C154" s="6">
        <v>224</v>
      </c>
      <c r="D154" s="6">
        <v>475</v>
      </c>
      <c r="E154" s="6">
        <v>0</v>
      </c>
      <c r="F154" s="6">
        <v>0</v>
      </c>
      <c r="G154" s="6">
        <v>0</v>
      </c>
      <c r="H154" s="6">
        <f t="shared" si="23"/>
        <v>251</v>
      </c>
      <c r="I154" s="6">
        <f t="shared" si="22"/>
        <v>224</v>
      </c>
      <c r="J154" s="6">
        <f t="shared" si="22"/>
        <v>475</v>
      </c>
      <c r="K154" s="7" t="s">
        <v>351</v>
      </c>
    </row>
    <row r="155" spans="1:11" ht="18" customHeight="1" x14ac:dyDescent="0.2">
      <c r="A155" s="5" t="s">
        <v>798</v>
      </c>
      <c r="B155" s="6">
        <v>121</v>
      </c>
      <c r="C155" s="6">
        <v>134</v>
      </c>
      <c r="D155" s="6">
        <v>255</v>
      </c>
      <c r="E155" s="6">
        <v>1</v>
      </c>
      <c r="F155" s="6">
        <v>0</v>
      </c>
      <c r="G155" s="6">
        <v>1</v>
      </c>
      <c r="H155" s="6">
        <f t="shared" si="23"/>
        <v>122</v>
      </c>
      <c r="I155" s="6">
        <f t="shared" si="22"/>
        <v>134</v>
      </c>
      <c r="J155" s="6">
        <f t="shared" si="22"/>
        <v>256</v>
      </c>
      <c r="K155" s="7" t="s">
        <v>353</v>
      </c>
    </row>
    <row r="156" spans="1:11" ht="18" customHeight="1" x14ac:dyDescent="0.2">
      <c r="A156" s="31" t="s">
        <v>287</v>
      </c>
      <c r="B156" s="32">
        <v>285</v>
      </c>
      <c r="C156" s="32">
        <v>427</v>
      </c>
      <c r="D156" s="32">
        <v>712</v>
      </c>
      <c r="E156" s="32">
        <v>0</v>
      </c>
      <c r="F156" s="32">
        <v>0</v>
      </c>
      <c r="G156" s="32">
        <v>0</v>
      </c>
      <c r="H156" s="32">
        <f t="shared" si="23"/>
        <v>285</v>
      </c>
      <c r="I156" s="32">
        <f t="shared" si="22"/>
        <v>427</v>
      </c>
      <c r="J156" s="32">
        <f t="shared" si="22"/>
        <v>712</v>
      </c>
      <c r="K156" s="33" t="s">
        <v>355</v>
      </c>
    </row>
    <row r="157" spans="1:11" ht="18" customHeight="1" x14ac:dyDescent="0.2">
      <c r="A157" s="5" t="s">
        <v>765</v>
      </c>
      <c r="B157" s="6">
        <v>62</v>
      </c>
      <c r="C157" s="6">
        <v>212</v>
      </c>
      <c r="D157" s="6">
        <v>274</v>
      </c>
      <c r="E157" s="6">
        <v>0</v>
      </c>
      <c r="F157" s="6">
        <v>1</v>
      </c>
      <c r="G157" s="6">
        <v>1</v>
      </c>
      <c r="H157" s="6">
        <f t="shared" si="23"/>
        <v>62</v>
      </c>
      <c r="I157" s="6">
        <f t="shared" si="22"/>
        <v>213</v>
      </c>
      <c r="J157" s="6">
        <f t="shared" si="22"/>
        <v>275</v>
      </c>
      <c r="K157" s="7" t="s">
        <v>766</v>
      </c>
    </row>
    <row r="158" spans="1:11" ht="18" customHeight="1" x14ac:dyDescent="0.2">
      <c r="A158" s="5" t="s">
        <v>414</v>
      </c>
      <c r="B158" s="6">
        <v>114</v>
      </c>
      <c r="C158" s="6">
        <v>118</v>
      </c>
      <c r="D158" s="6">
        <v>232</v>
      </c>
      <c r="E158" s="6">
        <v>0</v>
      </c>
      <c r="F158" s="6">
        <v>0</v>
      </c>
      <c r="G158" s="6">
        <v>0</v>
      </c>
      <c r="H158" s="6">
        <f t="shared" si="23"/>
        <v>114</v>
      </c>
      <c r="I158" s="6">
        <f t="shared" si="22"/>
        <v>118</v>
      </c>
      <c r="J158" s="6">
        <f t="shared" si="22"/>
        <v>232</v>
      </c>
      <c r="K158" s="7" t="s">
        <v>290</v>
      </c>
    </row>
    <row r="159" spans="1:11" ht="39.75" customHeight="1" x14ac:dyDescent="0.2">
      <c r="A159" s="31" t="s">
        <v>767</v>
      </c>
      <c r="B159" s="32">
        <v>142</v>
      </c>
      <c r="C159" s="32">
        <v>171</v>
      </c>
      <c r="D159" s="32">
        <v>313</v>
      </c>
      <c r="E159" s="32">
        <v>0</v>
      </c>
      <c r="F159" s="32">
        <v>0</v>
      </c>
      <c r="G159" s="32">
        <v>0</v>
      </c>
      <c r="H159" s="32">
        <f t="shared" si="23"/>
        <v>142</v>
      </c>
      <c r="I159" s="32">
        <f t="shared" si="22"/>
        <v>171</v>
      </c>
      <c r="J159" s="32">
        <f t="shared" si="22"/>
        <v>313</v>
      </c>
      <c r="K159" s="18" t="s">
        <v>768</v>
      </c>
    </row>
    <row r="160" spans="1:11" ht="18" customHeight="1" x14ac:dyDescent="0.2">
      <c r="A160" s="5" t="s">
        <v>769</v>
      </c>
      <c r="B160" s="6">
        <v>177</v>
      </c>
      <c r="C160" s="6">
        <v>340</v>
      </c>
      <c r="D160" s="6">
        <v>517</v>
      </c>
      <c r="E160" s="6">
        <v>2</v>
      </c>
      <c r="F160" s="6">
        <v>1</v>
      </c>
      <c r="G160" s="6">
        <v>3</v>
      </c>
      <c r="H160" s="6">
        <f t="shared" si="23"/>
        <v>179</v>
      </c>
      <c r="I160" s="6">
        <f t="shared" si="22"/>
        <v>341</v>
      </c>
      <c r="J160" s="6">
        <f t="shared" si="22"/>
        <v>520</v>
      </c>
      <c r="K160" s="7" t="s">
        <v>770</v>
      </c>
    </row>
    <row r="161" spans="1:11" ht="18" customHeight="1" x14ac:dyDescent="0.2">
      <c r="A161" s="5" t="s">
        <v>771</v>
      </c>
      <c r="B161" s="6">
        <v>51</v>
      </c>
      <c r="C161" s="6">
        <v>247</v>
      </c>
      <c r="D161" s="6">
        <v>298</v>
      </c>
      <c r="E161" s="6">
        <v>0</v>
      </c>
      <c r="F161" s="6">
        <v>0</v>
      </c>
      <c r="G161" s="6">
        <v>0</v>
      </c>
      <c r="H161" s="6">
        <f>SUM(E161,B161)</f>
        <v>51</v>
      </c>
      <c r="I161" s="6">
        <f t="shared" si="22"/>
        <v>247</v>
      </c>
      <c r="J161" s="6">
        <f t="shared" si="22"/>
        <v>298</v>
      </c>
      <c r="K161" s="7" t="s">
        <v>772</v>
      </c>
    </row>
    <row r="162" spans="1:11" ht="18" customHeight="1" x14ac:dyDescent="0.2">
      <c r="A162" s="5" t="s">
        <v>297</v>
      </c>
      <c r="B162" s="6">
        <v>125</v>
      </c>
      <c r="C162" s="6">
        <v>50</v>
      </c>
      <c r="D162" s="6">
        <v>175</v>
      </c>
      <c r="E162" s="6">
        <v>0</v>
      </c>
      <c r="F162" s="6">
        <v>0</v>
      </c>
      <c r="G162" s="6">
        <v>0</v>
      </c>
      <c r="H162" s="6">
        <f t="shared" ref="H162:J186" si="24">SUM(E162,B162)</f>
        <v>125</v>
      </c>
      <c r="I162" s="6">
        <f t="shared" si="22"/>
        <v>50</v>
      </c>
      <c r="J162" s="6">
        <f t="shared" si="22"/>
        <v>175</v>
      </c>
      <c r="K162" s="7" t="s">
        <v>298</v>
      </c>
    </row>
    <row r="163" spans="1:11" ht="18" customHeight="1" x14ac:dyDescent="0.2">
      <c r="A163" s="5" t="s">
        <v>773</v>
      </c>
      <c r="B163" s="6">
        <v>0</v>
      </c>
      <c r="C163" s="6">
        <v>55</v>
      </c>
      <c r="D163" s="6">
        <v>55</v>
      </c>
      <c r="E163" s="6">
        <v>0</v>
      </c>
      <c r="F163" s="6">
        <v>0</v>
      </c>
      <c r="G163" s="6">
        <v>0</v>
      </c>
      <c r="H163" s="6">
        <f t="shared" si="24"/>
        <v>0</v>
      </c>
      <c r="I163" s="6">
        <f t="shared" si="24"/>
        <v>55</v>
      </c>
      <c r="J163" s="6">
        <f t="shared" si="24"/>
        <v>55</v>
      </c>
      <c r="K163" s="7" t="s">
        <v>774</v>
      </c>
    </row>
    <row r="164" spans="1:11" ht="18" customHeight="1" x14ac:dyDescent="0.2">
      <c r="A164" s="5" t="s">
        <v>299</v>
      </c>
      <c r="B164" s="6">
        <v>145</v>
      </c>
      <c r="C164" s="6">
        <v>139</v>
      </c>
      <c r="D164" s="6">
        <v>284</v>
      </c>
      <c r="E164" s="6">
        <v>0</v>
      </c>
      <c r="F164" s="6">
        <v>1</v>
      </c>
      <c r="G164" s="6">
        <v>1</v>
      </c>
      <c r="H164" s="6">
        <f t="shared" si="24"/>
        <v>145</v>
      </c>
      <c r="I164" s="6">
        <f t="shared" si="24"/>
        <v>140</v>
      </c>
      <c r="J164" s="6">
        <f t="shared" si="24"/>
        <v>285</v>
      </c>
      <c r="K164" s="7" t="s">
        <v>300</v>
      </c>
    </row>
    <row r="165" spans="1:11" ht="18" customHeight="1" x14ac:dyDescent="0.2">
      <c r="A165" s="5" t="s">
        <v>775</v>
      </c>
      <c r="B165" s="6">
        <v>170</v>
      </c>
      <c r="C165" s="6">
        <v>161</v>
      </c>
      <c r="D165" s="6">
        <v>331</v>
      </c>
      <c r="E165" s="6">
        <v>0</v>
      </c>
      <c r="F165" s="6">
        <v>1</v>
      </c>
      <c r="G165" s="6">
        <v>1</v>
      </c>
      <c r="H165" s="6">
        <f t="shared" si="24"/>
        <v>170</v>
      </c>
      <c r="I165" s="6">
        <f t="shared" si="24"/>
        <v>162</v>
      </c>
      <c r="J165" s="6">
        <f t="shared" si="24"/>
        <v>332</v>
      </c>
      <c r="K165" s="7" t="s">
        <v>776</v>
      </c>
    </row>
    <row r="166" spans="1:11" ht="18" customHeight="1" x14ac:dyDescent="0.2">
      <c r="A166" s="5" t="s">
        <v>396</v>
      </c>
      <c r="B166" s="6">
        <v>56</v>
      </c>
      <c r="C166" s="6">
        <v>39</v>
      </c>
      <c r="D166" s="6">
        <v>95</v>
      </c>
      <c r="E166" s="6">
        <v>0</v>
      </c>
      <c r="F166" s="6">
        <v>0</v>
      </c>
      <c r="G166" s="6">
        <v>0</v>
      </c>
      <c r="H166" s="6">
        <f t="shared" si="24"/>
        <v>56</v>
      </c>
      <c r="I166" s="6">
        <f t="shared" si="24"/>
        <v>39</v>
      </c>
      <c r="J166" s="6">
        <f t="shared" si="24"/>
        <v>95</v>
      </c>
      <c r="K166" s="7" t="s">
        <v>371</v>
      </c>
    </row>
    <row r="167" spans="1:11" ht="18" customHeight="1" x14ac:dyDescent="0.2">
      <c r="A167" s="5" t="s">
        <v>301</v>
      </c>
      <c r="B167" s="6">
        <v>27</v>
      </c>
      <c r="C167" s="6">
        <v>21</v>
      </c>
      <c r="D167" s="6">
        <v>48</v>
      </c>
      <c r="E167" s="6">
        <v>0</v>
      </c>
      <c r="F167" s="6">
        <v>0</v>
      </c>
      <c r="G167" s="6">
        <v>0</v>
      </c>
      <c r="H167" s="6">
        <f t="shared" si="24"/>
        <v>27</v>
      </c>
      <c r="I167" s="6">
        <f t="shared" si="24"/>
        <v>21</v>
      </c>
      <c r="J167" s="6">
        <f t="shared" si="24"/>
        <v>48</v>
      </c>
      <c r="K167" s="7" t="s">
        <v>302</v>
      </c>
    </row>
    <row r="168" spans="1:11" ht="18" customHeight="1" x14ac:dyDescent="0.2">
      <c r="A168" s="5" t="s">
        <v>303</v>
      </c>
      <c r="B168" s="6">
        <v>43</v>
      </c>
      <c r="C168" s="6">
        <v>39</v>
      </c>
      <c r="D168" s="6">
        <v>82</v>
      </c>
      <c r="E168" s="6">
        <v>0</v>
      </c>
      <c r="F168" s="6">
        <v>0</v>
      </c>
      <c r="G168" s="6">
        <v>0</v>
      </c>
      <c r="H168" s="6">
        <f t="shared" si="24"/>
        <v>43</v>
      </c>
      <c r="I168" s="6">
        <f t="shared" si="24"/>
        <v>39</v>
      </c>
      <c r="J168" s="6">
        <f t="shared" si="24"/>
        <v>82</v>
      </c>
      <c r="K168" s="7" t="s">
        <v>304</v>
      </c>
    </row>
    <row r="169" spans="1:11" ht="18" customHeight="1" x14ac:dyDescent="0.2">
      <c r="A169" s="5" t="s">
        <v>777</v>
      </c>
      <c r="B169" s="6">
        <v>179</v>
      </c>
      <c r="C169" s="6">
        <v>76</v>
      </c>
      <c r="D169" s="6">
        <v>255</v>
      </c>
      <c r="E169" s="6">
        <v>0</v>
      </c>
      <c r="F169" s="6">
        <v>0</v>
      </c>
      <c r="G169" s="6">
        <v>0</v>
      </c>
      <c r="H169" s="6">
        <f t="shared" si="24"/>
        <v>179</v>
      </c>
      <c r="I169" s="6">
        <f t="shared" si="24"/>
        <v>76</v>
      </c>
      <c r="J169" s="6">
        <f t="shared" si="24"/>
        <v>255</v>
      </c>
      <c r="K169" s="7" t="s">
        <v>778</v>
      </c>
    </row>
    <row r="170" spans="1:11" ht="18" customHeight="1" thickBot="1" x14ac:dyDescent="0.25">
      <c r="A170" s="14" t="s">
        <v>372</v>
      </c>
      <c r="B170" s="15">
        <v>91</v>
      </c>
      <c r="C170" s="15">
        <v>44</v>
      </c>
      <c r="D170" s="15">
        <v>135</v>
      </c>
      <c r="E170" s="15">
        <v>3</v>
      </c>
      <c r="F170" s="15">
        <v>0</v>
      </c>
      <c r="G170" s="15">
        <v>3</v>
      </c>
      <c r="H170" s="15">
        <f t="shared" si="24"/>
        <v>94</v>
      </c>
      <c r="I170" s="15">
        <f t="shared" si="24"/>
        <v>44</v>
      </c>
      <c r="J170" s="15">
        <f t="shared" si="24"/>
        <v>138</v>
      </c>
      <c r="K170" s="16" t="s">
        <v>779</v>
      </c>
    </row>
    <row r="171" spans="1:11" ht="19.5" customHeight="1" thickTop="1" x14ac:dyDescent="0.2">
      <c r="A171" s="25"/>
      <c r="B171" s="73"/>
      <c r="C171" s="73"/>
      <c r="D171" s="73"/>
      <c r="E171" s="73"/>
      <c r="F171" s="73"/>
      <c r="G171" s="73"/>
      <c r="H171" s="73"/>
      <c r="I171" s="73"/>
      <c r="J171" s="73"/>
      <c r="K171" s="26"/>
    </row>
    <row r="172" spans="1:11" ht="19.5" customHeight="1" x14ac:dyDescent="0.2">
      <c r="A172" s="25"/>
      <c r="B172" s="73"/>
      <c r="C172" s="73"/>
      <c r="D172" s="73"/>
      <c r="E172" s="73"/>
      <c r="F172" s="73"/>
      <c r="G172" s="73"/>
      <c r="H172" s="73"/>
      <c r="I172" s="73"/>
      <c r="J172" s="73"/>
      <c r="K172" s="26"/>
    </row>
    <row r="173" spans="1:11" ht="19.5" customHeight="1" x14ac:dyDescent="0.2">
      <c r="A173" s="25"/>
      <c r="B173" s="73"/>
      <c r="C173" s="73"/>
      <c r="D173" s="73"/>
      <c r="E173" s="73"/>
      <c r="F173" s="73"/>
      <c r="G173" s="73"/>
      <c r="H173" s="73"/>
      <c r="I173" s="73"/>
      <c r="J173" s="73"/>
      <c r="K173" s="26"/>
    </row>
    <row r="174" spans="1:11" ht="23.25" customHeight="1" thickBot="1" x14ac:dyDescent="0.3">
      <c r="A174" s="29" t="s">
        <v>799</v>
      </c>
      <c r="K174" s="35" t="s">
        <v>800</v>
      </c>
    </row>
    <row r="175" spans="1:11" ht="18" customHeight="1" thickTop="1" x14ac:dyDescent="0.25">
      <c r="A175" s="409" t="s">
        <v>118</v>
      </c>
      <c r="B175" s="412" t="s">
        <v>2</v>
      </c>
      <c r="C175" s="412"/>
      <c r="D175" s="412"/>
      <c r="E175" s="412" t="s">
        <v>3</v>
      </c>
      <c r="F175" s="412"/>
      <c r="G175" s="412"/>
      <c r="H175" s="412" t="s">
        <v>4</v>
      </c>
      <c r="I175" s="412"/>
      <c r="J175" s="412"/>
      <c r="K175" s="409" t="s">
        <v>278</v>
      </c>
    </row>
    <row r="176" spans="1:11" ht="16.5" customHeight="1" x14ac:dyDescent="0.25">
      <c r="A176" s="410"/>
      <c r="B176" s="413" t="s">
        <v>6</v>
      </c>
      <c r="C176" s="413"/>
      <c r="D176" s="413"/>
      <c r="E176" s="413" t="s">
        <v>7</v>
      </c>
      <c r="F176" s="413"/>
      <c r="G176" s="413"/>
      <c r="H176" s="413" t="s">
        <v>8</v>
      </c>
      <c r="I176" s="413"/>
      <c r="J176" s="413"/>
      <c r="K176" s="410"/>
    </row>
    <row r="177" spans="1:11" ht="21" customHeight="1" x14ac:dyDescent="0.25">
      <c r="A177" s="410"/>
      <c r="B177" s="75" t="s">
        <v>52</v>
      </c>
      <c r="C177" s="75" t="s">
        <v>279</v>
      </c>
      <c r="D177" s="75" t="s">
        <v>11</v>
      </c>
      <c r="E177" s="75" t="s">
        <v>52</v>
      </c>
      <c r="F177" s="75" t="s">
        <v>279</v>
      </c>
      <c r="G177" s="75" t="s">
        <v>11</v>
      </c>
      <c r="H177" s="75" t="s">
        <v>52</v>
      </c>
      <c r="I177" s="75" t="s">
        <v>279</v>
      </c>
      <c r="J177" s="75" t="s">
        <v>11</v>
      </c>
      <c r="K177" s="410"/>
    </row>
    <row r="178" spans="1:11" ht="16.5" customHeight="1" thickBot="1" x14ac:dyDescent="0.3">
      <c r="A178" s="411"/>
      <c r="B178" s="4" t="s">
        <v>12</v>
      </c>
      <c r="C178" s="4" t="s">
        <v>13</v>
      </c>
      <c r="D178" s="4" t="s">
        <v>8</v>
      </c>
      <c r="E178" s="4" t="s">
        <v>12</v>
      </c>
      <c r="F178" s="4" t="s">
        <v>13</v>
      </c>
      <c r="G178" s="4" t="s">
        <v>8</v>
      </c>
      <c r="H178" s="4" t="s">
        <v>12</v>
      </c>
      <c r="I178" s="4" t="s">
        <v>13</v>
      </c>
      <c r="J178" s="4" t="s">
        <v>8</v>
      </c>
      <c r="K178" s="411"/>
    </row>
    <row r="179" spans="1:11" ht="26.25" customHeight="1" x14ac:dyDescent="0.2">
      <c r="A179" s="42" t="s">
        <v>801</v>
      </c>
      <c r="B179" s="40">
        <v>20</v>
      </c>
      <c r="C179" s="40">
        <v>11</v>
      </c>
      <c r="D179" s="40">
        <v>31</v>
      </c>
      <c r="E179" s="40">
        <v>0</v>
      </c>
      <c r="F179" s="40">
        <v>0</v>
      </c>
      <c r="G179" s="40">
        <f t="shared" ref="G179:G184" si="25">SUM(E179:F179)</f>
        <v>0</v>
      </c>
      <c r="H179" s="40">
        <f t="shared" si="24"/>
        <v>20</v>
      </c>
      <c r="I179" s="40">
        <f t="shared" si="24"/>
        <v>11</v>
      </c>
      <c r="J179" s="40">
        <f t="shared" si="24"/>
        <v>31</v>
      </c>
      <c r="K179" s="43" t="s">
        <v>802</v>
      </c>
    </row>
    <row r="180" spans="1:11" ht="25.5" customHeight="1" x14ac:dyDescent="0.2">
      <c r="A180" s="5" t="s">
        <v>803</v>
      </c>
      <c r="B180" s="6">
        <v>19</v>
      </c>
      <c r="C180" s="6">
        <v>10</v>
      </c>
      <c r="D180" s="6">
        <v>29</v>
      </c>
      <c r="E180" s="6">
        <v>0</v>
      </c>
      <c r="F180" s="6">
        <v>0</v>
      </c>
      <c r="G180" s="6">
        <f t="shared" si="25"/>
        <v>0</v>
      </c>
      <c r="H180" s="6">
        <f t="shared" si="24"/>
        <v>19</v>
      </c>
      <c r="I180" s="6">
        <f t="shared" si="24"/>
        <v>10</v>
      </c>
      <c r="J180" s="6">
        <f t="shared" si="24"/>
        <v>29</v>
      </c>
      <c r="K180" s="7" t="s">
        <v>804</v>
      </c>
    </row>
    <row r="181" spans="1:11" ht="21" customHeight="1" x14ac:dyDescent="0.2">
      <c r="A181" s="5" t="s">
        <v>805</v>
      </c>
      <c r="B181" s="6">
        <v>22</v>
      </c>
      <c r="C181" s="6">
        <v>22</v>
      </c>
      <c r="D181" s="6">
        <v>44</v>
      </c>
      <c r="E181" s="6">
        <v>0</v>
      </c>
      <c r="F181" s="6">
        <v>0</v>
      </c>
      <c r="G181" s="6">
        <f>SUM(E181:F181)</f>
        <v>0</v>
      </c>
      <c r="H181" s="6">
        <f t="shared" si="24"/>
        <v>22</v>
      </c>
      <c r="I181" s="6">
        <f t="shared" si="24"/>
        <v>22</v>
      </c>
      <c r="J181" s="6">
        <f t="shared" si="24"/>
        <v>44</v>
      </c>
      <c r="K181" s="7" t="s">
        <v>806</v>
      </c>
    </row>
    <row r="182" spans="1:11" ht="33" customHeight="1" x14ac:dyDescent="0.2">
      <c r="A182" s="5" t="s">
        <v>807</v>
      </c>
      <c r="B182" s="6">
        <v>16</v>
      </c>
      <c r="C182" s="6">
        <v>16</v>
      </c>
      <c r="D182" s="6">
        <v>32</v>
      </c>
      <c r="E182" s="6">
        <v>0</v>
      </c>
      <c r="F182" s="6">
        <v>0</v>
      </c>
      <c r="G182" s="6">
        <f t="shared" si="25"/>
        <v>0</v>
      </c>
      <c r="H182" s="6">
        <f t="shared" si="24"/>
        <v>16</v>
      </c>
      <c r="I182" s="6">
        <f t="shared" si="24"/>
        <v>16</v>
      </c>
      <c r="J182" s="6">
        <f t="shared" si="24"/>
        <v>32</v>
      </c>
      <c r="K182" s="18" t="s">
        <v>808</v>
      </c>
    </row>
    <row r="183" spans="1:11" ht="29.25" customHeight="1" x14ac:dyDescent="0.2">
      <c r="A183" s="5" t="s">
        <v>809</v>
      </c>
      <c r="B183" s="6">
        <v>7</v>
      </c>
      <c r="C183" s="6">
        <v>16</v>
      </c>
      <c r="D183" s="6">
        <v>23</v>
      </c>
      <c r="E183" s="6">
        <v>0</v>
      </c>
      <c r="F183" s="6">
        <v>0</v>
      </c>
      <c r="G183" s="6">
        <f>SUM(E183:F183)</f>
        <v>0</v>
      </c>
      <c r="H183" s="6">
        <f t="shared" si="24"/>
        <v>7</v>
      </c>
      <c r="I183" s="6">
        <f t="shared" si="24"/>
        <v>16</v>
      </c>
      <c r="J183" s="6">
        <f t="shared" si="24"/>
        <v>23</v>
      </c>
      <c r="K183" s="7" t="s">
        <v>810</v>
      </c>
    </row>
    <row r="184" spans="1:11" ht="19.5" customHeight="1" x14ac:dyDescent="0.2">
      <c r="A184" s="5" t="s">
        <v>811</v>
      </c>
      <c r="B184" s="6">
        <v>9</v>
      </c>
      <c r="C184" s="6">
        <v>6</v>
      </c>
      <c r="D184" s="6">
        <v>15</v>
      </c>
      <c r="E184" s="6">
        <v>0</v>
      </c>
      <c r="F184" s="6">
        <v>0</v>
      </c>
      <c r="G184" s="6">
        <f t="shared" si="25"/>
        <v>0</v>
      </c>
      <c r="H184" s="6">
        <f t="shared" si="24"/>
        <v>9</v>
      </c>
      <c r="I184" s="6">
        <f t="shared" si="24"/>
        <v>6</v>
      </c>
      <c r="J184" s="6">
        <f t="shared" si="24"/>
        <v>15</v>
      </c>
      <c r="K184" s="7" t="s">
        <v>812</v>
      </c>
    </row>
    <row r="185" spans="1:11" ht="19.5" customHeight="1" x14ac:dyDescent="0.2">
      <c r="A185" s="5" t="s">
        <v>813</v>
      </c>
      <c r="B185" s="6">
        <v>12</v>
      </c>
      <c r="C185" s="6">
        <v>15</v>
      </c>
      <c r="D185" s="6">
        <v>27</v>
      </c>
      <c r="E185" s="6">
        <v>0</v>
      </c>
      <c r="F185" s="6">
        <v>0</v>
      </c>
      <c r="G185" s="6">
        <f t="shared" ref="G185:G193" si="26">SUM(E185:F185)</f>
        <v>0</v>
      </c>
      <c r="H185" s="6">
        <f t="shared" si="24"/>
        <v>12</v>
      </c>
      <c r="I185" s="6">
        <f t="shared" si="24"/>
        <v>15</v>
      </c>
      <c r="J185" s="6">
        <f t="shared" si="24"/>
        <v>27</v>
      </c>
      <c r="K185" s="7" t="s">
        <v>814</v>
      </c>
    </row>
    <row r="186" spans="1:11" ht="19.5" customHeight="1" x14ac:dyDescent="0.2">
      <c r="A186" s="5" t="s">
        <v>815</v>
      </c>
      <c r="B186" s="6">
        <v>6</v>
      </c>
      <c r="C186" s="6">
        <v>7</v>
      </c>
      <c r="D186" s="6">
        <v>13</v>
      </c>
      <c r="E186" s="6">
        <v>0</v>
      </c>
      <c r="F186" s="6">
        <v>1</v>
      </c>
      <c r="G186" s="6">
        <f t="shared" si="26"/>
        <v>1</v>
      </c>
      <c r="H186" s="6">
        <f t="shared" si="24"/>
        <v>6</v>
      </c>
      <c r="I186" s="6">
        <f t="shared" si="24"/>
        <v>8</v>
      </c>
      <c r="J186" s="6">
        <f t="shared" si="24"/>
        <v>14</v>
      </c>
      <c r="K186" s="7" t="s">
        <v>816</v>
      </c>
    </row>
    <row r="187" spans="1:11" ht="35.25" customHeight="1" x14ac:dyDescent="0.2">
      <c r="A187" s="5" t="s">
        <v>817</v>
      </c>
      <c r="B187" s="6">
        <v>17</v>
      </c>
      <c r="C187" s="6">
        <v>17</v>
      </c>
      <c r="D187" s="6">
        <v>34</v>
      </c>
      <c r="E187" s="6">
        <v>1</v>
      </c>
      <c r="F187" s="6">
        <v>1</v>
      </c>
      <c r="G187" s="6">
        <f t="shared" si="26"/>
        <v>2</v>
      </c>
      <c r="H187" s="6">
        <f>SUM(E187,B187)</f>
        <v>18</v>
      </c>
      <c r="I187" s="6">
        <f t="shared" ref="I187:J193" si="27">SUM(F187,C187)</f>
        <v>18</v>
      </c>
      <c r="J187" s="6">
        <f t="shared" si="27"/>
        <v>36</v>
      </c>
      <c r="K187" s="18" t="s">
        <v>818</v>
      </c>
    </row>
    <row r="188" spans="1:11" ht="26.25" customHeight="1" x14ac:dyDescent="0.2">
      <c r="A188" s="5" t="s">
        <v>819</v>
      </c>
      <c r="B188" s="6">
        <v>3</v>
      </c>
      <c r="C188" s="6">
        <v>6</v>
      </c>
      <c r="D188" s="6">
        <v>9</v>
      </c>
      <c r="E188" s="6">
        <v>0</v>
      </c>
      <c r="F188" s="6">
        <v>0</v>
      </c>
      <c r="G188" s="6">
        <f t="shared" si="26"/>
        <v>0</v>
      </c>
      <c r="H188" s="6">
        <f t="shared" ref="H188:H193" si="28">SUM(E188,B188)</f>
        <v>3</v>
      </c>
      <c r="I188" s="6">
        <f t="shared" si="27"/>
        <v>6</v>
      </c>
      <c r="J188" s="6">
        <f t="shared" si="27"/>
        <v>9</v>
      </c>
      <c r="K188" s="7" t="s">
        <v>820</v>
      </c>
    </row>
    <row r="189" spans="1:11" ht="27" customHeight="1" x14ac:dyDescent="0.2">
      <c r="A189" s="5" t="s">
        <v>821</v>
      </c>
      <c r="B189" s="6">
        <v>2</v>
      </c>
      <c r="C189" s="6">
        <v>9</v>
      </c>
      <c r="D189" s="6">
        <v>11</v>
      </c>
      <c r="E189" s="6">
        <v>0</v>
      </c>
      <c r="F189" s="6">
        <v>0</v>
      </c>
      <c r="G189" s="6">
        <f t="shared" si="26"/>
        <v>0</v>
      </c>
      <c r="H189" s="6">
        <f t="shared" si="28"/>
        <v>2</v>
      </c>
      <c r="I189" s="6">
        <f t="shared" si="27"/>
        <v>9</v>
      </c>
      <c r="J189" s="6">
        <f t="shared" si="27"/>
        <v>11</v>
      </c>
      <c r="K189" s="7" t="s">
        <v>822</v>
      </c>
    </row>
    <row r="190" spans="1:11" ht="27" customHeight="1" x14ac:dyDescent="0.2">
      <c r="A190" s="5" t="s">
        <v>245</v>
      </c>
      <c r="B190" s="6">
        <v>10</v>
      </c>
      <c r="C190" s="6">
        <v>1</v>
      </c>
      <c r="D190" s="6">
        <v>11</v>
      </c>
      <c r="E190" s="6">
        <v>0</v>
      </c>
      <c r="F190" s="6">
        <v>1</v>
      </c>
      <c r="G190" s="6">
        <f t="shared" si="26"/>
        <v>1</v>
      </c>
      <c r="H190" s="6">
        <f t="shared" si="28"/>
        <v>10</v>
      </c>
      <c r="I190" s="6">
        <f t="shared" si="27"/>
        <v>2</v>
      </c>
      <c r="J190" s="6">
        <f t="shared" si="27"/>
        <v>12</v>
      </c>
      <c r="K190" s="7" t="s">
        <v>327</v>
      </c>
    </row>
    <row r="191" spans="1:11" ht="27" customHeight="1" x14ac:dyDescent="0.2">
      <c r="A191" s="5" t="s">
        <v>433</v>
      </c>
      <c r="B191" s="6">
        <v>2</v>
      </c>
      <c r="C191" s="6">
        <v>6</v>
      </c>
      <c r="D191" s="6">
        <v>8</v>
      </c>
      <c r="E191" s="6">
        <v>0</v>
      </c>
      <c r="F191" s="6">
        <v>0</v>
      </c>
      <c r="G191" s="6">
        <f t="shared" si="26"/>
        <v>0</v>
      </c>
      <c r="H191" s="6">
        <f t="shared" si="28"/>
        <v>2</v>
      </c>
      <c r="I191" s="6">
        <f t="shared" si="27"/>
        <v>6</v>
      </c>
      <c r="J191" s="6">
        <f t="shared" si="27"/>
        <v>8</v>
      </c>
      <c r="K191" s="7" t="s">
        <v>434</v>
      </c>
    </row>
    <row r="192" spans="1:11" ht="38.25" customHeight="1" x14ac:dyDescent="0.2">
      <c r="A192" s="5" t="s">
        <v>823</v>
      </c>
      <c r="B192" s="6">
        <v>7</v>
      </c>
      <c r="C192" s="6">
        <v>10</v>
      </c>
      <c r="D192" s="6">
        <v>17</v>
      </c>
      <c r="E192" s="6">
        <v>0</v>
      </c>
      <c r="F192" s="6">
        <v>0</v>
      </c>
      <c r="G192" s="6">
        <f t="shared" si="26"/>
        <v>0</v>
      </c>
      <c r="H192" s="6">
        <f t="shared" si="28"/>
        <v>7</v>
      </c>
      <c r="I192" s="6">
        <f t="shared" si="27"/>
        <v>10</v>
      </c>
      <c r="J192" s="6">
        <f t="shared" si="27"/>
        <v>17</v>
      </c>
      <c r="K192" s="18" t="s">
        <v>824</v>
      </c>
    </row>
    <row r="193" spans="1:11" ht="35.25" customHeight="1" thickBot="1" x14ac:dyDescent="0.25">
      <c r="A193" s="25" t="s">
        <v>54</v>
      </c>
      <c r="B193" s="73">
        <v>98</v>
      </c>
      <c r="C193" s="73">
        <v>65</v>
      </c>
      <c r="D193" s="73">
        <v>163</v>
      </c>
      <c r="E193" s="73">
        <v>0</v>
      </c>
      <c r="F193" s="73">
        <v>0</v>
      </c>
      <c r="G193" s="73">
        <f t="shared" si="26"/>
        <v>0</v>
      </c>
      <c r="H193" s="32">
        <f t="shared" si="28"/>
        <v>98</v>
      </c>
      <c r="I193" s="32">
        <f t="shared" si="27"/>
        <v>65</v>
      </c>
      <c r="J193" s="32">
        <f t="shared" si="27"/>
        <v>163</v>
      </c>
      <c r="K193" s="26" t="s">
        <v>330</v>
      </c>
    </row>
    <row r="194" spans="1:11" ht="28.5" customHeight="1" thickBot="1" x14ac:dyDescent="0.25">
      <c r="A194" s="8" t="s">
        <v>47</v>
      </c>
      <c r="B194" s="9">
        <f t="shared" ref="B194:J194" si="29">SUM(B147:B160,B161:B186,B187:B193)</f>
        <v>2986</v>
      </c>
      <c r="C194" s="9">
        <f t="shared" si="29"/>
        <v>3338</v>
      </c>
      <c r="D194" s="9">
        <f t="shared" si="29"/>
        <v>6324</v>
      </c>
      <c r="E194" s="9">
        <f t="shared" si="29"/>
        <v>7</v>
      </c>
      <c r="F194" s="9">
        <f t="shared" si="29"/>
        <v>7</v>
      </c>
      <c r="G194" s="9">
        <f t="shared" si="29"/>
        <v>14</v>
      </c>
      <c r="H194" s="9">
        <f t="shared" si="29"/>
        <v>2993</v>
      </c>
      <c r="I194" s="9">
        <f t="shared" si="29"/>
        <v>3345</v>
      </c>
      <c r="J194" s="9">
        <f t="shared" si="29"/>
        <v>6338</v>
      </c>
      <c r="K194" s="10" t="s">
        <v>48</v>
      </c>
    </row>
    <row r="195" spans="1:11" ht="23.25" customHeight="1" thickTop="1" x14ac:dyDescent="0.2"/>
    <row r="196" spans="1:11" ht="23.25" customHeight="1" x14ac:dyDescent="0.2"/>
    <row r="197" spans="1:11" ht="18.95" customHeight="1" x14ac:dyDescent="0.2"/>
    <row r="198" spans="1:11" ht="18.95" customHeight="1" x14ac:dyDescent="0.2"/>
    <row r="199" spans="1:11" ht="18.95" customHeight="1" x14ac:dyDescent="0.2"/>
    <row r="200" spans="1:11" ht="18.95" customHeight="1" x14ac:dyDescent="0.2"/>
    <row r="201" spans="1:11" ht="18.95" customHeight="1" x14ac:dyDescent="0.2"/>
    <row r="202" spans="1:11" ht="18.95" customHeight="1" x14ac:dyDescent="0.2"/>
    <row r="203" spans="1:11" ht="18.95" customHeight="1" x14ac:dyDescent="0.2"/>
    <row r="204" spans="1:11" ht="18.95" customHeight="1" x14ac:dyDescent="0.2"/>
    <row r="205" spans="1:11" ht="18.95" customHeight="1" x14ac:dyDescent="0.2"/>
    <row r="206" spans="1:11" ht="18.95" customHeight="1" x14ac:dyDescent="0.2"/>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sheetData>
  <mergeCells count="54">
    <mergeCell ref="A175:A178"/>
    <mergeCell ref="B175:D175"/>
    <mergeCell ref="E175:G175"/>
    <mergeCell ref="H175:J175"/>
    <mergeCell ref="K175:K178"/>
    <mergeCell ref="B176:D176"/>
    <mergeCell ref="E176:G176"/>
    <mergeCell ref="H176:J176"/>
    <mergeCell ref="A139:K139"/>
    <mergeCell ref="A140:K140"/>
    <mergeCell ref="A142:A145"/>
    <mergeCell ref="B142:D142"/>
    <mergeCell ref="E142:G142"/>
    <mergeCell ref="H142:J142"/>
    <mergeCell ref="K142:K145"/>
    <mergeCell ref="B143:D143"/>
    <mergeCell ref="E143:G143"/>
    <mergeCell ref="H143:J143"/>
    <mergeCell ref="A105:A108"/>
    <mergeCell ref="B105:D105"/>
    <mergeCell ref="E105:G105"/>
    <mergeCell ref="H105:J105"/>
    <mergeCell ref="K105:K108"/>
    <mergeCell ref="B106:D106"/>
    <mergeCell ref="E106:G106"/>
    <mergeCell ref="H106:J106"/>
    <mergeCell ref="A68:K68"/>
    <mergeCell ref="A69:K69"/>
    <mergeCell ref="A71:A74"/>
    <mergeCell ref="B71:D71"/>
    <mergeCell ref="E71:G71"/>
    <mergeCell ref="H71:J71"/>
    <mergeCell ref="K71:K74"/>
    <mergeCell ref="B72:D72"/>
    <mergeCell ref="E72:G72"/>
    <mergeCell ref="H72:J72"/>
    <mergeCell ref="A40:A43"/>
    <mergeCell ref="B40:D40"/>
    <mergeCell ref="E40:G40"/>
    <mergeCell ref="H40:J40"/>
    <mergeCell ref="K40:K43"/>
    <mergeCell ref="B41:D41"/>
    <mergeCell ref="E41:G41"/>
    <mergeCell ref="H41:J4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89"/>
  <sheetViews>
    <sheetView rightToLeft="1" view="pageBreakPreview" topLeftCell="A69" zoomScale="80" zoomScaleSheetLayoutView="80" workbookViewId="0">
      <selection activeCell="A79" sqref="A79:A98"/>
    </sheetView>
  </sheetViews>
  <sheetFormatPr defaultRowHeight="14.25" x14ac:dyDescent="0.2"/>
  <cols>
    <col min="1" max="1" width="29.375" style="76" customWidth="1"/>
    <col min="2" max="2" width="7.875" style="76" customWidth="1"/>
    <col min="3" max="3" width="8.625" style="76" customWidth="1"/>
    <col min="4" max="4" width="8" style="76" customWidth="1"/>
    <col min="5" max="5" width="7.75" style="76" customWidth="1"/>
    <col min="6" max="6" width="8.625" style="76" customWidth="1"/>
    <col min="7" max="7" width="7.75" style="76" customWidth="1"/>
    <col min="8" max="8" width="8" style="76" customWidth="1"/>
    <col min="9" max="9" width="8.875" style="76" customWidth="1"/>
    <col min="10" max="10" width="7.875" style="76" customWidth="1"/>
    <col min="11" max="11" width="40" style="76" customWidth="1"/>
    <col min="12" max="16384" width="9" style="76"/>
  </cols>
  <sheetData>
    <row r="1" spans="1:11" ht="28.5" customHeight="1" x14ac:dyDescent="0.2">
      <c r="A1" s="423" t="s">
        <v>1661</v>
      </c>
      <c r="B1" s="423"/>
      <c r="C1" s="423"/>
      <c r="D1" s="423"/>
      <c r="E1" s="423"/>
      <c r="F1" s="423"/>
      <c r="G1" s="423"/>
      <c r="H1" s="423"/>
      <c r="I1" s="423"/>
      <c r="J1" s="423"/>
      <c r="K1" s="423"/>
    </row>
    <row r="2" spans="1:11" ht="38.25" customHeight="1" x14ac:dyDescent="0.25">
      <c r="A2" s="416" t="s">
        <v>1660</v>
      </c>
      <c r="B2" s="416"/>
      <c r="C2" s="416"/>
      <c r="D2" s="416"/>
      <c r="E2" s="416"/>
      <c r="F2" s="416"/>
      <c r="G2" s="416"/>
      <c r="H2" s="416"/>
      <c r="I2" s="416"/>
      <c r="J2" s="416"/>
      <c r="K2" s="416"/>
    </row>
    <row r="3" spans="1:11" ht="24" customHeight="1" thickBot="1" x14ac:dyDescent="0.25">
      <c r="A3" s="303" t="s">
        <v>1659</v>
      </c>
      <c r="K3" s="33" t="s">
        <v>1658</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1.75" customHeight="1" x14ac:dyDescent="0.2">
      <c r="A8" s="79" t="s">
        <v>14</v>
      </c>
      <c r="B8" s="80"/>
      <c r="C8" s="80"/>
      <c r="D8" s="80"/>
      <c r="E8" s="80"/>
      <c r="F8" s="80"/>
      <c r="G8" s="80"/>
      <c r="H8" s="80"/>
      <c r="I8" s="80"/>
      <c r="J8" s="80"/>
      <c r="K8" s="81" t="s">
        <v>69</v>
      </c>
    </row>
    <row r="9" spans="1:11" ht="21" customHeight="1" x14ac:dyDescent="0.2">
      <c r="A9" s="5" t="s">
        <v>280</v>
      </c>
      <c r="B9" s="6">
        <v>73</v>
      </c>
      <c r="C9" s="6">
        <v>147</v>
      </c>
      <c r="D9" s="6">
        <f t="shared" ref="D9:D28" si="0">SUM(B9:C9)</f>
        <v>220</v>
      </c>
      <c r="E9" s="6">
        <v>0</v>
      </c>
      <c r="F9" s="6">
        <v>0</v>
      </c>
      <c r="G9" s="6">
        <f t="shared" ref="G9:G28" si="1">SUM(E9:F9)</f>
        <v>0</v>
      </c>
      <c r="H9" s="6">
        <f t="shared" ref="H9:H28" si="2">SUM(B9,E9)</f>
        <v>73</v>
      </c>
      <c r="I9" s="6">
        <f t="shared" ref="I9:I28" si="3">SUM(C9,F9)</f>
        <v>147</v>
      </c>
      <c r="J9" s="6">
        <f t="shared" ref="J9:J28" si="4">SUM(H9:I9)</f>
        <v>220</v>
      </c>
      <c r="K9" s="7" t="s">
        <v>281</v>
      </c>
    </row>
    <row r="10" spans="1:11" ht="21" customHeight="1" x14ac:dyDescent="0.2">
      <c r="A10" s="5" t="s">
        <v>1641</v>
      </c>
      <c r="B10" s="6">
        <v>29</v>
      </c>
      <c r="C10" s="6">
        <v>40</v>
      </c>
      <c r="D10" s="6">
        <f t="shared" si="0"/>
        <v>69</v>
      </c>
      <c r="E10" s="6">
        <v>0</v>
      </c>
      <c r="F10" s="6">
        <v>0</v>
      </c>
      <c r="G10" s="6">
        <f t="shared" si="1"/>
        <v>0</v>
      </c>
      <c r="H10" s="6">
        <f t="shared" si="2"/>
        <v>29</v>
      </c>
      <c r="I10" s="6">
        <f t="shared" si="3"/>
        <v>40</v>
      </c>
      <c r="J10" s="6">
        <f t="shared" si="4"/>
        <v>69</v>
      </c>
      <c r="K10" s="7" t="s">
        <v>1640</v>
      </c>
    </row>
    <row r="11" spans="1:11" ht="21" customHeight="1" x14ac:dyDescent="0.2">
      <c r="A11" s="5" t="s">
        <v>124</v>
      </c>
      <c r="B11" s="6">
        <v>47</v>
      </c>
      <c r="C11" s="6">
        <v>95</v>
      </c>
      <c r="D11" s="6">
        <f t="shared" si="0"/>
        <v>142</v>
      </c>
      <c r="E11" s="6">
        <v>0</v>
      </c>
      <c r="F11" s="6">
        <v>0</v>
      </c>
      <c r="G11" s="6">
        <f t="shared" si="1"/>
        <v>0</v>
      </c>
      <c r="H11" s="6">
        <f t="shared" si="2"/>
        <v>47</v>
      </c>
      <c r="I11" s="6">
        <f t="shared" si="3"/>
        <v>95</v>
      </c>
      <c r="J11" s="6">
        <f t="shared" si="4"/>
        <v>142</v>
      </c>
      <c r="K11" s="7" t="s">
        <v>282</v>
      </c>
    </row>
    <row r="12" spans="1:11" ht="21" customHeight="1" x14ac:dyDescent="0.2">
      <c r="A12" s="5" t="s">
        <v>125</v>
      </c>
      <c r="B12" s="6">
        <v>43</v>
      </c>
      <c r="C12" s="6">
        <v>117</v>
      </c>
      <c r="D12" s="6">
        <f t="shared" si="0"/>
        <v>160</v>
      </c>
      <c r="E12" s="6">
        <v>0</v>
      </c>
      <c r="F12" s="6">
        <v>0</v>
      </c>
      <c r="G12" s="6">
        <f t="shared" si="1"/>
        <v>0</v>
      </c>
      <c r="H12" s="6">
        <f t="shared" si="2"/>
        <v>43</v>
      </c>
      <c r="I12" s="6">
        <f t="shared" si="3"/>
        <v>117</v>
      </c>
      <c r="J12" s="6">
        <f t="shared" si="4"/>
        <v>160</v>
      </c>
      <c r="K12" s="7" t="s">
        <v>347</v>
      </c>
    </row>
    <row r="13" spans="1:11" ht="21" customHeight="1" x14ac:dyDescent="0.2">
      <c r="A13" s="5" t="s">
        <v>348</v>
      </c>
      <c r="B13" s="6">
        <v>23</v>
      </c>
      <c r="C13" s="6">
        <v>86</v>
      </c>
      <c r="D13" s="6">
        <f t="shared" si="0"/>
        <v>109</v>
      </c>
      <c r="E13" s="6">
        <v>0</v>
      </c>
      <c r="F13" s="6">
        <v>0</v>
      </c>
      <c r="G13" s="6">
        <f t="shared" si="1"/>
        <v>0</v>
      </c>
      <c r="H13" s="6">
        <f t="shared" si="2"/>
        <v>23</v>
      </c>
      <c r="I13" s="6">
        <f t="shared" si="3"/>
        <v>86</v>
      </c>
      <c r="J13" s="6">
        <f t="shared" si="4"/>
        <v>109</v>
      </c>
      <c r="K13" s="7" t="s">
        <v>349</v>
      </c>
    </row>
    <row r="14" spans="1:11" ht="21" customHeight="1" x14ac:dyDescent="0.2">
      <c r="A14" s="5" t="s">
        <v>285</v>
      </c>
      <c r="B14" s="6">
        <v>196</v>
      </c>
      <c r="C14" s="6">
        <v>200</v>
      </c>
      <c r="D14" s="6">
        <f t="shared" si="0"/>
        <v>396</v>
      </c>
      <c r="E14" s="6">
        <v>0</v>
      </c>
      <c r="F14" s="6">
        <v>0</v>
      </c>
      <c r="G14" s="6">
        <f t="shared" si="1"/>
        <v>0</v>
      </c>
      <c r="H14" s="6">
        <f t="shared" si="2"/>
        <v>196</v>
      </c>
      <c r="I14" s="6">
        <f t="shared" si="3"/>
        <v>200</v>
      </c>
      <c r="J14" s="6">
        <f t="shared" si="4"/>
        <v>396</v>
      </c>
      <c r="K14" s="7" t="s">
        <v>286</v>
      </c>
    </row>
    <row r="15" spans="1:11" ht="21" customHeight="1" x14ac:dyDescent="0.2">
      <c r="A15" s="5" t="s">
        <v>1639</v>
      </c>
      <c r="B15" s="6">
        <v>72</v>
      </c>
      <c r="C15" s="6">
        <v>33</v>
      </c>
      <c r="D15" s="6">
        <f t="shared" si="0"/>
        <v>105</v>
      </c>
      <c r="E15" s="6">
        <v>0</v>
      </c>
      <c r="F15" s="6">
        <v>0</v>
      </c>
      <c r="G15" s="6">
        <f t="shared" si="1"/>
        <v>0</v>
      </c>
      <c r="H15" s="6">
        <f t="shared" si="2"/>
        <v>72</v>
      </c>
      <c r="I15" s="6">
        <f t="shared" si="3"/>
        <v>33</v>
      </c>
      <c r="J15" s="6">
        <f t="shared" si="4"/>
        <v>105</v>
      </c>
      <c r="K15" s="7" t="s">
        <v>1638</v>
      </c>
    </row>
    <row r="16" spans="1:11" ht="21" customHeight="1" x14ac:dyDescent="0.2">
      <c r="A16" s="5" t="s">
        <v>984</v>
      </c>
      <c r="B16" s="6">
        <v>52</v>
      </c>
      <c r="C16" s="6">
        <v>94</v>
      </c>
      <c r="D16" s="6">
        <f t="shared" si="0"/>
        <v>146</v>
      </c>
      <c r="E16" s="6">
        <v>0</v>
      </c>
      <c r="F16" s="6">
        <v>0</v>
      </c>
      <c r="G16" s="6">
        <f t="shared" si="1"/>
        <v>0</v>
      </c>
      <c r="H16" s="6">
        <f t="shared" si="2"/>
        <v>52</v>
      </c>
      <c r="I16" s="6">
        <f t="shared" si="3"/>
        <v>94</v>
      </c>
      <c r="J16" s="6">
        <f t="shared" si="4"/>
        <v>146</v>
      </c>
      <c r="K16" s="7" t="s">
        <v>1637</v>
      </c>
    </row>
    <row r="17" spans="1:11" ht="21" customHeight="1" x14ac:dyDescent="0.2">
      <c r="A17" s="5" t="s">
        <v>1655</v>
      </c>
      <c r="B17" s="6">
        <v>60</v>
      </c>
      <c r="C17" s="6">
        <v>97</v>
      </c>
      <c r="D17" s="6">
        <f t="shared" si="0"/>
        <v>157</v>
      </c>
      <c r="E17" s="6">
        <v>0</v>
      </c>
      <c r="F17" s="6">
        <v>0</v>
      </c>
      <c r="G17" s="6">
        <f t="shared" si="1"/>
        <v>0</v>
      </c>
      <c r="H17" s="6">
        <f t="shared" si="2"/>
        <v>60</v>
      </c>
      <c r="I17" s="6">
        <f t="shared" si="3"/>
        <v>97</v>
      </c>
      <c r="J17" s="6">
        <f t="shared" si="4"/>
        <v>157</v>
      </c>
      <c r="K17" s="7" t="s">
        <v>1650</v>
      </c>
    </row>
    <row r="18" spans="1:11" ht="21" customHeight="1" x14ac:dyDescent="0.2">
      <c r="A18" s="5" t="s">
        <v>287</v>
      </c>
      <c r="B18" s="6">
        <v>123</v>
      </c>
      <c r="C18" s="6">
        <v>213</v>
      </c>
      <c r="D18" s="6">
        <f t="shared" si="0"/>
        <v>336</v>
      </c>
      <c r="E18" s="6">
        <v>0</v>
      </c>
      <c r="F18" s="6">
        <v>0</v>
      </c>
      <c r="G18" s="6">
        <f t="shared" si="1"/>
        <v>0</v>
      </c>
      <c r="H18" s="6">
        <f t="shared" si="2"/>
        <v>123</v>
      </c>
      <c r="I18" s="6">
        <f t="shared" si="3"/>
        <v>213</v>
      </c>
      <c r="J18" s="6">
        <f t="shared" si="4"/>
        <v>336</v>
      </c>
      <c r="K18" s="7" t="s">
        <v>331</v>
      </c>
    </row>
    <row r="19" spans="1:11" ht="21" customHeight="1" x14ac:dyDescent="0.2">
      <c r="A19" s="5" t="s">
        <v>765</v>
      </c>
      <c r="B19" s="6">
        <v>0</v>
      </c>
      <c r="C19" s="6">
        <v>244</v>
      </c>
      <c r="D19" s="6">
        <f t="shared" si="0"/>
        <v>244</v>
      </c>
      <c r="E19" s="6">
        <v>0</v>
      </c>
      <c r="F19" s="6">
        <v>0</v>
      </c>
      <c r="G19" s="6">
        <f t="shared" si="1"/>
        <v>0</v>
      </c>
      <c r="H19" s="6">
        <f t="shared" si="2"/>
        <v>0</v>
      </c>
      <c r="I19" s="6">
        <f t="shared" si="3"/>
        <v>244</v>
      </c>
      <c r="J19" s="6">
        <f t="shared" si="4"/>
        <v>244</v>
      </c>
      <c r="K19" s="7" t="s">
        <v>791</v>
      </c>
    </row>
    <row r="20" spans="1:11" ht="21" customHeight="1" x14ac:dyDescent="0.2">
      <c r="A20" s="5" t="s">
        <v>414</v>
      </c>
      <c r="B20" s="6">
        <v>149</v>
      </c>
      <c r="C20" s="6">
        <v>125</v>
      </c>
      <c r="D20" s="6">
        <f t="shared" si="0"/>
        <v>274</v>
      </c>
      <c r="E20" s="6">
        <v>0</v>
      </c>
      <c r="F20" s="6">
        <v>0</v>
      </c>
      <c r="G20" s="6">
        <f t="shared" si="1"/>
        <v>0</v>
      </c>
      <c r="H20" s="6">
        <f t="shared" si="2"/>
        <v>149</v>
      </c>
      <c r="I20" s="6">
        <f t="shared" si="3"/>
        <v>125</v>
      </c>
      <c r="J20" s="6">
        <f t="shared" si="4"/>
        <v>274</v>
      </c>
      <c r="K20" s="7" t="s">
        <v>290</v>
      </c>
    </row>
    <row r="21" spans="1:11" ht="21" customHeight="1" x14ac:dyDescent="0.2">
      <c r="A21" s="5" t="s">
        <v>1634</v>
      </c>
      <c r="B21" s="6">
        <v>228</v>
      </c>
      <c r="C21" s="6">
        <v>441</v>
      </c>
      <c r="D21" s="6">
        <f t="shared" si="0"/>
        <v>669</v>
      </c>
      <c r="E21" s="6">
        <v>0</v>
      </c>
      <c r="F21" s="6">
        <v>0</v>
      </c>
      <c r="G21" s="6">
        <f t="shared" si="1"/>
        <v>0</v>
      </c>
      <c r="H21" s="6">
        <f t="shared" si="2"/>
        <v>228</v>
      </c>
      <c r="I21" s="6">
        <f t="shared" si="3"/>
        <v>441</v>
      </c>
      <c r="J21" s="6">
        <f t="shared" si="4"/>
        <v>669</v>
      </c>
      <c r="K21" s="7" t="s">
        <v>1136</v>
      </c>
    </row>
    <row r="22" spans="1:11" ht="21" customHeight="1" x14ac:dyDescent="0.2">
      <c r="A22" s="5" t="s">
        <v>361</v>
      </c>
      <c r="B22" s="6">
        <v>80</v>
      </c>
      <c r="C22" s="6">
        <v>125</v>
      </c>
      <c r="D22" s="6">
        <f t="shared" si="0"/>
        <v>205</v>
      </c>
      <c r="E22" s="6">
        <v>0</v>
      </c>
      <c r="F22" s="6">
        <v>0</v>
      </c>
      <c r="G22" s="6">
        <f t="shared" si="1"/>
        <v>0</v>
      </c>
      <c r="H22" s="6">
        <f t="shared" si="2"/>
        <v>80</v>
      </c>
      <c r="I22" s="6">
        <f t="shared" si="3"/>
        <v>125</v>
      </c>
      <c r="J22" s="6">
        <f t="shared" si="4"/>
        <v>205</v>
      </c>
      <c r="K22" s="7" t="s">
        <v>1137</v>
      </c>
    </row>
    <row r="23" spans="1:11" ht="21" customHeight="1" x14ac:dyDescent="0.2">
      <c r="A23" s="5" t="s">
        <v>295</v>
      </c>
      <c r="B23" s="6">
        <v>394</v>
      </c>
      <c r="C23" s="6">
        <v>554</v>
      </c>
      <c r="D23" s="6">
        <f t="shared" si="0"/>
        <v>948</v>
      </c>
      <c r="E23" s="6">
        <v>0</v>
      </c>
      <c r="F23" s="6">
        <v>0</v>
      </c>
      <c r="G23" s="6">
        <f t="shared" si="1"/>
        <v>0</v>
      </c>
      <c r="H23" s="6">
        <f t="shared" si="2"/>
        <v>394</v>
      </c>
      <c r="I23" s="6">
        <f t="shared" si="3"/>
        <v>554</v>
      </c>
      <c r="J23" s="6">
        <f t="shared" si="4"/>
        <v>948</v>
      </c>
      <c r="K23" s="7" t="s">
        <v>296</v>
      </c>
    </row>
    <row r="24" spans="1:11" ht="21" customHeight="1" x14ac:dyDescent="0.2">
      <c r="A24" s="5" t="s">
        <v>297</v>
      </c>
      <c r="B24" s="6">
        <v>133</v>
      </c>
      <c r="C24" s="6">
        <v>21</v>
      </c>
      <c r="D24" s="6">
        <f t="shared" si="0"/>
        <v>154</v>
      </c>
      <c r="E24" s="6">
        <v>0</v>
      </c>
      <c r="F24" s="6">
        <v>0</v>
      </c>
      <c r="G24" s="6">
        <f t="shared" si="1"/>
        <v>0</v>
      </c>
      <c r="H24" s="6">
        <f t="shared" si="2"/>
        <v>133</v>
      </c>
      <c r="I24" s="6">
        <f t="shared" si="3"/>
        <v>21</v>
      </c>
      <c r="J24" s="6">
        <f t="shared" si="4"/>
        <v>154</v>
      </c>
      <c r="K24" s="7" t="s">
        <v>367</v>
      </c>
    </row>
    <row r="25" spans="1:11" ht="21" customHeight="1" x14ac:dyDescent="0.2">
      <c r="A25" s="5" t="s">
        <v>299</v>
      </c>
      <c r="B25" s="6">
        <v>115</v>
      </c>
      <c r="C25" s="6">
        <v>181</v>
      </c>
      <c r="D25" s="6">
        <f t="shared" si="0"/>
        <v>296</v>
      </c>
      <c r="E25" s="6">
        <v>0</v>
      </c>
      <c r="F25" s="6">
        <v>0</v>
      </c>
      <c r="G25" s="6">
        <f t="shared" si="1"/>
        <v>0</v>
      </c>
      <c r="H25" s="6">
        <f t="shared" si="2"/>
        <v>115</v>
      </c>
      <c r="I25" s="6">
        <f t="shared" si="3"/>
        <v>181</v>
      </c>
      <c r="J25" s="6">
        <f t="shared" si="4"/>
        <v>296</v>
      </c>
      <c r="K25" s="7" t="s">
        <v>300</v>
      </c>
    </row>
    <row r="26" spans="1:11" ht="21" customHeight="1" x14ac:dyDescent="0.2">
      <c r="A26" s="5" t="s">
        <v>301</v>
      </c>
      <c r="B26" s="6">
        <v>110</v>
      </c>
      <c r="C26" s="6">
        <v>126</v>
      </c>
      <c r="D26" s="6">
        <f t="shared" si="0"/>
        <v>236</v>
      </c>
      <c r="E26" s="6">
        <v>0</v>
      </c>
      <c r="F26" s="6">
        <v>0</v>
      </c>
      <c r="G26" s="6">
        <f t="shared" si="1"/>
        <v>0</v>
      </c>
      <c r="H26" s="6">
        <f t="shared" si="2"/>
        <v>110</v>
      </c>
      <c r="I26" s="6">
        <f t="shared" si="3"/>
        <v>126</v>
      </c>
      <c r="J26" s="6">
        <f t="shared" si="4"/>
        <v>236</v>
      </c>
      <c r="K26" s="7" t="s">
        <v>302</v>
      </c>
    </row>
    <row r="27" spans="1:11" ht="21" customHeight="1" x14ac:dyDescent="0.2">
      <c r="A27" s="5" t="s">
        <v>777</v>
      </c>
      <c r="B27" s="6">
        <v>171</v>
      </c>
      <c r="C27" s="6">
        <v>236</v>
      </c>
      <c r="D27" s="6">
        <f t="shared" si="0"/>
        <v>407</v>
      </c>
      <c r="E27" s="6">
        <v>0</v>
      </c>
      <c r="F27" s="6">
        <v>0</v>
      </c>
      <c r="G27" s="6">
        <f t="shared" si="1"/>
        <v>0</v>
      </c>
      <c r="H27" s="6">
        <f t="shared" si="2"/>
        <v>171</v>
      </c>
      <c r="I27" s="6">
        <f t="shared" si="3"/>
        <v>236</v>
      </c>
      <c r="J27" s="6">
        <f t="shared" si="4"/>
        <v>407</v>
      </c>
      <c r="K27" s="7" t="s">
        <v>778</v>
      </c>
    </row>
    <row r="28" spans="1:11" ht="21" customHeight="1" x14ac:dyDescent="0.2">
      <c r="A28" s="5" t="s">
        <v>1633</v>
      </c>
      <c r="B28" s="6">
        <v>20</v>
      </c>
      <c r="C28" s="6">
        <v>105</v>
      </c>
      <c r="D28" s="6">
        <f t="shared" si="0"/>
        <v>125</v>
      </c>
      <c r="E28" s="6">
        <v>0</v>
      </c>
      <c r="F28" s="6">
        <v>0</v>
      </c>
      <c r="G28" s="6">
        <f t="shared" si="1"/>
        <v>0</v>
      </c>
      <c r="H28" s="6">
        <f t="shared" si="2"/>
        <v>20</v>
      </c>
      <c r="I28" s="6">
        <f t="shared" si="3"/>
        <v>105</v>
      </c>
      <c r="J28" s="6">
        <f t="shared" si="4"/>
        <v>125</v>
      </c>
      <c r="K28" s="7" t="s">
        <v>1649</v>
      </c>
    </row>
    <row r="29" spans="1:11" ht="21" customHeight="1" thickBot="1" x14ac:dyDescent="0.25">
      <c r="A29" s="14" t="s">
        <v>38</v>
      </c>
      <c r="B29" s="15">
        <f t="shared" ref="B29:J29" si="5">SUM(B9:B28)</f>
        <v>2118</v>
      </c>
      <c r="C29" s="15">
        <f t="shared" si="5"/>
        <v>3280</v>
      </c>
      <c r="D29" s="15">
        <f t="shared" si="5"/>
        <v>5398</v>
      </c>
      <c r="E29" s="15">
        <f t="shared" si="5"/>
        <v>0</v>
      </c>
      <c r="F29" s="15">
        <f t="shared" si="5"/>
        <v>0</v>
      </c>
      <c r="G29" s="15">
        <f t="shared" si="5"/>
        <v>0</v>
      </c>
      <c r="H29" s="15">
        <f t="shared" si="5"/>
        <v>2118</v>
      </c>
      <c r="I29" s="15">
        <f t="shared" si="5"/>
        <v>3280</v>
      </c>
      <c r="J29" s="15">
        <f t="shared" si="5"/>
        <v>5398</v>
      </c>
      <c r="K29" s="16" t="s">
        <v>39</v>
      </c>
    </row>
    <row r="30" spans="1:11" ht="15" thickTop="1" x14ac:dyDescent="0.2"/>
    <row r="38" spans="1:11" ht="32.25" customHeight="1" thickBot="1" x14ac:dyDescent="0.25">
      <c r="A38" s="31" t="s">
        <v>1657</v>
      </c>
      <c r="K38" s="33" t="s">
        <v>1656</v>
      </c>
    </row>
    <row r="39" spans="1:11" ht="24" customHeight="1" thickTop="1" x14ac:dyDescent="0.25">
      <c r="A39" s="409" t="s">
        <v>118</v>
      </c>
      <c r="B39" s="412" t="s">
        <v>2</v>
      </c>
      <c r="C39" s="412"/>
      <c r="D39" s="412"/>
      <c r="E39" s="412" t="s">
        <v>3</v>
      </c>
      <c r="F39" s="412"/>
      <c r="G39" s="412"/>
      <c r="H39" s="412" t="s">
        <v>4</v>
      </c>
      <c r="I39" s="412"/>
      <c r="J39" s="412"/>
      <c r="K39" s="409" t="s">
        <v>278</v>
      </c>
    </row>
    <row r="40" spans="1:11" ht="24" customHeight="1" x14ac:dyDescent="0.25">
      <c r="A40" s="410"/>
      <c r="B40" s="413" t="s">
        <v>6</v>
      </c>
      <c r="C40" s="413"/>
      <c r="D40" s="413"/>
      <c r="E40" s="413" t="s">
        <v>7</v>
      </c>
      <c r="F40" s="413"/>
      <c r="G40" s="413"/>
      <c r="H40" s="413" t="s">
        <v>8</v>
      </c>
      <c r="I40" s="413"/>
      <c r="J40" s="413"/>
      <c r="K40" s="410"/>
    </row>
    <row r="41" spans="1:11" ht="24" customHeight="1" x14ac:dyDescent="0.25">
      <c r="A41" s="410"/>
      <c r="B41" s="75" t="s">
        <v>52</v>
      </c>
      <c r="C41" s="75" t="s">
        <v>10</v>
      </c>
      <c r="D41" s="75" t="s">
        <v>11</v>
      </c>
      <c r="E41" s="75" t="s">
        <v>52</v>
      </c>
      <c r="F41" s="75" t="s">
        <v>10</v>
      </c>
      <c r="G41" s="75" t="s">
        <v>11</v>
      </c>
      <c r="H41" s="75" t="s">
        <v>52</v>
      </c>
      <c r="I41" s="75" t="s">
        <v>10</v>
      </c>
      <c r="J41" s="75" t="s">
        <v>11</v>
      </c>
      <c r="K41" s="410"/>
    </row>
    <row r="42" spans="1:11" ht="24" customHeight="1" thickBot="1" x14ac:dyDescent="0.3">
      <c r="A42" s="411"/>
      <c r="B42" s="4" t="s">
        <v>12</v>
      </c>
      <c r="C42" s="4" t="s">
        <v>13</v>
      </c>
      <c r="D42" s="4" t="s">
        <v>8</v>
      </c>
      <c r="E42" s="4" t="s">
        <v>12</v>
      </c>
      <c r="F42" s="4" t="s">
        <v>13</v>
      </c>
      <c r="G42" s="4" t="s">
        <v>8</v>
      </c>
      <c r="H42" s="4" t="s">
        <v>12</v>
      </c>
      <c r="I42" s="4" t="s">
        <v>13</v>
      </c>
      <c r="J42" s="4" t="s">
        <v>8</v>
      </c>
      <c r="K42" s="411"/>
    </row>
    <row r="43" spans="1:11" ht="27.75" customHeight="1" x14ac:dyDescent="0.2">
      <c r="A43" s="5" t="s">
        <v>62</v>
      </c>
      <c r="B43" s="6"/>
      <c r="C43" s="6"/>
      <c r="D43" s="6"/>
      <c r="E43" s="6"/>
      <c r="F43" s="6"/>
      <c r="G43" s="6"/>
      <c r="H43" s="6"/>
      <c r="I43" s="6"/>
      <c r="J43" s="6"/>
      <c r="K43" s="7" t="s">
        <v>41</v>
      </c>
    </row>
    <row r="44" spans="1:11" ht="27.75" customHeight="1" x14ac:dyDescent="0.2">
      <c r="A44" s="5" t="s">
        <v>348</v>
      </c>
      <c r="B44" s="6">
        <v>91</v>
      </c>
      <c r="C44" s="6">
        <v>45</v>
      </c>
      <c r="D44" s="6">
        <f t="shared" ref="D44:D54" si="6">SUM(B44:C44)</f>
        <v>136</v>
      </c>
      <c r="E44" s="6">
        <v>0</v>
      </c>
      <c r="F44" s="6">
        <v>0</v>
      </c>
      <c r="G44" s="6">
        <v>0</v>
      </c>
      <c r="H44" s="6">
        <f t="shared" ref="H44:H55" si="7">SUM(B44,E44)</f>
        <v>91</v>
      </c>
      <c r="I44" s="6">
        <f t="shared" ref="I44:I55" si="8">SUM(C44,F44)</f>
        <v>45</v>
      </c>
      <c r="J44" s="6">
        <f t="shared" ref="J44:J55" si="9">SUM(H44:I44)</f>
        <v>136</v>
      </c>
      <c r="K44" s="7" t="s">
        <v>349</v>
      </c>
    </row>
    <row r="45" spans="1:11" ht="27.75" customHeight="1" x14ac:dyDescent="0.2">
      <c r="A45" s="5" t="s">
        <v>285</v>
      </c>
      <c r="B45" s="6">
        <v>48</v>
      </c>
      <c r="C45" s="6">
        <v>8</v>
      </c>
      <c r="D45" s="6">
        <f t="shared" si="6"/>
        <v>56</v>
      </c>
      <c r="E45" s="6">
        <v>0</v>
      </c>
      <c r="F45" s="6">
        <v>0</v>
      </c>
      <c r="G45" s="6">
        <v>0</v>
      </c>
      <c r="H45" s="6">
        <f t="shared" si="7"/>
        <v>48</v>
      </c>
      <c r="I45" s="6">
        <f t="shared" si="8"/>
        <v>8</v>
      </c>
      <c r="J45" s="6">
        <f t="shared" si="9"/>
        <v>56</v>
      </c>
      <c r="K45" s="7" t="s">
        <v>286</v>
      </c>
    </row>
    <row r="46" spans="1:11" ht="27.75" customHeight="1" x14ac:dyDescent="0.2">
      <c r="A46" s="5" t="s">
        <v>1639</v>
      </c>
      <c r="B46" s="6">
        <v>22</v>
      </c>
      <c r="C46" s="6">
        <v>8</v>
      </c>
      <c r="D46" s="6">
        <f t="shared" si="6"/>
        <v>30</v>
      </c>
      <c r="E46" s="6">
        <v>0</v>
      </c>
      <c r="F46" s="6">
        <v>0</v>
      </c>
      <c r="G46" s="6">
        <v>0</v>
      </c>
      <c r="H46" s="6">
        <f t="shared" si="7"/>
        <v>22</v>
      </c>
      <c r="I46" s="6">
        <f t="shared" si="8"/>
        <v>8</v>
      </c>
      <c r="J46" s="6">
        <f t="shared" si="9"/>
        <v>30</v>
      </c>
      <c r="K46" s="7" t="s">
        <v>1638</v>
      </c>
    </row>
    <row r="47" spans="1:11" ht="27.75" customHeight="1" x14ac:dyDescent="0.2">
      <c r="A47" s="5" t="s">
        <v>984</v>
      </c>
      <c r="B47" s="6">
        <v>15</v>
      </c>
      <c r="C47" s="6">
        <v>9</v>
      </c>
      <c r="D47" s="6">
        <f t="shared" si="6"/>
        <v>24</v>
      </c>
      <c r="E47" s="6">
        <v>0</v>
      </c>
      <c r="F47" s="6">
        <v>0</v>
      </c>
      <c r="G47" s="6">
        <v>0</v>
      </c>
      <c r="H47" s="6">
        <f t="shared" si="7"/>
        <v>15</v>
      </c>
      <c r="I47" s="6">
        <f t="shared" si="8"/>
        <v>9</v>
      </c>
      <c r="J47" s="6">
        <f t="shared" si="9"/>
        <v>24</v>
      </c>
      <c r="K47" s="7" t="s">
        <v>1637</v>
      </c>
    </row>
    <row r="48" spans="1:11" ht="27.75" customHeight="1" x14ac:dyDescent="0.2">
      <c r="A48" s="5" t="s">
        <v>1655</v>
      </c>
      <c r="B48" s="6">
        <v>45</v>
      </c>
      <c r="C48" s="6">
        <v>10</v>
      </c>
      <c r="D48" s="6">
        <f t="shared" si="6"/>
        <v>55</v>
      </c>
      <c r="E48" s="6">
        <v>0</v>
      </c>
      <c r="F48" s="6">
        <v>0</v>
      </c>
      <c r="G48" s="6">
        <v>0</v>
      </c>
      <c r="H48" s="6">
        <f t="shared" si="7"/>
        <v>45</v>
      </c>
      <c r="I48" s="6">
        <f t="shared" si="8"/>
        <v>10</v>
      </c>
      <c r="J48" s="6">
        <f t="shared" si="9"/>
        <v>55</v>
      </c>
      <c r="K48" s="7" t="s">
        <v>1650</v>
      </c>
    </row>
    <row r="49" spans="1:11" ht="27.75" customHeight="1" x14ac:dyDescent="0.2">
      <c r="A49" s="5" t="s">
        <v>287</v>
      </c>
      <c r="B49" s="6">
        <v>64</v>
      </c>
      <c r="C49" s="6">
        <v>55</v>
      </c>
      <c r="D49" s="6">
        <f t="shared" si="6"/>
        <v>119</v>
      </c>
      <c r="E49" s="6">
        <v>0</v>
      </c>
      <c r="F49" s="6">
        <v>0</v>
      </c>
      <c r="G49" s="6">
        <v>0</v>
      </c>
      <c r="H49" s="6">
        <f t="shared" si="7"/>
        <v>64</v>
      </c>
      <c r="I49" s="6">
        <f t="shared" si="8"/>
        <v>55</v>
      </c>
      <c r="J49" s="6">
        <f t="shared" si="9"/>
        <v>119</v>
      </c>
      <c r="K49" s="7" t="s">
        <v>331</v>
      </c>
    </row>
    <row r="50" spans="1:11" ht="27.75" customHeight="1" x14ac:dyDescent="0.2">
      <c r="A50" s="5" t="s">
        <v>414</v>
      </c>
      <c r="B50" s="6">
        <v>44</v>
      </c>
      <c r="C50" s="6">
        <v>55</v>
      </c>
      <c r="D50" s="6">
        <f t="shared" si="6"/>
        <v>99</v>
      </c>
      <c r="E50" s="6">
        <v>0</v>
      </c>
      <c r="F50" s="6">
        <v>0</v>
      </c>
      <c r="G50" s="6">
        <v>0</v>
      </c>
      <c r="H50" s="6">
        <f t="shared" si="7"/>
        <v>44</v>
      </c>
      <c r="I50" s="6">
        <f t="shared" si="8"/>
        <v>55</v>
      </c>
      <c r="J50" s="6">
        <f t="shared" si="9"/>
        <v>99</v>
      </c>
      <c r="K50" s="7" t="s">
        <v>395</v>
      </c>
    </row>
    <row r="51" spans="1:11" ht="27.75" customHeight="1" x14ac:dyDescent="0.2">
      <c r="A51" s="5" t="s">
        <v>1634</v>
      </c>
      <c r="B51" s="6">
        <v>125</v>
      </c>
      <c r="C51" s="6">
        <v>101</v>
      </c>
      <c r="D51" s="6">
        <f t="shared" si="6"/>
        <v>226</v>
      </c>
      <c r="E51" s="6">
        <v>0</v>
      </c>
      <c r="F51" s="6">
        <v>0</v>
      </c>
      <c r="G51" s="6">
        <v>0</v>
      </c>
      <c r="H51" s="6">
        <f t="shared" si="7"/>
        <v>125</v>
      </c>
      <c r="I51" s="6">
        <f t="shared" si="8"/>
        <v>101</v>
      </c>
      <c r="J51" s="6">
        <f t="shared" si="9"/>
        <v>226</v>
      </c>
      <c r="K51" s="7" t="s">
        <v>1136</v>
      </c>
    </row>
    <row r="52" spans="1:11" ht="27.75" customHeight="1" x14ac:dyDescent="0.2">
      <c r="A52" s="5" t="s">
        <v>1212</v>
      </c>
      <c r="B52" s="6">
        <v>163</v>
      </c>
      <c r="C52" s="6">
        <v>179</v>
      </c>
      <c r="D52" s="6">
        <f t="shared" si="6"/>
        <v>342</v>
      </c>
      <c r="E52" s="6">
        <v>0</v>
      </c>
      <c r="F52" s="6">
        <v>0</v>
      </c>
      <c r="G52" s="6">
        <v>0</v>
      </c>
      <c r="H52" s="6">
        <f t="shared" si="7"/>
        <v>163</v>
      </c>
      <c r="I52" s="6">
        <f t="shared" si="8"/>
        <v>179</v>
      </c>
      <c r="J52" s="6">
        <f t="shared" si="9"/>
        <v>342</v>
      </c>
      <c r="K52" s="7" t="s">
        <v>296</v>
      </c>
    </row>
    <row r="53" spans="1:11" ht="27.75" customHeight="1" x14ac:dyDescent="0.2">
      <c r="A53" s="5" t="s">
        <v>393</v>
      </c>
      <c r="B53" s="6">
        <v>38</v>
      </c>
      <c r="C53" s="6">
        <v>6</v>
      </c>
      <c r="D53" s="6">
        <f t="shared" si="6"/>
        <v>44</v>
      </c>
      <c r="E53" s="6">
        <v>0</v>
      </c>
      <c r="F53" s="6">
        <v>0</v>
      </c>
      <c r="G53" s="6">
        <v>0</v>
      </c>
      <c r="H53" s="6">
        <f t="shared" si="7"/>
        <v>38</v>
      </c>
      <c r="I53" s="6">
        <f t="shared" si="8"/>
        <v>6</v>
      </c>
      <c r="J53" s="6">
        <f t="shared" si="9"/>
        <v>44</v>
      </c>
      <c r="K53" s="7" t="s">
        <v>367</v>
      </c>
    </row>
    <row r="54" spans="1:11" ht="27.75" customHeight="1" x14ac:dyDescent="0.2">
      <c r="A54" s="5" t="s">
        <v>127</v>
      </c>
      <c r="B54" s="6">
        <v>114</v>
      </c>
      <c r="C54" s="6">
        <v>23</v>
      </c>
      <c r="D54" s="6">
        <f t="shared" si="6"/>
        <v>137</v>
      </c>
      <c r="E54" s="6">
        <v>0</v>
      </c>
      <c r="F54" s="6">
        <v>0</v>
      </c>
      <c r="G54" s="6">
        <v>0</v>
      </c>
      <c r="H54" s="6">
        <f t="shared" si="7"/>
        <v>114</v>
      </c>
      <c r="I54" s="6">
        <f t="shared" si="8"/>
        <v>23</v>
      </c>
      <c r="J54" s="6">
        <f t="shared" si="9"/>
        <v>137</v>
      </c>
      <c r="K54" s="7" t="s">
        <v>302</v>
      </c>
    </row>
    <row r="55" spans="1:11" ht="27.75" customHeight="1" thickBot="1" x14ac:dyDescent="0.25">
      <c r="A55" s="11" t="s">
        <v>397</v>
      </c>
      <c r="B55" s="12">
        <f t="shared" ref="B55:G55" si="10">SUM(B44:B54)</f>
        <v>769</v>
      </c>
      <c r="C55" s="12">
        <f t="shared" si="10"/>
        <v>499</v>
      </c>
      <c r="D55" s="12">
        <f t="shared" si="10"/>
        <v>1268</v>
      </c>
      <c r="E55" s="12">
        <f t="shared" si="10"/>
        <v>0</v>
      </c>
      <c r="F55" s="12">
        <f t="shared" si="10"/>
        <v>0</v>
      </c>
      <c r="G55" s="12">
        <f t="shared" si="10"/>
        <v>0</v>
      </c>
      <c r="H55" s="6">
        <f t="shared" si="7"/>
        <v>769</v>
      </c>
      <c r="I55" s="6">
        <f t="shared" si="8"/>
        <v>499</v>
      </c>
      <c r="J55" s="6">
        <f t="shared" si="9"/>
        <v>1268</v>
      </c>
      <c r="K55" s="13" t="s">
        <v>633</v>
      </c>
    </row>
    <row r="56" spans="1:11" ht="27.75" customHeight="1" thickBot="1" x14ac:dyDescent="0.25">
      <c r="A56" s="8" t="s">
        <v>108</v>
      </c>
      <c r="B56" s="9">
        <f t="shared" ref="B56:J56" si="11">SUM(B55,B29)</f>
        <v>2887</v>
      </c>
      <c r="C56" s="9">
        <f t="shared" si="11"/>
        <v>3779</v>
      </c>
      <c r="D56" s="9">
        <f t="shared" si="11"/>
        <v>6666</v>
      </c>
      <c r="E56" s="9">
        <f t="shared" si="11"/>
        <v>0</v>
      </c>
      <c r="F56" s="9">
        <f t="shared" si="11"/>
        <v>0</v>
      </c>
      <c r="G56" s="9">
        <f t="shared" si="11"/>
        <v>0</v>
      </c>
      <c r="H56" s="9">
        <f t="shared" si="11"/>
        <v>2887</v>
      </c>
      <c r="I56" s="9">
        <f t="shared" si="11"/>
        <v>3779</v>
      </c>
      <c r="J56" s="9">
        <f t="shared" si="11"/>
        <v>6666</v>
      </c>
      <c r="K56" s="10" t="s">
        <v>117</v>
      </c>
    </row>
    <row r="57" spans="1:11" ht="15" thickTop="1" x14ac:dyDescent="0.2"/>
    <row r="71" spans="1:11" ht="22.5" customHeight="1" x14ac:dyDescent="0.2">
      <c r="A71" s="423" t="s">
        <v>1654</v>
      </c>
      <c r="B71" s="423"/>
      <c r="C71" s="423"/>
      <c r="D71" s="423"/>
      <c r="E71" s="423"/>
      <c r="F71" s="423"/>
      <c r="G71" s="423"/>
      <c r="H71" s="423"/>
      <c r="I71" s="423"/>
      <c r="J71" s="423"/>
      <c r="K71" s="423"/>
    </row>
    <row r="72" spans="1:11" ht="43.5" customHeight="1" x14ac:dyDescent="0.25">
      <c r="A72" s="416" t="s">
        <v>1653</v>
      </c>
      <c r="B72" s="416"/>
      <c r="C72" s="416"/>
      <c r="D72" s="416"/>
      <c r="E72" s="416"/>
      <c r="F72" s="416"/>
      <c r="G72" s="416"/>
      <c r="H72" s="416"/>
      <c r="I72" s="416"/>
      <c r="J72" s="416"/>
      <c r="K72" s="416"/>
    </row>
    <row r="73" spans="1:11" ht="22.5" customHeight="1" thickBot="1" x14ac:dyDescent="0.25">
      <c r="A73" s="303" t="s">
        <v>1652</v>
      </c>
      <c r="K73" s="33" t="s">
        <v>1651</v>
      </c>
    </row>
    <row r="74" spans="1:11" ht="19.5" customHeight="1" thickTop="1" x14ac:dyDescent="0.25">
      <c r="A74" s="409" t="s">
        <v>118</v>
      </c>
      <c r="B74" s="412" t="s">
        <v>2</v>
      </c>
      <c r="C74" s="412"/>
      <c r="D74" s="412"/>
      <c r="E74" s="412" t="s">
        <v>3</v>
      </c>
      <c r="F74" s="412"/>
      <c r="G74" s="412"/>
      <c r="H74" s="412" t="s">
        <v>4</v>
      </c>
      <c r="I74" s="412"/>
      <c r="J74" s="412"/>
      <c r="K74" s="409" t="s">
        <v>278</v>
      </c>
    </row>
    <row r="75" spans="1:11" ht="19.5" customHeight="1" x14ac:dyDescent="0.25">
      <c r="A75" s="410"/>
      <c r="B75" s="413" t="s">
        <v>6</v>
      </c>
      <c r="C75" s="413"/>
      <c r="D75" s="413"/>
      <c r="E75" s="413" t="s">
        <v>7</v>
      </c>
      <c r="F75" s="413"/>
      <c r="G75" s="413"/>
      <c r="H75" s="413" t="s">
        <v>8</v>
      </c>
      <c r="I75" s="413"/>
      <c r="J75" s="413"/>
      <c r="K75" s="410"/>
    </row>
    <row r="76" spans="1:11" ht="19.5" customHeight="1" x14ac:dyDescent="0.25">
      <c r="A76" s="410"/>
      <c r="B76" s="75" t="s">
        <v>52</v>
      </c>
      <c r="C76" s="75" t="s">
        <v>10</v>
      </c>
      <c r="D76" s="75" t="s">
        <v>11</v>
      </c>
      <c r="E76" s="75" t="s">
        <v>52</v>
      </c>
      <c r="F76" s="75" t="s">
        <v>10</v>
      </c>
      <c r="G76" s="75" t="s">
        <v>11</v>
      </c>
      <c r="H76" s="75" t="s">
        <v>52</v>
      </c>
      <c r="I76" s="75" t="s">
        <v>10</v>
      </c>
      <c r="J76" s="75" t="s">
        <v>11</v>
      </c>
      <c r="K76" s="410"/>
    </row>
    <row r="77" spans="1:11" ht="19.5" customHeight="1" thickBot="1" x14ac:dyDescent="0.3">
      <c r="A77" s="411"/>
      <c r="B77" s="4" t="s">
        <v>12</v>
      </c>
      <c r="C77" s="4" t="s">
        <v>13</v>
      </c>
      <c r="D77" s="4" t="s">
        <v>8</v>
      </c>
      <c r="E77" s="4" t="s">
        <v>12</v>
      </c>
      <c r="F77" s="4" t="s">
        <v>13</v>
      </c>
      <c r="G77" s="4" t="s">
        <v>8</v>
      </c>
      <c r="H77" s="4" t="s">
        <v>12</v>
      </c>
      <c r="I77" s="4" t="s">
        <v>13</v>
      </c>
      <c r="J77" s="4" t="s">
        <v>8</v>
      </c>
      <c r="K77" s="411"/>
    </row>
    <row r="78" spans="1:11" ht="19.5" customHeight="1" x14ac:dyDescent="0.2">
      <c r="A78" s="5" t="s">
        <v>14</v>
      </c>
      <c r="B78" s="6"/>
      <c r="C78" s="6"/>
      <c r="D78" s="6"/>
      <c r="E78" s="6"/>
      <c r="F78" s="6"/>
      <c r="G78" s="6"/>
      <c r="H78" s="6"/>
      <c r="I78" s="6"/>
      <c r="J78" s="6"/>
      <c r="K78" s="7" t="s">
        <v>69</v>
      </c>
    </row>
    <row r="79" spans="1:11" ht="19.5" customHeight="1" x14ac:dyDescent="0.2">
      <c r="A79" s="5" t="s">
        <v>280</v>
      </c>
      <c r="B79" s="6">
        <v>405</v>
      </c>
      <c r="C79" s="6">
        <v>764</v>
      </c>
      <c r="D79" s="6">
        <f t="shared" ref="D79:D98" si="12">SUM(B79:C79)</f>
        <v>1169</v>
      </c>
      <c r="E79" s="6">
        <v>0</v>
      </c>
      <c r="F79" s="6">
        <v>0</v>
      </c>
      <c r="G79" s="6">
        <f t="shared" ref="G79:G98" si="13">SUM(E79:F79)</f>
        <v>0</v>
      </c>
      <c r="H79" s="6">
        <f t="shared" ref="H79:H98" si="14">SUM(B79,E79)</f>
        <v>405</v>
      </c>
      <c r="I79" s="6">
        <f t="shared" ref="I79:I98" si="15">SUM(C79,F79)</f>
        <v>764</v>
      </c>
      <c r="J79" s="6">
        <f t="shared" ref="J79:J98" si="16">SUM(H79:I79)</f>
        <v>1169</v>
      </c>
      <c r="K79" s="7" t="s">
        <v>281</v>
      </c>
    </row>
    <row r="80" spans="1:11" ht="19.5" customHeight="1" x14ac:dyDescent="0.2">
      <c r="A80" s="5" t="s">
        <v>1641</v>
      </c>
      <c r="B80" s="6">
        <v>29</v>
      </c>
      <c r="C80" s="6">
        <v>40</v>
      </c>
      <c r="D80" s="6">
        <f t="shared" si="12"/>
        <v>69</v>
      </c>
      <c r="E80" s="6">
        <v>0</v>
      </c>
      <c r="F80" s="6">
        <v>0</v>
      </c>
      <c r="G80" s="6">
        <f t="shared" si="13"/>
        <v>0</v>
      </c>
      <c r="H80" s="6">
        <f t="shared" si="14"/>
        <v>29</v>
      </c>
      <c r="I80" s="6">
        <f t="shared" si="15"/>
        <v>40</v>
      </c>
      <c r="J80" s="6">
        <f t="shared" si="16"/>
        <v>69</v>
      </c>
      <c r="K80" s="7" t="s">
        <v>1640</v>
      </c>
    </row>
    <row r="81" spans="1:11" ht="19.5" customHeight="1" x14ac:dyDescent="0.2">
      <c r="A81" s="5" t="s">
        <v>124</v>
      </c>
      <c r="B81" s="6">
        <v>247</v>
      </c>
      <c r="C81" s="6">
        <v>417</v>
      </c>
      <c r="D81" s="6">
        <f t="shared" si="12"/>
        <v>664</v>
      </c>
      <c r="E81" s="6">
        <v>0</v>
      </c>
      <c r="F81" s="6">
        <v>0</v>
      </c>
      <c r="G81" s="6">
        <f t="shared" si="13"/>
        <v>0</v>
      </c>
      <c r="H81" s="6">
        <f t="shared" si="14"/>
        <v>247</v>
      </c>
      <c r="I81" s="6">
        <f t="shared" si="15"/>
        <v>417</v>
      </c>
      <c r="J81" s="6">
        <f t="shared" si="16"/>
        <v>664</v>
      </c>
      <c r="K81" s="7" t="s">
        <v>282</v>
      </c>
    </row>
    <row r="82" spans="1:11" ht="19.5" customHeight="1" x14ac:dyDescent="0.2">
      <c r="A82" s="5" t="s">
        <v>125</v>
      </c>
      <c r="B82" s="6">
        <v>209</v>
      </c>
      <c r="C82" s="6">
        <v>574</v>
      </c>
      <c r="D82" s="6">
        <f t="shared" si="12"/>
        <v>783</v>
      </c>
      <c r="E82" s="6">
        <v>0</v>
      </c>
      <c r="F82" s="6">
        <v>0</v>
      </c>
      <c r="G82" s="6">
        <f t="shared" si="13"/>
        <v>0</v>
      </c>
      <c r="H82" s="6">
        <f t="shared" si="14"/>
        <v>209</v>
      </c>
      <c r="I82" s="6">
        <f t="shared" si="15"/>
        <v>574</v>
      </c>
      <c r="J82" s="6">
        <f t="shared" si="16"/>
        <v>783</v>
      </c>
      <c r="K82" s="7" t="s">
        <v>347</v>
      </c>
    </row>
    <row r="83" spans="1:11" ht="19.5" customHeight="1" x14ac:dyDescent="0.2">
      <c r="A83" s="5" t="s">
        <v>348</v>
      </c>
      <c r="B83" s="6">
        <v>92</v>
      </c>
      <c r="C83" s="6">
        <v>368</v>
      </c>
      <c r="D83" s="6">
        <f t="shared" si="12"/>
        <v>460</v>
      </c>
      <c r="E83" s="6">
        <v>0</v>
      </c>
      <c r="F83" s="6">
        <v>0</v>
      </c>
      <c r="G83" s="6">
        <f t="shared" si="13"/>
        <v>0</v>
      </c>
      <c r="H83" s="6">
        <f t="shared" si="14"/>
        <v>92</v>
      </c>
      <c r="I83" s="6">
        <f t="shared" si="15"/>
        <v>368</v>
      </c>
      <c r="J83" s="6">
        <f t="shared" si="16"/>
        <v>460</v>
      </c>
      <c r="K83" s="7" t="s">
        <v>349</v>
      </c>
    </row>
    <row r="84" spans="1:11" ht="19.5" customHeight="1" x14ac:dyDescent="0.2">
      <c r="A84" s="5" t="s">
        <v>285</v>
      </c>
      <c r="B84" s="6">
        <v>524</v>
      </c>
      <c r="C84" s="6">
        <v>820</v>
      </c>
      <c r="D84" s="6">
        <f t="shared" si="12"/>
        <v>1344</v>
      </c>
      <c r="E84" s="6">
        <v>0</v>
      </c>
      <c r="F84" s="6">
        <v>0</v>
      </c>
      <c r="G84" s="6">
        <f t="shared" si="13"/>
        <v>0</v>
      </c>
      <c r="H84" s="6">
        <f t="shared" si="14"/>
        <v>524</v>
      </c>
      <c r="I84" s="6">
        <f t="shared" si="15"/>
        <v>820</v>
      </c>
      <c r="J84" s="6">
        <f t="shared" si="16"/>
        <v>1344</v>
      </c>
      <c r="K84" s="7" t="s">
        <v>286</v>
      </c>
    </row>
    <row r="85" spans="1:11" ht="19.5" customHeight="1" x14ac:dyDescent="0.2">
      <c r="A85" s="5" t="s">
        <v>1639</v>
      </c>
      <c r="B85" s="6">
        <v>175</v>
      </c>
      <c r="C85" s="6">
        <v>97</v>
      </c>
      <c r="D85" s="6">
        <f t="shared" si="12"/>
        <v>272</v>
      </c>
      <c r="E85" s="6">
        <v>0</v>
      </c>
      <c r="F85" s="6">
        <v>0</v>
      </c>
      <c r="G85" s="6">
        <f t="shared" si="13"/>
        <v>0</v>
      </c>
      <c r="H85" s="6">
        <f t="shared" si="14"/>
        <v>175</v>
      </c>
      <c r="I85" s="6">
        <f t="shared" si="15"/>
        <v>97</v>
      </c>
      <c r="J85" s="6">
        <f t="shared" si="16"/>
        <v>272</v>
      </c>
      <c r="K85" s="7" t="s">
        <v>1638</v>
      </c>
    </row>
    <row r="86" spans="1:11" ht="19.5" customHeight="1" x14ac:dyDescent="0.2">
      <c r="A86" s="5" t="s">
        <v>984</v>
      </c>
      <c r="B86" s="6">
        <v>154</v>
      </c>
      <c r="C86" s="6">
        <v>320</v>
      </c>
      <c r="D86" s="6">
        <f t="shared" si="12"/>
        <v>474</v>
      </c>
      <c r="E86" s="6">
        <v>0</v>
      </c>
      <c r="F86" s="6">
        <v>0</v>
      </c>
      <c r="G86" s="6">
        <f t="shared" si="13"/>
        <v>0</v>
      </c>
      <c r="H86" s="6">
        <f t="shared" si="14"/>
        <v>154</v>
      </c>
      <c r="I86" s="6">
        <f t="shared" si="15"/>
        <v>320</v>
      </c>
      <c r="J86" s="6">
        <f t="shared" si="16"/>
        <v>474</v>
      </c>
      <c r="K86" s="7" t="s">
        <v>1637</v>
      </c>
    </row>
    <row r="87" spans="1:11" ht="19.5" customHeight="1" x14ac:dyDescent="0.2">
      <c r="A87" s="5" t="s">
        <v>1636</v>
      </c>
      <c r="B87" s="6">
        <v>193</v>
      </c>
      <c r="C87" s="6">
        <v>354</v>
      </c>
      <c r="D87" s="6">
        <f t="shared" si="12"/>
        <v>547</v>
      </c>
      <c r="E87" s="6">
        <v>0</v>
      </c>
      <c r="F87" s="6">
        <v>0</v>
      </c>
      <c r="G87" s="6">
        <f t="shared" si="13"/>
        <v>0</v>
      </c>
      <c r="H87" s="6">
        <f t="shared" si="14"/>
        <v>193</v>
      </c>
      <c r="I87" s="6">
        <f t="shared" si="15"/>
        <v>354</v>
      </c>
      <c r="J87" s="6">
        <f t="shared" si="16"/>
        <v>547</v>
      </c>
      <c r="K87" s="7" t="s">
        <v>1650</v>
      </c>
    </row>
    <row r="88" spans="1:11" ht="19.5" customHeight="1" x14ac:dyDescent="0.2">
      <c r="A88" s="5" t="s">
        <v>287</v>
      </c>
      <c r="B88" s="6">
        <v>420</v>
      </c>
      <c r="C88" s="6">
        <v>701</v>
      </c>
      <c r="D88" s="6">
        <f t="shared" si="12"/>
        <v>1121</v>
      </c>
      <c r="E88" s="6">
        <v>0</v>
      </c>
      <c r="F88" s="6">
        <v>0</v>
      </c>
      <c r="G88" s="6">
        <f t="shared" si="13"/>
        <v>0</v>
      </c>
      <c r="H88" s="6">
        <f t="shared" si="14"/>
        <v>420</v>
      </c>
      <c r="I88" s="6">
        <f t="shared" si="15"/>
        <v>701</v>
      </c>
      <c r="J88" s="6">
        <f t="shared" si="16"/>
        <v>1121</v>
      </c>
      <c r="K88" s="7" t="s">
        <v>331</v>
      </c>
    </row>
    <row r="89" spans="1:11" ht="19.5" customHeight="1" x14ac:dyDescent="0.2">
      <c r="A89" s="5" t="s">
        <v>765</v>
      </c>
      <c r="B89" s="6">
        <v>0</v>
      </c>
      <c r="C89" s="6">
        <v>917</v>
      </c>
      <c r="D89" s="6">
        <f t="shared" si="12"/>
        <v>917</v>
      </c>
      <c r="E89" s="6">
        <v>0</v>
      </c>
      <c r="F89" s="6">
        <v>0</v>
      </c>
      <c r="G89" s="6">
        <f t="shared" si="13"/>
        <v>0</v>
      </c>
      <c r="H89" s="6">
        <f t="shared" si="14"/>
        <v>0</v>
      </c>
      <c r="I89" s="6">
        <f t="shared" si="15"/>
        <v>917</v>
      </c>
      <c r="J89" s="6">
        <f t="shared" si="16"/>
        <v>917</v>
      </c>
      <c r="K89" s="7" t="s">
        <v>791</v>
      </c>
    </row>
    <row r="90" spans="1:11" ht="19.5" customHeight="1" x14ac:dyDescent="0.2">
      <c r="A90" s="5" t="s">
        <v>414</v>
      </c>
      <c r="B90" s="6">
        <v>502</v>
      </c>
      <c r="C90" s="6">
        <v>395</v>
      </c>
      <c r="D90" s="6">
        <f t="shared" si="12"/>
        <v>897</v>
      </c>
      <c r="E90" s="6">
        <v>0</v>
      </c>
      <c r="F90" s="6">
        <v>0</v>
      </c>
      <c r="G90" s="6">
        <f t="shared" si="13"/>
        <v>0</v>
      </c>
      <c r="H90" s="6">
        <f t="shared" si="14"/>
        <v>502</v>
      </c>
      <c r="I90" s="6">
        <f t="shared" si="15"/>
        <v>395</v>
      </c>
      <c r="J90" s="6">
        <f t="shared" si="16"/>
        <v>897</v>
      </c>
      <c r="K90" s="7" t="s">
        <v>395</v>
      </c>
    </row>
    <row r="91" spans="1:11" ht="19.5" customHeight="1" x14ac:dyDescent="0.2">
      <c r="A91" s="5" t="s">
        <v>1634</v>
      </c>
      <c r="B91" s="6">
        <v>824</v>
      </c>
      <c r="C91" s="6">
        <v>1807</v>
      </c>
      <c r="D91" s="6">
        <f t="shared" si="12"/>
        <v>2631</v>
      </c>
      <c r="E91" s="6">
        <v>0</v>
      </c>
      <c r="F91" s="6">
        <v>0</v>
      </c>
      <c r="G91" s="6">
        <f t="shared" si="13"/>
        <v>0</v>
      </c>
      <c r="H91" s="6">
        <f t="shared" si="14"/>
        <v>824</v>
      </c>
      <c r="I91" s="6">
        <f t="shared" si="15"/>
        <v>1807</v>
      </c>
      <c r="J91" s="6">
        <f t="shared" si="16"/>
        <v>2631</v>
      </c>
      <c r="K91" s="7" t="s">
        <v>1136</v>
      </c>
    </row>
    <row r="92" spans="1:11" ht="19.5" customHeight="1" x14ac:dyDescent="0.2">
      <c r="A92" s="5" t="s">
        <v>361</v>
      </c>
      <c r="B92" s="6">
        <v>263</v>
      </c>
      <c r="C92" s="6">
        <v>420</v>
      </c>
      <c r="D92" s="6">
        <f t="shared" si="12"/>
        <v>683</v>
      </c>
      <c r="E92" s="6">
        <v>0</v>
      </c>
      <c r="F92" s="6">
        <v>0</v>
      </c>
      <c r="G92" s="6">
        <f t="shared" si="13"/>
        <v>0</v>
      </c>
      <c r="H92" s="6">
        <f t="shared" si="14"/>
        <v>263</v>
      </c>
      <c r="I92" s="6">
        <f t="shared" si="15"/>
        <v>420</v>
      </c>
      <c r="J92" s="6">
        <f t="shared" si="16"/>
        <v>683</v>
      </c>
      <c r="K92" s="7" t="s">
        <v>1137</v>
      </c>
    </row>
    <row r="93" spans="1:11" ht="19.5" customHeight="1" x14ac:dyDescent="0.2">
      <c r="A93" s="5" t="s">
        <v>295</v>
      </c>
      <c r="B93" s="6">
        <v>1477</v>
      </c>
      <c r="C93" s="6">
        <v>1864</v>
      </c>
      <c r="D93" s="6">
        <f t="shared" si="12"/>
        <v>3341</v>
      </c>
      <c r="E93" s="6">
        <v>0</v>
      </c>
      <c r="F93" s="6">
        <v>0</v>
      </c>
      <c r="G93" s="6">
        <f t="shared" si="13"/>
        <v>0</v>
      </c>
      <c r="H93" s="6">
        <f t="shared" si="14"/>
        <v>1477</v>
      </c>
      <c r="I93" s="6">
        <f t="shared" si="15"/>
        <v>1864</v>
      </c>
      <c r="J93" s="6">
        <f t="shared" si="16"/>
        <v>3341</v>
      </c>
      <c r="K93" s="7" t="s">
        <v>296</v>
      </c>
    </row>
    <row r="94" spans="1:11" ht="19.5" customHeight="1" x14ac:dyDescent="0.2">
      <c r="A94" s="5" t="s">
        <v>393</v>
      </c>
      <c r="B94" s="6">
        <v>558</v>
      </c>
      <c r="C94" s="6">
        <v>85</v>
      </c>
      <c r="D94" s="6">
        <f t="shared" si="12"/>
        <v>643</v>
      </c>
      <c r="E94" s="6">
        <v>0</v>
      </c>
      <c r="F94" s="6">
        <v>0</v>
      </c>
      <c r="G94" s="6">
        <f t="shared" si="13"/>
        <v>0</v>
      </c>
      <c r="H94" s="6">
        <f t="shared" si="14"/>
        <v>558</v>
      </c>
      <c r="I94" s="6">
        <f t="shared" si="15"/>
        <v>85</v>
      </c>
      <c r="J94" s="6">
        <f t="shared" si="16"/>
        <v>643</v>
      </c>
      <c r="K94" s="7" t="s">
        <v>367</v>
      </c>
    </row>
    <row r="95" spans="1:11" ht="19.5" customHeight="1" x14ac:dyDescent="0.2">
      <c r="A95" s="5" t="s">
        <v>299</v>
      </c>
      <c r="B95" s="6">
        <v>409</v>
      </c>
      <c r="C95" s="6">
        <v>684</v>
      </c>
      <c r="D95" s="6">
        <f t="shared" si="12"/>
        <v>1093</v>
      </c>
      <c r="E95" s="6">
        <v>0</v>
      </c>
      <c r="F95" s="6">
        <v>0</v>
      </c>
      <c r="G95" s="6">
        <f t="shared" si="13"/>
        <v>0</v>
      </c>
      <c r="H95" s="6">
        <f t="shared" si="14"/>
        <v>409</v>
      </c>
      <c r="I95" s="6">
        <f t="shared" si="15"/>
        <v>684</v>
      </c>
      <c r="J95" s="6">
        <f t="shared" si="16"/>
        <v>1093</v>
      </c>
      <c r="K95" s="7" t="s">
        <v>300</v>
      </c>
    </row>
    <row r="96" spans="1:11" ht="19.5" customHeight="1" x14ac:dyDescent="0.2">
      <c r="A96" s="5" t="s">
        <v>301</v>
      </c>
      <c r="B96" s="6">
        <v>503</v>
      </c>
      <c r="C96" s="6">
        <v>470</v>
      </c>
      <c r="D96" s="6">
        <f t="shared" si="12"/>
        <v>973</v>
      </c>
      <c r="E96" s="6">
        <v>0</v>
      </c>
      <c r="F96" s="6">
        <v>0</v>
      </c>
      <c r="G96" s="6">
        <f t="shared" si="13"/>
        <v>0</v>
      </c>
      <c r="H96" s="6">
        <f t="shared" si="14"/>
        <v>503</v>
      </c>
      <c r="I96" s="6">
        <f t="shared" si="15"/>
        <v>470</v>
      </c>
      <c r="J96" s="6">
        <f t="shared" si="16"/>
        <v>973</v>
      </c>
      <c r="K96" s="7" t="s">
        <v>302</v>
      </c>
    </row>
    <row r="97" spans="1:11" ht="19.5" customHeight="1" x14ac:dyDescent="0.2">
      <c r="A97" s="5" t="s">
        <v>777</v>
      </c>
      <c r="B97" s="6">
        <v>641</v>
      </c>
      <c r="C97" s="6">
        <v>864</v>
      </c>
      <c r="D97" s="6">
        <f t="shared" si="12"/>
        <v>1505</v>
      </c>
      <c r="E97" s="6">
        <v>0</v>
      </c>
      <c r="F97" s="6">
        <v>0</v>
      </c>
      <c r="G97" s="6">
        <f t="shared" si="13"/>
        <v>0</v>
      </c>
      <c r="H97" s="6">
        <f t="shared" si="14"/>
        <v>641</v>
      </c>
      <c r="I97" s="6">
        <f t="shared" si="15"/>
        <v>864</v>
      </c>
      <c r="J97" s="6">
        <f t="shared" si="16"/>
        <v>1505</v>
      </c>
      <c r="K97" s="7" t="s">
        <v>778</v>
      </c>
    </row>
    <row r="98" spans="1:11" ht="19.5" customHeight="1" x14ac:dyDescent="0.2">
      <c r="A98" s="5" t="s">
        <v>1633</v>
      </c>
      <c r="B98" s="6">
        <v>209</v>
      </c>
      <c r="C98" s="6">
        <v>418</v>
      </c>
      <c r="D98" s="6">
        <f t="shared" si="12"/>
        <v>627</v>
      </c>
      <c r="E98" s="6">
        <v>0</v>
      </c>
      <c r="F98" s="6">
        <v>0</v>
      </c>
      <c r="G98" s="6">
        <f t="shared" si="13"/>
        <v>0</v>
      </c>
      <c r="H98" s="6">
        <f t="shared" si="14"/>
        <v>209</v>
      </c>
      <c r="I98" s="6">
        <f t="shared" si="15"/>
        <v>418</v>
      </c>
      <c r="J98" s="6">
        <f t="shared" si="16"/>
        <v>627</v>
      </c>
      <c r="K98" s="7" t="s">
        <v>1649</v>
      </c>
    </row>
    <row r="99" spans="1:11" ht="25.5" customHeight="1" thickBot="1" x14ac:dyDescent="0.25">
      <c r="A99" s="14" t="s">
        <v>38</v>
      </c>
      <c r="B99" s="15">
        <f t="shared" ref="B99:J99" si="17">SUM(B79:B98)</f>
        <v>7834</v>
      </c>
      <c r="C99" s="15">
        <f t="shared" si="17"/>
        <v>12379</v>
      </c>
      <c r="D99" s="15">
        <f t="shared" si="17"/>
        <v>20213</v>
      </c>
      <c r="E99" s="15">
        <f t="shared" si="17"/>
        <v>0</v>
      </c>
      <c r="F99" s="15">
        <f t="shared" si="17"/>
        <v>0</v>
      </c>
      <c r="G99" s="15">
        <f t="shared" si="17"/>
        <v>0</v>
      </c>
      <c r="H99" s="15">
        <f t="shared" si="17"/>
        <v>7834</v>
      </c>
      <c r="I99" s="15">
        <f t="shared" si="17"/>
        <v>12379</v>
      </c>
      <c r="J99" s="15">
        <f t="shared" si="17"/>
        <v>20213</v>
      </c>
      <c r="K99" s="16" t="s">
        <v>39</v>
      </c>
    </row>
    <row r="100" spans="1:11" ht="15" thickTop="1" x14ac:dyDescent="0.2"/>
    <row r="104" spans="1:11" ht="28.5" customHeight="1" thickBot="1" x14ac:dyDescent="0.25">
      <c r="A104" s="303" t="s">
        <v>1648</v>
      </c>
      <c r="K104" s="33" t="s">
        <v>1647</v>
      </c>
    </row>
    <row r="105" spans="1:11" ht="23.25" customHeight="1" thickTop="1" x14ac:dyDescent="0.25">
      <c r="A105" s="409" t="s">
        <v>118</v>
      </c>
      <c r="B105" s="412" t="s">
        <v>2</v>
      </c>
      <c r="C105" s="412"/>
      <c r="D105" s="412"/>
      <c r="E105" s="412" t="s">
        <v>3</v>
      </c>
      <c r="F105" s="412"/>
      <c r="G105" s="412"/>
      <c r="H105" s="412" t="s">
        <v>4</v>
      </c>
      <c r="I105" s="412"/>
      <c r="J105" s="412"/>
      <c r="K105" s="409" t="s">
        <v>278</v>
      </c>
    </row>
    <row r="106" spans="1:11" ht="23.25" customHeight="1" x14ac:dyDescent="0.25">
      <c r="A106" s="410"/>
      <c r="B106" s="413" t="s">
        <v>6</v>
      </c>
      <c r="C106" s="413"/>
      <c r="D106" s="413"/>
      <c r="E106" s="413" t="s">
        <v>7</v>
      </c>
      <c r="F106" s="413"/>
      <c r="G106" s="413"/>
      <c r="H106" s="413" t="s">
        <v>8</v>
      </c>
      <c r="I106" s="413"/>
      <c r="J106" s="413"/>
      <c r="K106" s="410"/>
    </row>
    <row r="107" spans="1:11" ht="23.25" customHeight="1" x14ac:dyDescent="0.25">
      <c r="A107" s="410"/>
      <c r="B107" s="75" t="s">
        <v>52</v>
      </c>
      <c r="C107" s="75" t="s">
        <v>10</v>
      </c>
      <c r="D107" s="75" t="s">
        <v>11</v>
      </c>
      <c r="E107" s="75" t="s">
        <v>52</v>
      </c>
      <c r="F107" s="75" t="s">
        <v>10</v>
      </c>
      <c r="G107" s="75" t="s">
        <v>11</v>
      </c>
      <c r="H107" s="75" t="s">
        <v>52</v>
      </c>
      <c r="I107" s="75" t="s">
        <v>10</v>
      </c>
      <c r="J107" s="75" t="s">
        <v>11</v>
      </c>
      <c r="K107" s="410"/>
    </row>
    <row r="108" spans="1:11" ht="23.25" customHeight="1" thickBot="1" x14ac:dyDescent="0.3">
      <c r="A108" s="411"/>
      <c r="B108" s="4" t="s">
        <v>12</v>
      </c>
      <c r="C108" s="4" t="s">
        <v>13</v>
      </c>
      <c r="D108" s="4" t="s">
        <v>8</v>
      </c>
      <c r="E108" s="4" t="s">
        <v>12</v>
      </c>
      <c r="F108" s="4" t="s">
        <v>13</v>
      </c>
      <c r="G108" s="4" t="s">
        <v>8</v>
      </c>
      <c r="H108" s="4" t="s">
        <v>12</v>
      </c>
      <c r="I108" s="4" t="s">
        <v>13</v>
      </c>
      <c r="J108" s="4" t="s">
        <v>8</v>
      </c>
      <c r="K108" s="411"/>
    </row>
    <row r="109" spans="1:11" ht="22.5" customHeight="1" x14ac:dyDescent="0.2">
      <c r="A109" s="5" t="s">
        <v>62</v>
      </c>
      <c r="B109" s="6"/>
      <c r="C109" s="6"/>
      <c r="D109" s="6"/>
      <c r="E109" s="6"/>
      <c r="F109" s="6"/>
      <c r="G109" s="6"/>
      <c r="H109" s="6"/>
      <c r="I109" s="6"/>
      <c r="J109" s="6"/>
      <c r="K109" s="7" t="s">
        <v>41</v>
      </c>
    </row>
    <row r="110" spans="1:11" ht="22.5" customHeight="1" x14ac:dyDescent="0.2">
      <c r="A110" s="5" t="s">
        <v>132</v>
      </c>
      <c r="B110" s="6">
        <v>275</v>
      </c>
      <c r="C110" s="6">
        <v>177</v>
      </c>
      <c r="D110" s="6">
        <f t="shared" ref="D110:D121" si="18">SUM(B110:C110)</f>
        <v>452</v>
      </c>
      <c r="E110" s="6">
        <v>0</v>
      </c>
      <c r="F110" s="6">
        <v>0</v>
      </c>
      <c r="G110" s="6">
        <v>0</v>
      </c>
      <c r="H110" s="6">
        <f t="shared" ref="H110:H121" si="19">SUM(B110,E110)</f>
        <v>275</v>
      </c>
      <c r="I110" s="6">
        <f t="shared" ref="I110:I121" si="20">SUM(C110,F110)</f>
        <v>177</v>
      </c>
      <c r="J110" s="6">
        <f t="shared" ref="J110:J121" si="21">SUM(D110,G110)</f>
        <v>452</v>
      </c>
      <c r="K110" s="7" t="s">
        <v>349</v>
      </c>
    </row>
    <row r="111" spans="1:11" ht="22.5" customHeight="1" x14ac:dyDescent="0.2">
      <c r="A111" s="5" t="s">
        <v>285</v>
      </c>
      <c r="B111" s="6">
        <v>78</v>
      </c>
      <c r="C111" s="6">
        <v>15</v>
      </c>
      <c r="D111" s="6">
        <f t="shared" si="18"/>
        <v>93</v>
      </c>
      <c r="E111" s="6">
        <v>0</v>
      </c>
      <c r="F111" s="6">
        <v>0</v>
      </c>
      <c r="G111" s="6">
        <v>0</v>
      </c>
      <c r="H111" s="6">
        <f t="shared" si="19"/>
        <v>78</v>
      </c>
      <c r="I111" s="6">
        <f t="shared" si="20"/>
        <v>15</v>
      </c>
      <c r="J111" s="6">
        <f t="shared" si="21"/>
        <v>93</v>
      </c>
      <c r="K111" s="7" t="s">
        <v>907</v>
      </c>
    </row>
    <row r="112" spans="1:11" ht="22.5" customHeight="1" x14ac:dyDescent="0.2">
      <c r="A112" s="5" t="s">
        <v>1639</v>
      </c>
      <c r="B112" s="6">
        <v>55</v>
      </c>
      <c r="C112" s="6">
        <v>14</v>
      </c>
      <c r="D112" s="6">
        <f t="shared" si="18"/>
        <v>69</v>
      </c>
      <c r="E112" s="6">
        <v>0</v>
      </c>
      <c r="F112" s="6">
        <v>0</v>
      </c>
      <c r="G112" s="6">
        <v>0</v>
      </c>
      <c r="H112" s="6">
        <f t="shared" si="19"/>
        <v>55</v>
      </c>
      <c r="I112" s="6">
        <f t="shared" si="20"/>
        <v>14</v>
      </c>
      <c r="J112" s="6">
        <f t="shared" si="21"/>
        <v>69</v>
      </c>
      <c r="K112" s="7" t="s">
        <v>1638</v>
      </c>
    </row>
    <row r="113" spans="1:11" ht="22.5" customHeight="1" x14ac:dyDescent="0.2">
      <c r="A113" s="5" t="s">
        <v>984</v>
      </c>
      <c r="B113" s="6">
        <v>171</v>
      </c>
      <c r="C113" s="6">
        <v>64</v>
      </c>
      <c r="D113" s="6">
        <f t="shared" si="18"/>
        <v>235</v>
      </c>
      <c r="E113" s="6">
        <v>0</v>
      </c>
      <c r="F113" s="6">
        <v>0</v>
      </c>
      <c r="G113" s="6">
        <v>0</v>
      </c>
      <c r="H113" s="6">
        <f t="shared" si="19"/>
        <v>171</v>
      </c>
      <c r="I113" s="6">
        <f t="shared" si="20"/>
        <v>64</v>
      </c>
      <c r="J113" s="6">
        <f t="shared" si="21"/>
        <v>235</v>
      </c>
      <c r="K113" s="7" t="s">
        <v>1646</v>
      </c>
    </row>
    <row r="114" spans="1:11" ht="22.5" customHeight="1" x14ac:dyDescent="0.2">
      <c r="A114" s="5" t="s">
        <v>1636</v>
      </c>
      <c r="B114" s="6">
        <v>375</v>
      </c>
      <c r="C114" s="6">
        <v>91</v>
      </c>
      <c r="D114" s="6">
        <f t="shared" si="18"/>
        <v>466</v>
      </c>
      <c r="E114" s="6">
        <v>0</v>
      </c>
      <c r="F114" s="6">
        <v>0</v>
      </c>
      <c r="G114" s="6">
        <v>0</v>
      </c>
      <c r="H114" s="6">
        <f t="shared" si="19"/>
        <v>375</v>
      </c>
      <c r="I114" s="6">
        <f t="shared" si="20"/>
        <v>91</v>
      </c>
      <c r="J114" s="6">
        <f t="shared" si="21"/>
        <v>466</v>
      </c>
      <c r="K114" s="7" t="s">
        <v>1635</v>
      </c>
    </row>
    <row r="115" spans="1:11" ht="22.5" customHeight="1" x14ac:dyDescent="0.2">
      <c r="A115" s="5" t="s">
        <v>287</v>
      </c>
      <c r="B115" s="6">
        <v>351</v>
      </c>
      <c r="C115" s="6">
        <v>240</v>
      </c>
      <c r="D115" s="6">
        <f t="shared" si="18"/>
        <v>591</v>
      </c>
      <c r="E115" s="6">
        <v>0</v>
      </c>
      <c r="F115" s="6">
        <v>0</v>
      </c>
      <c r="G115" s="6">
        <v>0</v>
      </c>
      <c r="H115" s="6">
        <f t="shared" si="19"/>
        <v>351</v>
      </c>
      <c r="I115" s="6">
        <f t="shared" si="20"/>
        <v>240</v>
      </c>
      <c r="J115" s="6">
        <f t="shared" si="21"/>
        <v>591</v>
      </c>
      <c r="K115" s="7" t="s">
        <v>331</v>
      </c>
    </row>
    <row r="116" spans="1:11" ht="22.5" customHeight="1" x14ac:dyDescent="0.2">
      <c r="A116" s="5" t="s">
        <v>765</v>
      </c>
      <c r="B116" s="6">
        <v>0</v>
      </c>
      <c r="C116" s="6">
        <v>11</v>
      </c>
      <c r="D116" s="6">
        <f t="shared" si="18"/>
        <v>11</v>
      </c>
      <c r="E116" s="6">
        <v>0</v>
      </c>
      <c r="F116" s="6">
        <v>0</v>
      </c>
      <c r="G116" s="6">
        <v>0</v>
      </c>
      <c r="H116" s="6">
        <f t="shared" si="19"/>
        <v>0</v>
      </c>
      <c r="I116" s="6">
        <f t="shared" si="20"/>
        <v>11</v>
      </c>
      <c r="J116" s="6">
        <f t="shared" si="21"/>
        <v>11</v>
      </c>
      <c r="K116" s="7" t="s">
        <v>791</v>
      </c>
    </row>
    <row r="117" spans="1:11" ht="22.5" customHeight="1" x14ac:dyDescent="0.2">
      <c r="A117" s="5" t="s">
        <v>414</v>
      </c>
      <c r="B117" s="6">
        <v>235</v>
      </c>
      <c r="C117" s="6">
        <v>209</v>
      </c>
      <c r="D117" s="6">
        <f t="shared" si="18"/>
        <v>444</v>
      </c>
      <c r="E117" s="6">
        <v>0</v>
      </c>
      <c r="F117" s="6">
        <v>0</v>
      </c>
      <c r="G117" s="6">
        <v>0</v>
      </c>
      <c r="H117" s="6">
        <f t="shared" si="19"/>
        <v>235</v>
      </c>
      <c r="I117" s="6">
        <f t="shared" si="20"/>
        <v>209</v>
      </c>
      <c r="J117" s="6">
        <f t="shared" si="21"/>
        <v>444</v>
      </c>
      <c r="K117" s="7" t="s">
        <v>395</v>
      </c>
    </row>
    <row r="118" spans="1:11" ht="22.5" customHeight="1" x14ac:dyDescent="0.2">
      <c r="A118" s="5" t="s">
        <v>1634</v>
      </c>
      <c r="B118" s="6">
        <v>579</v>
      </c>
      <c r="C118" s="6">
        <v>535</v>
      </c>
      <c r="D118" s="6">
        <f t="shared" si="18"/>
        <v>1114</v>
      </c>
      <c r="E118" s="6">
        <v>0</v>
      </c>
      <c r="F118" s="6">
        <v>0</v>
      </c>
      <c r="G118" s="6">
        <v>0</v>
      </c>
      <c r="H118" s="6">
        <f t="shared" si="19"/>
        <v>579</v>
      </c>
      <c r="I118" s="6">
        <f t="shared" si="20"/>
        <v>535</v>
      </c>
      <c r="J118" s="6">
        <f t="shared" si="21"/>
        <v>1114</v>
      </c>
      <c r="K118" s="7" t="s">
        <v>1136</v>
      </c>
    </row>
    <row r="119" spans="1:11" ht="22.5" customHeight="1" x14ac:dyDescent="0.2">
      <c r="A119" s="5" t="s">
        <v>295</v>
      </c>
      <c r="B119" s="6">
        <v>540</v>
      </c>
      <c r="C119" s="6">
        <v>448</v>
      </c>
      <c r="D119" s="6">
        <f t="shared" si="18"/>
        <v>988</v>
      </c>
      <c r="E119" s="6">
        <v>0</v>
      </c>
      <c r="F119" s="6">
        <v>0</v>
      </c>
      <c r="G119" s="6">
        <v>0</v>
      </c>
      <c r="H119" s="6">
        <f t="shared" si="19"/>
        <v>540</v>
      </c>
      <c r="I119" s="6">
        <f t="shared" si="20"/>
        <v>448</v>
      </c>
      <c r="J119" s="6">
        <f t="shared" si="21"/>
        <v>988</v>
      </c>
      <c r="K119" s="7" t="s">
        <v>296</v>
      </c>
    </row>
    <row r="120" spans="1:11" ht="22.5" customHeight="1" x14ac:dyDescent="0.2">
      <c r="A120" s="5" t="s">
        <v>393</v>
      </c>
      <c r="B120" s="6">
        <v>211</v>
      </c>
      <c r="C120" s="6">
        <v>22</v>
      </c>
      <c r="D120" s="6">
        <f t="shared" si="18"/>
        <v>233</v>
      </c>
      <c r="E120" s="6">
        <v>0</v>
      </c>
      <c r="F120" s="6">
        <v>0</v>
      </c>
      <c r="G120" s="6">
        <v>0</v>
      </c>
      <c r="H120" s="6">
        <f t="shared" si="19"/>
        <v>211</v>
      </c>
      <c r="I120" s="6">
        <f t="shared" si="20"/>
        <v>22</v>
      </c>
      <c r="J120" s="6">
        <f t="shared" si="21"/>
        <v>233</v>
      </c>
      <c r="K120" s="7" t="s">
        <v>367</v>
      </c>
    </row>
    <row r="121" spans="1:11" ht="22.5" customHeight="1" x14ac:dyDescent="0.2">
      <c r="A121" s="5" t="s">
        <v>301</v>
      </c>
      <c r="B121" s="6">
        <v>465</v>
      </c>
      <c r="C121" s="6">
        <v>105</v>
      </c>
      <c r="D121" s="6">
        <f t="shared" si="18"/>
        <v>570</v>
      </c>
      <c r="E121" s="6">
        <v>0</v>
      </c>
      <c r="F121" s="6">
        <v>0</v>
      </c>
      <c r="G121" s="6">
        <v>0</v>
      </c>
      <c r="H121" s="6">
        <f t="shared" si="19"/>
        <v>465</v>
      </c>
      <c r="I121" s="6">
        <f t="shared" si="20"/>
        <v>105</v>
      </c>
      <c r="J121" s="6">
        <f t="shared" si="21"/>
        <v>570</v>
      </c>
      <c r="K121" s="7" t="s">
        <v>302</v>
      </c>
    </row>
    <row r="122" spans="1:11" ht="22.5" customHeight="1" thickBot="1" x14ac:dyDescent="0.25">
      <c r="A122" s="5" t="s">
        <v>45</v>
      </c>
      <c r="B122" s="6">
        <f t="shared" ref="B122:J122" si="22">SUM(B110:B121)</f>
        <v>3335</v>
      </c>
      <c r="C122" s="6">
        <f t="shared" si="22"/>
        <v>1931</v>
      </c>
      <c r="D122" s="6">
        <f t="shared" si="22"/>
        <v>5266</v>
      </c>
      <c r="E122" s="6">
        <f t="shared" si="22"/>
        <v>0</v>
      </c>
      <c r="F122" s="6">
        <f t="shared" si="22"/>
        <v>0</v>
      </c>
      <c r="G122" s="6">
        <f t="shared" si="22"/>
        <v>0</v>
      </c>
      <c r="H122" s="6">
        <f t="shared" si="22"/>
        <v>3335</v>
      </c>
      <c r="I122" s="6">
        <f t="shared" si="22"/>
        <v>1931</v>
      </c>
      <c r="J122" s="6">
        <f t="shared" si="22"/>
        <v>5266</v>
      </c>
      <c r="K122" s="7" t="s">
        <v>633</v>
      </c>
    </row>
    <row r="123" spans="1:11" ht="22.5" customHeight="1" thickBot="1" x14ac:dyDescent="0.25">
      <c r="A123" s="8" t="s">
        <v>108</v>
      </c>
      <c r="B123" s="9">
        <f t="shared" ref="B123:J123" si="23">SUM(B122,B99)</f>
        <v>11169</v>
      </c>
      <c r="C123" s="9">
        <f t="shared" si="23"/>
        <v>14310</v>
      </c>
      <c r="D123" s="9">
        <f t="shared" si="23"/>
        <v>25479</v>
      </c>
      <c r="E123" s="9">
        <f t="shared" si="23"/>
        <v>0</v>
      </c>
      <c r="F123" s="9">
        <f t="shared" si="23"/>
        <v>0</v>
      </c>
      <c r="G123" s="9">
        <f t="shared" si="23"/>
        <v>0</v>
      </c>
      <c r="H123" s="9">
        <f t="shared" si="23"/>
        <v>11169</v>
      </c>
      <c r="I123" s="9">
        <f t="shared" si="23"/>
        <v>14310</v>
      </c>
      <c r="J123" s="9">
        <f t="shared" si="23"/>
        <v>25479</v>
      </c>
      <c r="K123" s="10" t="s">
        <v>120</v>
      </c>
    </row>
    <row r="124" spans="1:11" ht="15" thickTop="1" x14ac:dyDescent="0.2"/>
    <row r="142" spans="1:11" ht="21.75" customHeight="1" x14ac:dyDescent="0.2">
      <c r="A142" s="423" t="s">
        <v>1645</v>
      </c>
      <c r="B142" s="423"/>
      <c r="C142" s="423"/>
      <c r="D142" s="423"/>
      <c r="E142" s="423"/>
      <c r="F142" s="423"/>
      <c r="G142" s="423"/>
      <c r="H142" s="423"/>
      <c r="I142" s="423"/>
      <c r="J142" s="423"/>
      <c r="K142" s="423"/>
    </row>
    <row r="143" spans="1:11" ht="42.75" customHeight="1" x14ac:dyDescent="0.25">
      <c r="A143" s="416" t="s">
        <v>1644</v>
      </c>
      <c r="B143" s="416"/>
      <c r="C143" s="416"/>
      <c r="D143" s="416"/>
      <c r="E143" s="416"/>
      <c r="F143" s="416"/>
      <c r="G143" s="416"/>
      <c r="H143" s="416"/>
      <c r="I143" s="416"/>
      <c r="J143" s="416"/>
      <c r="K143" s="416"/>
    </row>
    <row r="144" spans="1:11" ht="25.5" customHeight="1" thickBot="1" x14ac:dyDescent="0.25">
      <c r="A144" s="31" t="s">
        <v>1643</v>
      </c>
      <c r="K144" s="33" t="s">
        <v>1642</v>
      </c>
    </row>
    <row r="145" spans="1:11" ht="16.5" thickTop="1" x14ac:dyDescent="0.25">
      <c r="A145" s="409" t="s">
        <v>118</v>
      </c>
      <c r="B145" s="412" t="s">
        <v>2</v>
      </c>
      <c r="C145" s="412"/>
      <c r="D145" s="412"/>
      <c r="E145" s="412" t="s">
        <v>3</v>
      </c>
      <c r="F145" s="412"/>
      <c r="G145" s="412"/>
      <c r="H145" s="412" t="s">
        <v>4</v>
      </c>
      <c r="I145" s="412"/>
      <c r="J145" s="412"/>
      <c r="K145" s="409" t="s">
        <v>278</v>
      </c>
    </row>
    <row r="146" spans="1:11" ht="15.75" x14ac:dyDescent="0.25">
      <c r="A146" s="410"/>
      <c r="B146" s="413" t="s">
        <v>6</v>
      </c>
      <c r="C146" s="413"/>
      <c r="D146" s="413"/>
      <c r="E146" s="413" t="s">
        <v>7</v>
      </c>
      <c r="F146" s="413"/>
      <c r="G146" s="413"/>
      <c r="H146" s="413" t="s">
        <v>8</v>
      </c>
      <c r="I146" s="413"/>
      <c r="J146" s="413"/>
      <c r="K146" s="410"/>
    </row>
    <row r="147" spans="1:11" ht="15.75" x14ac:dyDescent="0.25">
      <c r="A147" s="410"/>
      <c r="B147" s="75" t="s">
        <v>52</v>
      </c>
      <c r="C147" s="75" t="s">
        <v>10</v>
      </c>
      <c r="D147" s="75" t="s">
        <v>11</v>
      </c>
      <c r="E147" s="75" t="s">
        <v>52</v>
      </c>
      <c r="F147" s="75" t="s">
        <v>10</v>
      </c>
      <c r="G147" s="75" t="s">
        <v>11</v>
      </c>
      <c r="H147" s="75" t="s">
        <v>52</v>
      </c>
      <c r="I147" s="75" t="s">
        <v>10</v>
      </c>
      <c r="J147" s="75" t="s">
        <v>11</v>
      </c>
      <c r="K147" s="410"/>
    </row>
    <row r="148" spans="1:11" ht="16.5" thickBot="1" x14ac:dyDescent="0.3">
      <c r="A148" s="411"/>
      <c r="B148" s="4" t="s">
        <v>12</v>
      </c>
      <c r="C148" s="4" t="s">
        <v>13</v>
      </c>
      <c r="D148" s="4" t="s">
        <v>8</v>
      </c>
      <c r="E148" s="4" t="s">
        <v>12</v>
      </c>
      <c r="F148" s="4" t="s">
        <v>13</v>
      </c>
      <c r="G148" s="4" t="s">
        <v>8</v>
      </c>
      <c r="H148" s="4" t="s">
        <v>12</v>
      </c>
      <c r="I148" s="4" t="s">
        <v>13</v>
      </c>
      <c r="J148" s="4" t="s">
        <v>8</v>
      </c>
      <c r="K148" s="411"/>
    </row>
    <row r="149" spans="1:11" ht="22.5" customHeight="1" x14ac:dyDescent="0.2">
      <c r="A149" s="5" t="s">
        <v>14</v>
      </c>
      <c r="B149" s="6"/>
      <c r="C149" s="6"/>
      <c r="D149" s="6"/>
      <c r="E149" s="6"/>
      <c r="F149" s="6"/>
      <c r="G149" s="6"/>
      <c r="H149" s="6"/>
      <c r="I149" s="6"/>
      <c r="J149" s="6"/>
      <c r="K149" s="7" t="s">
        <v>69</v>
      </c>
    </row>
    <row r="150" spans="1:11" ht="21.75" customHeight="1" x14ac:dyDescent="0.2">
      <c r="A150" s="5" t="s">
        <v>280</v>
      </c>
      <c r="B150" s="6">
        <v>106</v>
      </c>
      <c r="C150" s="6">
        <v>79</v>
      </c>
      <c r="D150" s="6">
        <f t="shared" ref="D150:D169" si="24">SUM(B150:C150)</f>
        <v>185</v>
      </c>
      <c r="E150" s="6">
        <v>0</v>
      </c>
      <c r="F150" s="6">
        <v>0</v>
      </c>
      <c r="G150" s="6">
        <f t="shared" ref="G150:G169" si="25">SUM(E150:F150)</f>
        <v>0</v>
      </c>
      <c r="H150" s="6">
        <f t="shared" ref="H150:H169" si="26">SUM(B150,E150)</f>
        <v>106</v>
      </c>
      <c r="I150" s="6">
        <f t="shared" ref="I150:I169" si="27">SUM(C150,F150)</f>
        <v>79</v>
      </c>
      <c r="J150" s="6">
        <f t="shared" ref="J150:J169" si="28">SUM(H150:I150)</f>
        <v>185</v>
      </c>
      <c r="K150" s="7" t="s">
        <v>281</v>
      </c>
    </row>
    <row r="151" spans="1:11" ht="21.75" customHeight="1" x14ac:dyDescent="0.2">
      <c r="A151" s="5" t="s">
        <v>1641</v>
      </c>
      <c r="B151" s="6">
        <v>12</v>
      </c>
      <c r="C151" s="6">
        <v>10</v>
      </c>
      <c r="D151" s="6">
        <f t="shared" si="24"/>
        <v>22</v>
      </c>
      <c r="E151" s="6">
        <v>1</v>
      </c>
      <c r="F151" s="6">
        <v>0</v>
      </c>
      <c r="G151" s="6">
        <f t="shared" si="25"/>
        <v>1</v>
      </c>
      <c r="H151" s="6">
        <f t="shared" si="26"/>
        <v>13</v>
      </c>
      <c r="I151" s="6">
        <f t="shared" si="27"/>
        <v>10</v>
      </c>
      <c r="J151" s="6">
        <f t="shared" si="28"/>
        <v>23</v>
      </c>
      <c r="K151" s="7" t="s">
        <v>1640</v>
      </c>
    </row>
    <row r="152" spans="1:11" ht="21.75" customHeight="1" x14ac:dyDescent="0.2">
      <c r="A152" s="5" t="s">
        <v>124</v>
      </c>
      <c r="B152" s="6">
        <v>53</v>
      </c>
      <c r="C152" s="6">
        <v>39</v>
      </c>
      <c r="D152" s="6">
        <f t="shared" si="24"/>
        <v>92</v>
      </c>
      <c r="E152" s="6">
        <v>0</v>
      </c>
      <c r="F152" s="6">
        <v>0</v>
      </c>
      <c r="G152" s="6">
        <f t="shared" si="25"/>
        <v>0</v>
      </c>
      <c r="H152" s="6">
        <f t="shared" si="26"/>
        <v>53</v>
      </c>
      <c r="I152" s="6">
        <f t="shared" si="27"/>
        <v>39</v>
      </c>
      <c r="J152" s="6">
        <f t="shared" si="28"/>
        <v>92</v>
      </c>
      <c r="K152" s="7" t="s">
        <v>282</v>
      </c>
    </row>
    <row r="153" spans="1:11" ht="21.75" customHeight="1" x14ac:dyDescent="0.2">
      <c r="A153" s="5" t="s">
        <v>125</v>
      </c>
      <c r="B153" s="6">
        <v>31</v>
      </c>
      <c r="C153" s="6">
        <v>24</v>
      </c>
      <c r="D153" s="6">
        <f t="shared" si="24"/>
        <v>55</v>
      </c>
      <c r="E153" s="6">
        <v>0</v>
      </c>
      <c r="F153" s="6">
        <v>0</v>
      </c>
      <c r="G153" s="6">
        <f t="shared" si="25"/>
        <v>0</v>
      </c>
      <c r="H153" s="6">
        <f t="shared" si="26"/>
        <v>31</v>
      </c>
      <c r="I153" s="6">
        <f t="shared" si="27"/>
        <v>24</v>
      </c>
      <c r="J153" s="6">
        <f t="shared" si="28"/>
        <v>55</v>
      </c>
      <c r="K153" s="7" t="s">
        <v>347</v>
      </c>
    </row>
    <row r="154" spans="1:11" ht="21.75" customHeight="1" x14ac:dyDescent="0.2">
      <c r="A154" s="5" t="s">
        <v>348</v>
      </c>
      <c r="B154" s="6">
        <v>15</v>
      </c>
      <c r="C154" s="6">
        <v>19</v>
      </c>
      <c r="D154" s="6">
        <f t="shared" si="24"/>
        <v>34</v>
      </c>
      <c r="E154" s="6">
        <v>0</v>
      </c>
      <c r="F154" s="6">
        <v>0</v>
      </c>
      <c r="G154" s="6">
        <f t="shared" si="25"/>
        <v>0</v>
      </c>
      <c r="H154" s="6">
        <f t="shared" si="26"/>
        <v>15</v>
      </c>
      <c r="I154" s="6">
        <f t="shared" si="27"/>
        <v>19</v>
      </c>
      <c r="J154" s="6">
        <f t="shared" si="28"/>
        <v>34</v>
      </c>
      <c r="K154" s="7" t="s">
        <v>349</v>
      </c>
    </row>
    <row r="155" spans="1:11" ht="21.75" customHeight="1" x14ac:dyDescent="0.2">
      <c r="A155" s="5" t="s">
        <v>285</v>
      </c>
      <c r="B155" s="6">
        <v>184</v>
      </c>
      <c r="C155" s="6">
        <v>52</v>
      </c>
      <c r="D155" s="6">
        <f t="shared" si="24"/>
        <v>236</v>
      </c>
      <c r="E155" s="6">
        <v>0</v>
      </c>
      <c r="F155" s="6">
        <v>0</v>
      </c>
      <c r="G155" s="6">
        <f t="shared" si="25"/>
        <v>0</v>
      </c>
      <c r="H155" s="6">
        <f t="shared" si="26"/>
        <v>184</v>
      </c>
      <c r="I155" s="6">
        <f t="shared" si="27"/>
        <v>52</v>
      </c>
      <c r="J155" s="6">
        <f t="shared" si="28"/>
        <v>236</v>
      </c>
      <c r="K155" s="7" t="s">
        <v>286</v>
      </c>
    </row>
    <row r="156" spans="1:11" ht="21.75" customHeight="1" x14ac:dyDescent="0.2">
      <c r="A156" s="5" t="s">
        <v>1639</v>
      </c>
      <c r="B156" s="6">
        <v>27</v>
      </c>
      <c r="C156" s="6">
        <v>3</v>
      </c>
      <c r="D156" s="6">
        <f t="shared" si="24"/>
        <v>30</v>
      </c>
      <c r="E156" s="6">
        <v>0</v>
      </c>
      <c r="F156" s="6">
        <v>0</v>
      </c>
      <c r="G156" s="6">
        <f t="shared" si="25"/>
        <v>0</v>
      </c>
      <c r="H156" s="6">
        <f t="shared" si="26"/>
        <v>27</v>
      </c>
      <c r="I156" s="6">
        <f t="shared" si="27"/>
        <v>3</v>
      </c>
      <c r="J156" s="6">
        <f t="shared" si="28"/>
        <v>30</v>
      </c>
      <c r="K156" s="7" t="s">
        <v>1638</v>
      </c>
    </row>
    <row r="157" spans="1:11" ht="21.75" customHeight="1" x14ac:dyDescent="0.2">
      <c r="A157" s="5" t="s">
        <v>984</v>
      </c>
      <c r="B157" s="6">
        <v>54</v>
      </c>
      <c r="C157" s="6">
        <v>30</v>
      </c>
      <c r="D157" s="6">
        <f t="shared" si="24"/>
        <v>84</v>
      </c>
      <c r="E157" s="6">
        <v>1</v>
      </c>
      <c r="F157" s="6">
        <v>0</v>
      </c>
      <c r="G157" s="6">
        <f t="shared" si="25"/>
        <v>1</v>
      </c>
      <c r="H157" s="6">
        <f t="shared" si="26"/>
        <v>55</v>
      </c>
      <c r="I157" s="6">
        <f t="shared" si="27"/>
        <v>30</v>
      </c>
      <c r="J157" s="6">
        <f t="shared" si="28"/>
        <v>85</v>
      </c>
      <c r="K157" s="7" t="s">
        <v>1637</v>
      </c>
    </row>
    <row r="158" spans="1:11" ht="21.75" customHeight="1" x14ac:dyDescent="0.2">
      <c r="A158" s="5" t="s">
        <v>1636</v>
      </c>
      <c r="B158" s="6">
        <v>44</v>
      </c>
      <c r="C158" s="6">
        <v>25</v>
      </c>
      <c r="D158" s="6">
        <f t="shared" si="24"/>
        <v>69</v>
      </c>
      <c r="E158" s="6">
        <v>0</v>
      </c>
      <c r="F158" s="6">
        <v>0</v>
      </c>
      <c r="G158" s="6">
        <f t="shared" si="25"/>
        <v>0</v>
      </c>
      <c r="H158" s="6">
        <f t="shared" si="26"/>
        <v>44</v>
      </c>
      <c r="I158" s="6">
        <f t="shared" si="27"/>
        <v>25</v>
      </c>
      <c r="J158" s="6">
        <f t="shared" si="28"/>
        <v>69</v>
      </c>
      <c r="K158" s="18" t="s">
        <v>1635</v>
      </c>
    </row>
    <row r="159" spans="1:11" ht="21.75" customHeight="1" x14ac:dyDescent="0.2">
      <c r="A159" s="5" t="s">
        <v>287</v>
      </c>
      <c r="B159" s="6">
        <v>94</v>
      </c>
      <c r="C159" s="6">
        <v>81</v>
      </c>
      <c r="D159" s="6">
        <f t="shared" si="24"/>
        <v>175</v>
      </c>
      <c r="E159" s="6">
        <v>0</v>
      </c>
      <c r="F159" s="6">
        <v>0</v>
      </c>
      <c r="G159" s="6">
        <f t="shared" si="25"/>
        <v>0</v>
      </c>
      <c r="H159" s="6">
        <f t="shared" si="26"/>
        <v>94</v>
      </c>
      <c r="I159" s="6">
        <f t="shared" si="27"/>
        <v>81</v>
      </c>
      <c r="J159" s="6">
        <f t="shared" si="28"/>
        <v>175</v>
      </c>
      <c r="K159" s="7" t="s">
        <v>331</v>
      </c>
    </row>
    <row r="160" spans="1:11" ht="21.75" customHeight="1" x14ac:dyDescent="0.2">
      <c r="A160" s="5" t="s">
        <v>765</v>
      </c>
      <c r="B160" s="6">
        <v>68</v>
      </c>
      <c r="C160" s="6">
        <v>55</v>
      </c>
      <c r="D160" s="6">
        <f t="shared" si="24"/>
        <v>123</v>
      </c>
      <c r="E160" s="6">
        <v>0</v>
      </c>
      <c r="F160" s="6">
        <v>0</v>
      </c>
      <c r="G160" s="6">
        <f t="shared" si="25"/>
        <v>0</v>
      </c>
      <c r="H160" s="6">
        <f t="shared" si="26"/>
        <v>68</v>
      </c>
      <c r="I160" s="6">
        <f t="shared" si="27"/>
        <v>55</v>
      </c>
      <c r="J160" s="6">
        <f t="shared" si="28"/>
        <v>123</v>
      </c>
      <c r="K160" s="7" t="s">
        <v>791</v>
      </c>
    </row>
    <row r="161" spans="1:11" ht="21.75" customHeight="1" x14ac:dyDescent="0.2">
      <c r="A161" s="5" t="s">
        <v>414</v>
      </c>
      <c r="B161" s="6">
        <v>37</v>
      </c>
      <c r="C161" s="6">
        <v>17</v>
      </c>
      <c r="D161" s="6">
        <f t="shared" si="24"/>
        <v>54</v>
      </c>
      <c r="E161" s="6">
        <v>0</v>
      </c>
      <c r="F161" s="6">
        <v>0</v>
      </c>
      <c r="G161" s="6">
        <f t="shared" si="25"/>
        <v>0</v>
      </c>
      <c r="H161" s="6">
        <f t="shared" si="26"/>
        <v>37</v>
      </c>
      <c r="I161" s="6">
        <f t="shared" si="27"/>
        <v>17</v>
      </c>
      <c r="J161" s="6">
        <f t="shared" si="28"/>
        <v>54</v>
      </c>
      <c r="K161" s="7" t="s">
        <v>395</v>
      </c>
    </row>
    <row r="162" spans="1:11" ht="21.75" customHeight="1" x14ac:dyDescent="0.2">
      <c r="A162" s="5" t="s">
        <v>1634</v>
      </c>
      <c r="B162" s="6">
        <v>96</v>
      </c>
      <c r="C162" s="6">
        <v>47</v>
      </c>
      <c r="D162" s="6">
        <f t="shared" si="24"/>
        <v>143</v>
      </c>
      <c r="E162" s="6">
        <v>0</v>
      </c>
      <c r="F162" s="6">
        <v>0</v>
      </c>
      <c r="G162" s="6">
        <f t="shared" si="25"/>
        <v>0</v>
      </c>
      <c r="H162" s="6">
        <f t="shared" si="26"/>
        <v>96</v>
      </c>
      <c r="I162" s="6">
        <f t="shared" si="27"/>
        <v>47</v>
      </c>
      <c r="J162" s="6">
        <f t="shared" si="28"/>
        <v>143</v>
      </c>
      <c r="K162" s="7" t="s">
        <v>1136</v>
      </c>
    </row>
    <row r="163" spans="1:11" ht="21.75" customHeight="1" x14ac:dyDescent="0.2">
      <c r="A163" s="5" t="s">
        <v>361</v>
      </c>
      <c r="B163" s="6">
        <v>39</v>
      </c>
      <c r="C163" s="6">
        <v>42</v>
      </c>
      <c r="D163" s="6">
        <f t="shared" si="24"/>
        <v>81</v>
      </c>
      <c r="E163" s="6">
        <v>0</v>
      </c>
      <c r="F163" s="6">
        <v>0</v>
      </c>
      <c r="G163" s="6">
        <f t="shared" si="25"/>
        <v>0</v>
      </c>
      <c r="H163" s="6">
        <f t="shared" si="26"/>
        <v>39</v>
      </c>
      <c r="I163" s="6">
        <f t="shared" si="27"/>
        <v>42</v>
      </c>
      <c r="J163" s="6">
        <f t="shared" si="28"/>
        <v>81</v>
      </c>
      <c r="K163" s="7" t="s">
        <v>1137</v>
      </c>
    </row>
    <row r="164" spans="1:11" ht="21.75" customHeight="1" x14ac:dyDescent="0.2">
      <c r="A164" s="5" t="s">
        <v>295</v>
      </c>
      <c r="B164" s="6">
        <v>77</v>
      </c>
      <c r="C164" s="6">
        <v>43</v>
      </c>
      <c r="D164" s="6">
        <f t="shared" si="24"/>
        <v>120</v>
      </c>
      <c r="E164" s="6">
        <v>0</v>
      </c>
      <c r="F164" s="6">
        <v>0</v>
      </c>
      <c r="G164" s="6">
        <f t="shared" si="25"/>
        <v>0</v>
      </c>
      <c r="H164" s="6">
        <f t="shared" si="26"/>
        <v>77</v>
      </c>
      <c r="I164" s="6">
        <f t="shared" si="27"/>
        <v>43</v>
      </c>
      <c r="J164" s="6">
        <f t="shared" si="28"/>
        <v>120</v>
      </c>
      <c r="K164" s="7" t="s">
        <v>296</v>
      </c>
    </row>
    <row r="165" spans="1:11" ht="21.75" customHeight="1" x14ac:dyDescent="0.2">
      <c r="A165" s="5" t="s">
        <v>393</v>
      </c>
      <c r="B165" s="6">
        <v>62</v>
      </c>
      <c r="C165" s="6">
        <v>15</v>
      </c>
      <c r="D165" s="6">
        <f t="shared" si="24"/>
        <v>77</v>
      </c>
      <c r="E165" s="6">
        <v>0</v>
      </c>
      <c r="F165" s="6">
        <v>0</v>
      </c>
      <c r="G165" s="6">
        <f t="shared" si="25"/>
        <v>0</v>
      </c>
      <c r="H165" s="6">
        <f t="shared" si="26"/>
        <v>62</v>
      </c>
      <c r="I165" s="6">
        <f t="shared" si="27"/>
        <v>15</v>
      </c>
      <c r="J165" s="6">
        <f t="shared" si="28"/>
        <v>77</v>
      </c>
      <c r="K165" s="7" t="s">
        <v>367</v>
      </c>
    </row>
    <row r="166" spans="1:11" ht="21.75" customHeight="1" x14ac:dyDescent="0.2">
      <c r="A166" s="5" t="s">
        <v>299</v>
      </c>
      <c r="B166" s="6">
        <v>49</v>
      </c>
      <c r="C166" s="6">
        <v>13</v>
      </c>
      <c r="D166" s="6">
        <f t="shared" si="24"/>
        <v>62</v>
      </c>
      <c r="E166" s="6">
        <v>0</v>
      </c>
      <c r="F166" s="6">
        <v>0</v>
      </c>
      <c r="G166" s="6">
        <f t="shared" si="25"/>
        <v>0</v>
      </c>
      <c r="H166" s="6">
        <f t="shared" si="26"/>
        <v>49</v>
      </c>
      <c r="I166" s="6">
        <f t="shared" si="27"/>
        <v>13</v>
      </c>
      <c r="J166" s="6">
        <f t="shared" si="28"/>
        <v>62</v>
      </c>
      <c r="K166" s="7" t="s">
        <v>300</v>
      </c>
    </row>
    <row r="167" spans="1:11" ht="21.75" customHeight="1" x14ac:dyDescent="0.2">
      <c r="A167" s="5" t="s">
        <v>301</v>
      </c>
      <c r="B167" s="6">
        <v>44</v>
      </c>
      <c r="C167" s="6">
        <v>14</v>
      </c>
      <c r="D167" s="6">
        <f t="shared" si="24"/>
        <v>58</v>
      </c>
      <c r="E167" s="6">
        <v>0</v>
      </c>
      <c r="F167" s="6">
        <v>0</v>
      </c>
      <c r="G167" s="6">
        <f t="shared" si="25"/>
        <v>0</v>
      </c>
      <c r="H167" s="6">
        <f t="shared" si="26"/>
        <v>44</v>
      </c>
      <c r="I167" s="6">
        <f t="shared" si="27"/>
        <v>14</v>
      </c>
      <c r="J167" s="6">
        <f t="shared" si="28"/>
        <v>58</v>
      </c>
      <c r="K167" s="7" t="s">
        <v>302</v>
      </c>
    </row>
    <row r="168" spans="1:11" ht="21.75" customHeight="1" x14ac:dyDescent="0.2">
      <c r="A168" s="5" t="s">
        <v>777</v>
      </c>
      <c r="B168" s="6">
        <v>126</v>
      </c>
      <c r="C168" s="6">
        <v>72</v>
      </c>
      <c r="D168" s="6">
        <f t="shared" si="24"/>
        <v>198</v>
      </c>
      <c r="E168" s="6">
        <v>0</v>
      </c>
      <c r="F168" s="6">
        <v>0</v>
      </c>
      <c r="G168" s="6">
        <f t="shared" si="25"/>
        <v>0</v>
      </c>
      <c r="H168" s="6">
        <f t="shared" si="26"/>
        <v>126</v>
      </c>
      <c r="I168" s="6">
        <f t="shared" si="27"/>
        <v>72</v>
      </c>
      <c r="J168" s="6">
        <f t="shared" si="28"/>
        <v>198</v>
      </c>
      <c r="K168" s="7" t="s">
        <v>778</v>
      </c>
    </row>
    <row r="169" spans="1:11" ht="21.75" customHeight="1" thickBot="1" x14ac:dyDescent="0.25">
      <c r="A169" s="14" t="s">
        <v>1633</v>
      </c>
      <c r="B169" s="15">
        <v>37</v>
      </c>
      <c r="C169" s="15">
        <v>10</v>
      </c>
      <c r="D169" s="15">
        <f t="shared" si="24"/>
        <v>47</v>
      </c>
      <c r="E169" s="15">
        <v>0</v>
      </c>
      <c r="F169" s="15">
        <v>0</v>
      </c>
      <c r="G169" s="15">
        <f t="shared" si="25"/>
        <v>0</v>
      </c>
      <c r="H169" s="15">
        <f t="shared" si="26"/>
        <v>37</v>
      </c>
      <c r="I169" s="15">
        <f t="shared" si="27"/>
        <v>10</v>
      </c>
      <c r="J169" s="15">
        <f t="shared" si="28"/>
        <v>47</v>
      </c>
      <c r="K169" s="16" t="s">
        <v>1632</v>
      </c>
    </row>
    <row r="170" spans="1:11" ht="15" thickTop="1" x14ac:dyDescent="0.2"/>
    <row r="177" spans="1:11" ht="30" customHeight="1" thickBot="1" x14ac:dyDescent="0.25">
      <c r="A177" s="31" t="s">
        <v>1631</v>
      </c>
      <c r="K177" s="33" t="s">
        <v>1630</v>
      </c>
    </row>
    <row r="178" spans="1:11" ht="30" customHeight="1" thickTop="1" x14ac:dyDescent="0.2">
      <c r="A178" s="409" t="s">
        <v>118</v>
      </c>
      <c r="B178" s="409" t="s">
        <v>2</v>
      </c>
      <c r="C178" s="409"/>
      <c r="D178" s="409"/>
      <c r="E178" s="409" t="s">
        <v>3</v>
      </c>
      <c r="F178" s="409"/>
      <c r="G178" s="409"/>
      <c r="H178" s="409" t="s">
        <v>4</v>
      </c>
      <c r="I178" s="409"/>
      <c r="J178" s="409"/>
      <c r="K178" s="409" t="s">
        <v>278</v>
      </c>
    </row>
    <row r="179" spans="1:11" ht="30" customHeight="1" x14ac:dyDescent="0.2">
      <c r="A179" s="410"/>
      <c r="B179" s="410" t="s">
        <v>6</v>
      </c>
      <c r="C179" s="410"/>
      <c r="D179" s="410"/>
      <c r="E179" s="410" t="s">
        <v>7</v>
      </c>
      <c r="F179" s="410"/>
      <c r="G179" s="410"/>
      <c r="H179" s="410" t="s">
        <v>8</v>
      </c>
      <c r="I179" s="410"/>
      <c r="J179" s="410"/>
      <c r="K179" s="410"/>
    </row>
    <row r="180" spans="1:11" ht="30" customHeight="1" x14ac:dyDescent="0.2">
      <c r="A180" s="410"/>
      <c r="B180" s="324" t="s">
        <v>52</v>
      </c>
      <c r="C180" s="324" t="s">
        <v>10</v>
      </c>
      <c r="D180" s="324" t="s">
        <v>11</v>
      </c>
      <c r="E180" s="324" t="s">
        <v>52</v>
      </c>
      <c r="F180" s="324" t="s">
        <v>10</v>
      </c>
      <c r="G180" s="324" t="s">
        <v>11</v>
      </c>
      <c r="H180" s="324" t="s">
        <v>52</v>
      </c>
      <c r="I180" s="324" t="s">
        <v>10</v>
      </c>
      <c r="J180" s="324" t="s">
        <v>11</v>
      </c>
      <c r="K180" s="410"/>
    </row>
    <row r="181" spans="1:11" ht="30" customHeight="1" thickBot="1" x14ac:dyDescent="0.25">
      <c r="A181" s="411"/>
      <c r="B181" s="325" t="s">
        <v>12</v>
      </c>
      <c r="C181" s="325" t="s">
        <v>13</v>
      </c>
      <c r="D181" s="325" t="s">
        <v>8</v>
      </c>
      <c r="E181" s="325" t="s">
        <v>12</v>
      </c>
      <c r="F181" s="325" t="s">
        <v>13</v>
      </c>
      <c r="G181" s="325" t="s">
        <v>8</v>
      </c>
      <c r="H181" s="325" t="s">
        <v>12</v>
      </c>
      <c r="I181" s="325" t="s">
        <v>13</v>
      </c>
      <c r="J181" s="325" t="s">
        <v>8</v>
      </c>
      <c r="K181" s="411"/>
    </row>
    <row r="182" spans="1:11" ht="41.25" customHeight="1" x14ac:dyDescent="0.2">
      <c r="A182" s="5" t="s">
        <v>1629</v>
      </c>
      <c r="B182" s="6">
        <v>15</v>
      </c>
      <c r="C182" s="6">
        <v>2</v>
      </c>
      <c r="D182" s="6">
        <f>SUM(B182:C182)</f>
        <v>17</v>
      </c>
      <c r="E182" s="6">
        <v>0</v>
      </c>
      <c r="F182" s="6">
        <v>0</v>
      </c>
      <c r="G182" s="6">
        <f>SUM(E182:F182)</f>
        <v>0</v>
      </c>
      <c r="H182" s="6">
        <f t="shared" ref="H182:I186" si="29">SUM(B182,E182)</f>
        <v>15</v>
      </c>
      <c r="I182" s="6">
        <f t="shared" si="29"/>
        <v>2</v>
      </c>
      <c r="J182" s="6">
        <f t="shared" ref="J182:J187" si="30">SUM(H182:I182)</f>
        <v>17</v>
      </c>
      <c r="K182" s="18" t="s">
        <v>1628</v>
      </c>
    </row>
    <row r="183" spans="1:11" ht="33.75" customHeight="1" x14ac:dyDescent="0.2">
      <c r="A183" s="5" t="s">
        <v>1627</v>
      </c>
      <c r="B183" s="6">
        <v>4</v>
      </c>
      <c r="C183" s="6">
        <v>3</v>
      </c>
      <c r="D183" s="6">
        <f>SUM(B183:C183)</f>
        <v>7</v>
      </c>
      <c r="E183" s="6">
        <v>0</v>
      </c>
      <c r="F183" s="6">
        <v>0</v>
      </c>
      <c r="G183" s="6">
        <f>SUM(E183:F183)</f>
        <v>0</v>
      </c>
      <c r="H183" s="6">
        <f t="shared" si="29"/>
        <v>4</v>
      </c>
      <c r="I183" s="6">
        <f t="shared" si="29"/>
        <v>3</v>
      </c>
      <c r="J183" s="6">
        <f t="shared" si="30"/>
        <v>7</v>
      </c>
      <c r="K183" s="18" t="s">
        <v>1625</v>
      </c>
    </row>
    <row r="184" spans="1:11" ht="34.5" customHeight="1" x14ac:dyDescent="0.2">
      <c r="A184" s="5" t="s">
        <v>1626</v>
      </c>
      <c r="B184" s="6">
        <v>6</v>
      </c>
      <c r="C184" s="6">
        <v>10</v>
      </c>
      <c r="D184" s="6">
        <f>SUM(B184:C184)</f>
        <v>16</v>
      </c>
      <c r="E184" s="6">
        <v>0</v>
      </c>
      <c r="F184" s="6">
        <v>0</v>
      </c>
      <c r="G184" s="6">
        <f>SUM(E184:F184)</f>
        <v>0</v>
      </c>
      <c r="H184" s="6">
        <f t="shared" si="29"/>
        <v>6</v>
      </c>
      <c r="I184" s="6">
        <f t="shared" si="29"/>
        <v>10</v>
      </c>
      <c r="J184" s="6">
        <f t="shared" si="30"/>
        <v>16</v>
      </c>
      <c r="K184" s="18" t="s">
        <v>1625</v>
      </c>
    </row>
    <row r="185" spans="1:11" ht="23.25" customHeight="1" x14ac:dyDescent="0.2">
      <c r="A185" s="5" t="s">
        <v>953</v>
      </c>
      <c r="B185" s="6">
        <v>5</v>
      </c>
      <c r="C185" s="6">
        <v>2</v>
      </c>
      <c r="D185" s="6">
        <f>SUM(B185:C185)</f>
        <v>7</v>
      </c>
      <c r="E185" s="6">
        <v>0</v>
      </c>
      <c r="F185" s="6">
        <v>0</v>
      </c>
      <c r="G185" s="6">
        <f>SUM(E185:F185)</f>
        <v>0</v>
      </c>
      <c r="H185" s="6">
        <f t="shared" si="29"/>
        <v>5</v>
      </c>
      <c r="I185" s="6">
        <f t="shared" si="29"/>
        <v>2</v>
      </c>
      <c r="J185" s="6">
        <f t="shared" si="30"/>
        <v>7</v>
      </c>
      <c r="K185" s="7" t="s">
        <v>1624</v>
      </c>
    </row>
    <row r="186" spans="1:11" ht="23.25" customHeight="1" x14ac:dyDescent="0.2">
      <c r="A186" s="5" t="s">
        <v>54</v>
      </c>
      <c r="B186" s="6">
        <v>26</v>
      </c>
      <c r="C186" s="6">
        <v>15</v>
      </c>
      <c r="D186" s="6">
        <f>SUM(B186:C186)</f>
        <v>41</v>
      </c>
      <c r="E186" s="6">
        <v>0</v>
      </c>
      <c r="F186" s="6">
        <v>0</v>
      </c>
      <c r="G186" s="6">
        <f>SUM(E186:F186)</f>
        <v>0</v>
      </c>
      <c r="H186" s="6">
        <f t="shared" si="29"/>
        <v>26</v>
      </c>
      <c r="I186" s="6">
        <f t="shared" si="29"/>
        <v>15</v>
      </c>
      <c r="J186" s="6">
        <f t="shared" si="30"/>
        <v>41</v>
      </c>
      <c r="K186" s="7" t="s">
        <v>55</v>
      </c>
    </row>
    <row r="187" spans="1:11" ht="23.25" customHeight="1" thickBot="1" x14ac:dyDescent="0.25">
      <c r="A187" s="5" t="s">
        <v>38</v>
      </c>
      <c r="B187" s="6">
        <f t="shared" ref="B187:I187" si="31">SUM(B182:B186,B150:B169)</f>
        <v>1311</v>
      </c>
      <c r="C187" s="6">
        <f t="shared" si="31"/>
        <v>722</v>
      </c>
      <c r="D187" s="6">
        <f t="shared" si="31"/>
        <v>2033</v>
      </c>
      <c r="E187" s="6">
        <f t="shared" si="31"/>
        <v>2</v>
      </c>
      <c r="F187" s="6">
        <f t="shared" si="31"/>
        <v>0</v>
      </c>
      <c r="G187" s="6">
        <f t="shared" si="31"/>
        <v>2</v>
      </c>
      <c r="H187" s="6">
        <f t="shared" si="31"/>
        <v>1313</v>
      </c>
      <c r="I187" s="6">
        <f t="shared" si="31"/>
        <v>722</v>
      </c>
      <c r="J187" s="6">
        <f t="shared" si="30"/>
        <v>2035</v>
      </c>
      <c r="K187" s="7" t="s">
        <v>39</v>
      </c>
    </row>
    <row r="188" spans="1:11" ht="23.25" customHeight="1" thickBot="1" x14ac:dyDescent="0.25">
      <c r="A188" s="8" t="s">
        <v>108</v>
      </c>
      <c r="B188" s="9">
        <f t="shared" ref="B188:J188" si="32">SUM(B187)</f>
        <v>1311</v>
      </c>
      <c r="C188" s="9">
        <f t="shared" si="32"/>
        <v>722</v>
      </c>
      <c r="D188" s="9">
        <f t="shared" si="32"/>
        <v>2033</v>
      </c>
      <c r="E188" s="9">
        <f t="shared" si="32"/>
        <v>2</v>
      </c>
      <c r="F188" s="9">
        <f t="shared" si="32"/>
        <v>0</v>
      </c>
      <c r="G188" s="9">
        <f t="shared" si="32"/>
        <v>2</v>
      </c>
      <c r="H188" s="9">
        <f t="shared" si="32"/>
        <v>1313</v>
      </c>
      <c r="I188" s="9">
        <f t="shared" si="32"/>
        <v>722</v>
      </c>
      <c r="J188" s="9">
        <f t="shared" si="32"/>
        <v>2035</v>
      </c>
      <c r="K188" s="10" t="s">
        <v>117</v>
      </c>
    </row>
    <row r="189" spans="1:11" ht="15" thickTop="1" x14ac:dyDescent="0.2"/>
  </sheetData>
  <mergeCells count="54">
    <mergeCell ref="A1:K1"/>
    <mergeCell ref="A2:K2"/>
    <mergeCell ref="A4:A7"/>
    <mergeCell ref="B4:D4"/>
    <mergeCell ref="E4:G4"/>
    <mergeCell ref="H4:J4"/>
    <mergeCell ref="K4:K7"/>
    <mergeCell ref="B5:D5"/>
    <mergeCell ref="E5:G5"/>
    <mergeCell ref="H5:J5"/>
    <mergeCell ref="A39:A42"/>
    <mergeCell ref="B39:D39"/>
    <mergeCell ref="E39:G39"/>
    <mergeCell ref="H39:J39"/>
    <mergeCell ref="K39:K42"/>
    <mergeCell ref="B40:D40"/>
    <mergeCell ref="E40:G40"/>
    <mergeCell ref="H40:J40"/>
    <mergeCell ref="A71:K71"/>
    <mergeCell ref="A72:K72"/>
    <mergeCell ref="A74:A77"/>
    <mergeCell ref="B74:D74"/>
    <mergeCell ref="E74:G74"/>
    <mergeCell ref="H74:J74"/>
    <mergeCell ref="K74:K77"/>
    <mergeCell ref="B75:D75"/>
    <mergeCell ref="E75:G75"/>
    <mergeCell ref="H75:J75"/>
    <mergeCell ref="A105:A108"/>
    <mergeCell ref="B105:D105"/>
    <mergeCell ref="E105:G105"/>
    <mergeCell ref="H105:J105"/>
    <mergeCell ref="K105:K108"/>
    <mergeCell ref="B106:D106"/>
    <mergeCell ref="E106:G106"/>
    <mergeCell ref="H106:J106"/>
    <mergeCell ref="A142:K142"/>
    <mergeCell ref="A143:K143"/>
    <mergeCell ref="A145:A148"/>
    <mergeCell ref="B145:D145"/>
    <mergeCell ref="E145:G145"/>
    <mergeCell ref="H145:J145"/>
    <mergeCell ref="K145:K148"/>
    <mergeCell ref="B146:D146"/>
    <mergeCell ref="E146:G146"/>
    <mergeCell ref="H146:J146"/>
    <mergeCell ref="A178:A181"/>
    <mergeCell ref="B178:D178"/>
    <mergeCell ref="E178:G178"/>
    <mergeCell ref="H178:J178"/>
    <mergeCell ref="K178:K181"/>
    <mergeCell ref="B179:D179"/>
    <mergeCell ref="E179:G179"/>
    <mergeCell ref="H179:J17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61"/>
  <sheetViews>
    <sheetView rightToLeft="1" view="pageBreakPreview" topLeftCell="A22" zoomScale="80" zoomScaleSheetLayoutView="80" workbookViewId="0">
      <selection activeCell="O184" sqref="O184"/>
    </sheetView>
  </sheetViews>
  <sheetFormatPr defaultRowHeight="14.25" x14ac:dyDescent="0.2"/>
  <cols>
    <col min="1" max="1" width="26.125" style="76" customWidth="1"/>
    <col min="2" max="2" width="7.25" style="76" customWidth="1"/>
    <col min="3" max="3" width="8.5" style="76" customWidth="1"/>
    <col min="4" max="8" width="7.25" style="76" customWidth="1"/>
    <col min="9" max="9" width="8" style="76" customWidth="1"/>
    <col min="10" max="11" width="7.25" style="76" customWidth="1"/>
    <col min="12" max="12" width="8.25" style="76" customWidth="1"/>
    <col min="13" max="13" width="9.5" style="76" customWidth="1"/>
    <col min="14" max="14" width="45.5" style="76" customWidth="1"/>
    <col min="15" max="16384" width="9" style="76"/>
  </cols>
  <sheetData>
    <row r="1" spans="1:14" ht="24.75" customHeight="1" x14ac:dyDescent="0.2">
      <c r="A1" s="423" t="s">
        <v>1667</v>
      </c>
      <c r="B1" s="423"/>
      <c r="C1" s="423"/>
      <c r="D1" s="423"/>
      <c r="E1" s="423"/>
      <c r="F1" s="423"/>
      <c r="G1" s="423"/>
      <c r="H1" s="423"/>
      <c r="I1" s="423"/>
      <c r="J1" s="423"/>
      <c r="K1" s="423"/>
      <c r="L1" s="423"/>
      <c r="M1" s="423"/>
      <c r="N1" s="423"/>
    </row>
    <row r="2" spans="1:14" ht="37.5" customHeight="1" x14ac:dyDescent="0.25">
      <c r="A2" s="416" t="s">
        <v>1666</v>
      </c>
      <c r="B2" s="416"/>
      <c r="C2" s="416"/>
      <c r="D2" s="416"/>
      <c r="E2" s="416"/>
      <c r="F2" s="416"/>
      <c r="G2" s="416"/>
      <c r="H2" s="416"/>
      <c r="I2" s="416"/>
      <c r="J2" s="416"/>
      <c r="K2" s="416"/>
      <c r="L2" s="416"/>
      <c r="M2" s="416"/>
      <c r="N2" s="416"/>
    </row>
    <row r="3" spans="1:14" ht="24.75" customHeight="1" thickBot="1" x14ac:dyDescent="0.25">
      <c r="A3" s="31" t="s">
        <v>1665</v>
      </c>
      <c r="N3" s="33" t="s">
        <v>1664</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0.25" customHeight="1" x14ac:dyDescent="0.2">
      <c r="A8" s="5" t="s">
        <v>14</v>
      </c>
      <c r="B8" s="6"/>
      <c r="C8" s="6"/>
      <c r="D8" s="6"/>
      <c r="E8" s="6"/>
      <c r="F8" s="6"/>
      <c r="G8" s="6"/>
      <c r="H8" s="6"/>
      <c r="I8" s="6"/>
      <c r="J8" s="6"/>
      <c r="K8" s="7"/>
      <c r="L8" s="5"/>
      <c r="M8" s="6"/>
      <c r="N8" s="7" t="s">
        <v>69</v>
      </c>
    </row>
    <row r="9" spans="1:14" ht="20.25" customHeight="1" x14ac:dyDescent="0.2">
      <c r="A9" s="5" t="s">
        <v>280</v>
      </c>
      <c r="B9" s="6">
        <v>32</v>
      </c>
      <c r="C9" s="6">
        <v>21</v>
      </c>
      <c r="D9" s="6">
        <f t="shared" ref="D9:D27" si="0">SUM(B9:C9)</f>
        <v>53</v>
      </c>
      <c r="E9" s="6">
        <v>0</v>
      </c>
      <c r="F9" s="6">
        <v>1</v>
      </c>
      <c r="G9" s="6">
        <f t="shared" ref="G9:G27" si="1">SUM(E9:F9)</f>
        <v>1</v>
      </c>
      <c r="H9" s="6">
        <v>0</v>
      </c>
      <c r="I9" s="6">
        <v>0</v>
      </c>
      <c r="J9" s="6">
        <f t="shared" ref="J9:J27" si="2">SUM(H9:I9)</f>
        <v>0</v>
      </c>
      <c r="K9" s="6">
        <f t="shared" ref="K9:K27" si="3">SUM(B9,E9,H9)</f>
        <v>32</v>
      </c>
      <c r="L9" s="6">
        <f t="shared" ref="L9:L27" si="4">SUM(C9,F9,I9)</f>
        <v>22</v>
      </c>
      <c r="M9" s="6">
        <f t="shared" ref="M9:M27" si="5">SUM(K9:L9)</f>
        <v>54</v>
      </c>
      <c r="N9" s="7" t="s">
        <v>281</v>
      </c>
    </row>
    <row r="10" spans="1:14" ht="20.25" customHeight="1" x14ac:dyDescent="0.2">
      <c r="A10" s="5" t="s">
        <v>124</v>
      </c>
      <c r="B10" s="6">
        <v>3</v>
      </c>
      <c r="C10" s="6">
        <v>9</v>
      </c>
      <c r="D10" s="6">
        <f t="shared" si="0"/>
        <v>12</v>
      </c>
      <c r="E10" s="6">
        <v>0</v>
      </c>
      <c r="F10" s="6">
        <v>1</v>
      </c>
      <c r="G10" s="6">
        <f t="shared" si="1"/>
        <v>1</v>
      </c>
      <c r="H10" s="6">
        <v>1</v>
      </c>
      <c r="I10" s="6">
        <v>0</v>
      </c>
      <c r="J10" s="6">
        <f t="shared" si="2"/>
        <v>1</v>
      </c>
      <c r="K10" s="6">
        <f t="shared" si="3"/>
        <v>4</v>
      </c>
      <c r="L10" s="6">
        <f t="shared" si="4"/>
        <v>10</v>
      </c>
      <c r="M10" s="6">
        <f t="shared" si="5"/>
        <v>14</v>
      </c>
      <c r="N10" s="7" t="s">
        <v>282</v>
      </c>
    </row>
    <row r="11" spans="1:14" ht="20.25" customHeight="1" x14ac:dyDescent="0.2">
      <c r="A11" s="5" t="s">
        <v>125</v>
      </c>
      <c r="B11" s="6">
        <v>29</v>
      </c>
      <c r="C11" s="6">
        <v>54</v>
      </c>
      <c r="D11" s="6">
        <f t="shared" si="0"/>
        <v>83</v>
      </c>
      <c r="E11" s="6">
        <v>0</v>
      </c>
      <c r="F11" s="6">
        <v>0</v>
      </c>
      <c r="G11" s="6">
        <f t="shared" si="1"/>
        <v>0</v>
      </c>
      <c r="H11" s="6">
        <v>0</v>
      </c>
      <c r="I11" s="6">
        <v>0</v>
      </c>
      <c r="J11" s="6">
        <f t="shared" si="2"/>
        <v>0</v>
      </c>
      <c r="K11" s="6">
        <f t="shared" si="3"/>
        <v>29</v>
      </c>
      <c r="L11" s="6">
        <f t="shared" si="4"/>
        <v>54</v>
      </c>
      <c r="M11" s="6">
        <f t="shared" si="5"/>
        <v>83</v>
      </c>
      <c r="N11" s="7" t="s">
        <v>347</v>
      </c>
    </row>
    <row r="12" spans="1:14" ht="20.25" customHeight="1" x14ac:dyDescent="0.2">
      <c r="A12" s="5" t="s">
        <v>132</v>
      </c>
      <c r="B12" s="6">
        <v>8</v>
      </c>
      <c r="C12" s="6">
        <v>29</v>
      </c>
      <c r="D12" s="6">
        <f t="shared" si="0"/>
        <v>37</v>
      </c>
      <c r="E12" s="6">
        <v>3</v>
      </c>
      <c r="F12" s="6">
        <v>0</v>
      </c>
      <c r="G12" s="6">
        <f t="shared" si="1"/>
        <v>3</v>
      </c>
      <c r="H12" s="6">
        <v>0</v>
      </c>
      <c r="I12" s="6">
        <v>0</v>
      </c>
      <c r="J12" s="6">
        <f t="shared" si="2"/>
        <v>0</v>
      </c>
      <c r="K12" s="6">
        <f t="shared" si="3"/>
        <v>11</v>
      </c>
      <c r="L12" s="6">
        <f t="shared" si="4"/>
        <v>29</v>
      </c>
      <c r="M12" s="6">
        <f t="shared" si="5"/>
        <v>40</v>
      </c>
      <c r="N12" s="7" t="s">
        <v>349</v>
      </c>
    </row>
    <row r="13" spans="1:14" ht="20.25" customHeight="1" x14ac:dyDescent="0.2">
      <c r="A13" s="5" t="s">
        <v>285</v>
      </c>
      <c r="B13" s="6">
        <v>233</v>
      </c>
      <c r="C13" s="6">
        <v>351</v>
      </c>
      <c r="D13" s="6">
        <f t="shared" si="0"/>
        <v>584</v>
      </c>
      <c r="E13" s="6">
        <v>14</v>
      </c>
      <c r="F13" s="6">
        <v>22</v>
      </c>
      <c r="G13" s="6">
        <f t="shared" si="1"/>
        <v>36</v>
      </c>
      <c r="H13" s="6">
        <v>0</v>
      </c>
      <c r="I13" s="6">
        <v>0</v>
      </c>
      <c r="J13" s="6">
        <f t="shared" si="2"/>
        <v>0</v>
      </c>
      <c r="K13" s="6">
        <f t="shared" si="3"/>
        <v>247</v>
      </c>
      <c r="L13" s="6">
        <f t="shared" si="4"/>
        <v>373</v>
      </c>
      <c r="M13" s="6">
        <f t="shared" si="5"/>
        <v>620</v>
      </c>
      <c r="N13" s="7" t="s">
        <v>286</v>
      </c>
    </row>
    <row r="14" spans="1:14" ht="20.25" customHeight="1" x14ac:dyDescent="0.2">
      <c r="A14" s="5" t="s">
        <v>1639</v>
      </c>
      <c r="B14" s="6">
        <v>37</v>
      </c>
      <c r="C14" s="6">
        <v>25</v>
      </c>
      <c r="D14" s="6">
        <f t="shared" si="0"/>
        <v>62</v>
      </c>
      <c r="E14" s="6">
        <v>3</v>
      </c>
      <c r="F14" s="6">
        <v>2</v>
      </c>
      <c r="G14" s="6">
        <f t="shared" si="1"/>
        <v>5</v>
      </c>
      <c r="H14" s="6">
        <v>22</v>
      </c>
      <c r="I14" s="6">
        <v>13</v>
      </c>
      <c r="J14" s="6">
        <f t="shared" si="2"/>
        <v>35</v>
      </c>
      <c r="K14" s="6">
        <f t="shared" si="3"/>
        <v>62</v>
      </c>
      <c r="L14" s="6">
        <f t="shared" si="4"/>
        <v>40</v>
      </c>
      <c r="M14" s="6">
        <f t="shared" si="5"/>
        <v>102</v>
      </c>
      <c r="N14" s="7" t="s">
        <v>1638</v>
      </c>
    </row>
    <row r="15" spans="1:14" ht="20.25" customHeight="1" x14ac:dyDescent="0.2">
      <c r="A15" s="5" t="s">
        <v>984</v>
      </c>
      <c r="B15" s="6">
        <v>52</v>
      </c>
      <c r="C15" s="6">
        <v>78</v>
      </c>
      <c r="D15" s="6">
        <f t="shared" si="0"/>
        <v>130</v>
      </c>
      <c r="E15" s="6">
        <v>4</v>
      </c>
      <c r="F15" s="6">
        <v>0</v>
      </c>
      <c r="G15" s="6">
        <f t="shared" si="1"/>
        <v>4</v>
      </c>
      <c r="H15" s="6">
        <v>5</v>
      </c>
      <c r="I15" s="6">
        <v>1</v>
      </c>
      <c r="J15" s="6">
        <f t="shared" si="2"/>
        <v>6</v>
      </c>
      <c r="K15" s="6">
        <f t="shared" si="3"/>
        <v>61</v>
      </c>
      <c r="L15" s="6">
        <f t="shared" si="4"/>
        <v>79</v>
      </c>
      <c r="M15" s="6">
        <f t="shared" si="5"/>
        <v>140</v>
      </c>
      <c r="N15" s="7" t="s">
        <v>1637</v>
      </c>
    </row>
    <row r="16" spans="1:14" ht="20.25" customHeight="1" x14ac:dyDescent="0.2">
      <c r="A16" s="5" t="s">
        <v>1636</v>
      </c>
      <c r="B16" s="6">
        <v>21</v>
      </c>
      <c r="C16" s="6">
        <v>17</v>
      </c>
      <c r="D16" s="6">
        <f t="shared" si="0"/>
        <v>38</v>
      </c>
      <c r="E16" s="6">
        <v>3</v>
      </c>
      <c r="F16" s="6">
        <v>5</v>
      </c>
      <c r="G16" s="6">
        <f t="shared" si="1"/>
        <v>8</v>
      </c>
      <c r="H16" s="6">
        <v>0</v>
      </c>
      <c r="I16" s="6">
        <v>0</v>
      </c>
      <c r="J16" s="6">
        <f t="shared" si="2"/>
        <v>0</v>
      </c>
      <c r="K16" s="6">
        <f t="shared" si="3"/>
        <v>24</v>
      </c>
      <c r="L16" s="6">
        <f t="shared" si="4"/>
        <v>22</v>
      </c>
      <c r="M16" s="6">
        <f t="shared" si="5"/>
        <v>46</v>
      </c>
      <c r="N16" s="7" t="s">
        <v>1635</v>
      </c>
    </row>
    <row r="17" spans="1:14" ht="20.25" customHeight="1" x14ac:dyDescent="0.2">
      <c r="A17" s="5" t="s">
        <v>287</v>
      </c>
      <c r="B17" s="6">
        <v>128</v>
      </c>
      <c r="C17" s="6">
        <v>81</v>
      </c>
      <c r="D17" s="6">
        <f t="shared" si="0"/>
        <v>209</v>
      </c>
      <c r="E17" s="6">
        <v>14</v>
      </c>
      <c r="F17" s="6">
        <v>5</v>
      </c>
      <c r="G17" s="6">
        <f t="shared" si="1"/>
        <v>19</v>
      </c>
      <c r="H17" s="6">
        <v>25</v>
      </c>
      <c r="I17" s="6">
        <v>16</v>
      </c>
      <c r="J17" s="6">
        <f t="shared" si="2"/>
        <v>41</v>
      </c>
      <c r="K17" s="6">
        <f t="shared" si="3"/>
        <v>167</v>
      </c>
      <c r="L17" s="6">
        <f t="shared" si="4"/>
        <v>102</v>
      </c>
      <c r="M17" s="6">
        <f t="shared" si="5"/>
        <v>269</v>
      </c>
      <c r="N17" s="7" t="s">
        <v>331</v>
      </c>
    </row>
    <row r="18" spans="1:14" ht="20.25" customHeight="1" x14ac:dyDescent="0.2">
      <c r="A18" s="5" t="s">
        <v>765</v>
      </c>
      <c r="B18" s="6">
        <v>0</v>
      </c>
      <c r="C18" s="6">
        <v>57</v>
      </c>
      <c r="D18" s="6">
        <f t="shared" si="0"/>
        <v>57</v>
      </c>
      <c r="E18" s="6">
        <v>0</v>
      </c>
      <c r="F18" s="6">
        <v>19</v>
      </c>
      <c r="G18" s="6">
        <f t="shared" si="1"/>
        <v>19</v>
      </c>
      <c r="H18" s="6">
        <v>0</v>
      </c>
      <c r="I18" s="6">
        <v>27</v>
      </c>
      <c r="J18" s="6">
        <f t="shared" si="2"/>
        <v>27</v>
      </c>
      <c r="K18" s="6">
        <f t="shared" si="3"/>
        <v>0</v>
      </c>
      <c r="L18" s="6">
        <f t="shared" si="4"/>
        <v>103</v>
      </c>
      <c r="M18" s="6">
        <f t="shared" si="5"/>
        <v>103</v>
      </c>
      <c r="N18" s="7" t="s">
        <v>791</v>
      </c>
    </row>
    <row r="19" spans="1:14" ht="20.25" customHeight="1" x14ac:dyDescent="0.2">
      <c r="A19" s="5" t="s">
        <v>414</v>
      </c>
      <c r="B19" s="6">
        <v>118</v>
      </c>
      <c r="C19" s="6">
        <v>46</v>
      </c>
      <c r="D19" s="6">
        <f t="shared" si="0"/>
        <v>164</v>
      </c>
      <c r="E19" s="6">
        <v>13</v>
      </c>
      <c r="F19" s="6">
        <v>4</v>
      </c>
      <c r="G19" s="6">
        <f t="shared" si="1"/>
        <v>17</v>
      </c>
      <c r="H19" s="6">
        <v>35</v>
      </c>
      <c r="I19" s="6">
        <v>17</v>
      </c>
      <c r="J19" s="6">
        <f t="shared" si="2"/>
        <v>52</v>
      </c>
      <c r="K19" s="6">
        <f t="shared" si="3"/>
        <v>166</v>
      </c>
      <c r="L19" s="6">
        <f t="shared" si="4"/>
        <v>67</v>
      </c>
      <c r="M19" s="6">
        <f t="shared" si="5"/>
        <v>233</v>
      </c>
      <c r="N19" s="7" t="s">
        <v>290</v>
      </c>
    </row>
    <row r="20" spans="1:14" ht="20.25" customHeight="1" x14ac:dyDescent="0.2">
      <c r="A20" s="5" t="s">
        <v>1634</v>
      </c>
      <c r="B20" s="6">
        <v>87</v>
      </c>
      <c r="C20" s="6">
        <v>70</v>
      </c>
      <c r="D20" s="6">
        <f t="shared" si="0"/>
        <v>157</v>
      </c>
      <c r="E20" s="6">
        <v>10</v>
      </c>
      <c r="F20" s="6">
        <v>9</v>
      </c>
      <c r="G20" s="6">
        <f t="shared" si="1"/>
        <v>19</v>
      </c>
      <c r="H20" s="6">
        <v>0</v>
      </c>
      <c r="I20" s="6">
        <v>0</v>
      </c>
      <c r="J20" s="6">
        <f t="shared" si="2"/>
        <v>0</v>
      </c>
      <c r="K20" s="6">
        <f t="shared" si="3"/>
        <v>97</v>
      </c>
      <c r="L20" s="6">
        <f t="shared" si="4"/>
        <v>79</v>
      </c>
      <c r="M20" s="6">
        <f t="shared" si="5"/>
        <v>176</v>
      </c>
      <c r="N20" s="7" t="s">
        <v>1136</v>
      </c>
    </row>
    <row r="21" spans="1:14" ht="20.25" customHeight="1" x14ac:dyDescent="0.2">
      <c r="A21" s="5" t="s">
        <v>361</v>
      </c>
      <c r="B21" s="6">
        <v>67</v>
      </c>
      <c r="C21" s="6">
        <v>39</v>
      </c>
      <c r="D21" s="6">
        <f t="shared" si="0"/>
        <v>106</v>
      </c>
      <c r="E21" s="6">
        <v>5</v>
      </c>
      <c r="F21" s="6">
        <v>2</v>
      </c>
      <c r="G21" s="6">
        <f t="shared" si="1"/>
        <v>7</v>
      </c>
      <c r="H21" s="6">
        <v>19</v>
      </c>
      <c r="I21" s="6">
        <v>8</v>
      </c>
      <c r="J21" s="6">
        <f t="shared" si="2"/>
        <v>27</v>
      </c>
      <c r="K21" s="6">
        <f t="shared" si="3"/>
        <v>91</v>
      </c>
      <c r="L21" s="6">
        <f t="shared" si="4"/>
        <v>49</v>
      </c>
      <c r="M21" s="6">
        <f t="shared" si="5"/>
        <v>140</v>
      </c>
      <c r="N21" s="7" t="s">
        <v>1137</v>
      </c>
    </row>
    <row r="22" spans="1:14" ht="20.25" customHeight="1" x14ac:dyDescent="0.2">
      <c r="A22" s="5" t="s">
        <v>295</v>
      </c>
      <c r="B22" s="6">
        <v>64</v>
      </c>
      <c r="C22" s="6">
        <v>30</v>
      </c>
      <c r="D22" s="6">
        <f t="shared" si="0"/>
        <v>94</v>
      </c>
      <c r="E22" s="6">
        <v>28</v>
      </c>
      <c r="F22" s="6">
        <v>33</v>
      </c>
      <c r="G22" s="6">
        <f t="shared" si="1"/>
        <v>61</v>
      </c>
      <c r="H22" s="6">
        <v>0</v>
      </c>
      <c r="I22" s="6">
        <v>0</v>
      </c>
      <c r="J22" s="6">
        <f t="shared" si="2"/>
        <v>0</v>
      </c>
      <c r="K22" s="6">
        <f t="shared" si="3"/>
        <v>92</v>
      </c>
      <c r="L22" s="6">
        <f t="shared" si="4"/>
        <v>63</v>
      </c>
      <c r="M22" s="6">
        <f t="shared" si="5"/>
        <v>155</v>
      </c>
      <c r="N22" s="7" t="s">
        <v>296</v>
      </c>
    </row>
    <row r="23" spans="1:14" ht="20.25" customHeight="1" x14ac:dyDescent="0.2">
      <c r="A23" s="5" t="s">
        <v>297</v>
      </c>
      <c r="B23" s="6">
        <v>57</v>
      </c>
      <c r="C23" s="6">
        <v>4</v>
      </c>
      <c r="D23" s="6">
        <f t="shared" si="0"/>
        <v>61</v>
      </c>
      <c r="E23" s="6">
        <v>3</v>
      </c>
      <c r="F23" s="6">
        <v>4</v>
      </c>
      <c r="G23" s="6">
        <f t="shared" si="1"/>
        <v>7</v>
      </c>
      <c r="H23" s="6">
        <v>0</v>
      </c>
      <c r="I23" s="6">
        <v>0</v>
      </c>
      <c r="J23" s="6">
        <f t="shared" si="2"/>
        <v>0</v>
      </c>
      <c r="K23" s="6">
        <f t="shared" si="3"/>
        <v>60</v>
      </c>
      <c r="L23" s="6">
        <f t="shared" si="4"/>
        <v>8</v>
      </c>
      <c r="M23" s="6">
        <f t="shared" si="5"/>
        <v>68</v>
      </c>
      <c r="N23" s="7" t="s">
        <v>367</v>
      </c>
    </row>
    <row r="24" spans="1:14" ht="20.25" customHeight="1" x14ac:dyDescent="0.2">
      <c r="A24" s="5" t="s">
        <v>299</v>
      </c>
      <c r="B24" s="6">
        <v>226</v>
      </c>
      <c r="C24" s="6">
        <v>279</v>
      </c>
      <c r="D24" s="6">
        <f t="shared" si="0"/>
        <v>505</v>
      </c>
      <c r="E24" s="6">
        <v>8</v>
      </c>
      <c r="F24" s="6">
        <v>15</v>
      </c>
      <c r="G24" s="6">
        <f t="shared" si="1"/>
        <v>23</v>
      </c>
      <c r="H24" s="6">
        <v>13</v>
      </c>
      <c r="I24" s="6">
        <v>11</v>
      </c>
      <c r="J24" s="6">
        <f t="shared" si="2"/>
        <v>24</v>
      </c>
      <c r="K24" s="6">
        <f t="shared" si="3"/>
        <v>247</v>
      </c>
      <c r="L24" s="6">
        <f t="shared" si="4"/>
        <v>305</v>
      </c>
      <c r="M24" s="6">
        <f t="shared" si="5"/>
        <v>552</v>
      </c>
      <c r="N24" s="7" t="s">
        <v>300</v>
      </c>
    </row>
    <row r="25" spans="1:14" ht="20.25" customHeight="1" x14ac:dyDescent="0.2">
      <c r="A25" s="5" t="s">
        <v>301</v>
      </c>
      <c r="B25" s="6">
        <v>155</v>
      </c>
      <c r="C25" s="6">
        <v>58</v>
      </c>
      <c r="D25" s="6">
        <f t="shared" si="0"/>
        <v>213</v>
      </c>
      <c r="E25" s="6">
        <v>5</v>
      </c>
      <c r="F25" s="6">
        <v>2</v>
      </c>
      <c r="G25" s="6">
        <f t="shared" si="1"/>
        <v>7</v>
      </c>
      <c r="H25" s="6">
        <v>0</v>
      </c>
      <c r="I25" s="6">
        <v>0</v>
      </c>
      <c r="J25" s="6">
        <f t="shared" si="2"/>
        <v>0</v>
      </c>
      <c r="K25" s="6">
        <f t="shared" si="3"/>
        <v>160</v>
      </c>
      <c r="L25" s="6">
        <f t="shared" si="4"/>
        <v>60</v>
      </c>
      <c r="M25" s="6">
        <f t="shared" si="5"/>
        <v>220</v>
      </c>
      <c r="N25" s="7" t="s">
        <v>302</v>
      </c>
    </row>
    <row r="26" spans="1:14" ht="20.25" customHeight="1" x14ac:dyDescent="0.2">
      <c r="A26" s="5" t="s">
        <v>777</v>
      </c>
      <c r="B26" s="6">
        <v>136</v>
      </c>
      <c r="C26" s="6">
        <v>82</v>
      </c>
      <c r="D26" s="6">
        <f t="shared" si="0"/>
        <v>218</v>
      </c>
      <c r="E26" s="6">
        <v>1</v>
      </c>
      <c r="F26" s="6">
        <v>8</v>
      </c>
      <c r="G26" s="6">
        <f t="shared" si="1"/>
        <v>9</v>
      </c>
      <c r="H26" s="6">
        <v>0</v>
      </c>
      <c r="I26" s="6">
        <v>0</v>
      </c>
      <c r="J26" s="6">
        <f t="shared" si="2"/>
        <v>0</v>
      </c>
      <c r="K26" s="6">
        <f t="shared" si="3"/>
        <v>137</v>
      </c>
      <c r="L26" s="6">
        <f t="shared" si="4"/>
        <v>90</v>
      </c>
      <c r="M26" s="6">
        <f t="shared" si="5"/>
        <v>227</v>
      </c>
      <c r="N26" s="7" t="s">
        <v>778</v>
      </c>
    </row>
    <row r="27" spans="1:14" ht="20.25" customHeight="1" x14ac:dyDescent="0.2">
      <c r="A27" s="5" t="s">
        <v>1633</v>
      </c>
      <c r="B27" s="6">
        <v>64</v>
      </c>
      <c r="C27" s="6">
        <v>32</v>
      </c>
      <c r="D27" s="6">
        <f t="shared" si="0"/>
        <v>96</v>
      </c>
      <c r="E27" s="6">
        <v>4</v>
      </c>
      <c r="F27" s="6">
        <v>5</v>
      </c>
      <c r="G27" s="6">
        <f t="shared" si="1"/>
        <v>9</v>
      </c>
      <c r="H27" s="6">
        <v>1</v>
      </c>
      <c r="I27" s="6">
        <v>1</v>
      </c>
      <c r="J27" s="6">
        <f t="shared" si="2"/>
        <v>2</v>
      </c>
      <c r="K27" s="6">
        <f t="shared" si="3"/>
        <v>69</v>
      </c>
      <c r="L27" s="6">
        <f t="shared" si="4"/>
        <v>38</v>
      </c>
      <c r="M27" s="6">
        <f t="shared" si="5"/>
        <v>107</v>
      </c>
      <c r="N27" s="7" t="s">
        <v>1649</v>
      </c>
    </row>
    <row r="28" spans="1:14" ht="20.25" customHeight="1" thickBot="1" x14ac:dyDescent="0.25">
      <c r="A28" s="14" t="s">
        <v>38</v>
      </c>
      <c r="B28" s="15">
        <f t="shared" ref="B28:M28" si="6">SUM(B9:B27)</f>
        <v>1517</v>
      </c>
      <c r="C28" s="15">
        <f t="shared" si="6"/>
        <v>1362</v>
      </c>
      <c r="D28" s="15">
        <f t="shared" si="6"/>
        <v>2879</v>
      </c>
      <c r="E28" s="15">
        <f t="shared" si="6"/>
        <v>118</v>
      </c>
      <c r="F28" s="15">
        <f t="shared" si="6"/>
        <v>137</v>
      </c>
      <c r="G28" s="15">
        <f t="shared" si="6"/>
        <v>255</v>
      </c>
      <c r="H28" s="15">
        <f t="shared" si="6"/>
        <v>121</v>
      </c>
      <c r="I28" s="15">
        <f t="shared" si="6"/>
        <v>94</v>
      </c>
      <c r="J28" s="15">
        <f t="shared" si="6"/>
        <v>215</v>
      </c>
      <c r="K28" s="15">
        <f t="shared" si="6"/>
        <v>1756</v>
      </c>
      <c r="L28" s="15">
        <f t="shared" si="6"/>
        <v>1593</v>
      </c>
      <c r="M28" s="15">
        <f t="shared" si="6"/>
        <v>3349</v>
      </c>
      <c r="N28" s="16" t="s">
        <v>39</v>
      </c>
    </row>
    <row r="29" spans="1:14" ht="15" thickTop="1" x14ac:dyDescent="0.2"/>
    <row r="41" spans="1:14" ht="24" customHeight="1" thickBot="1" x14ac:dyDescent="0.25">
      <c r="A41" s="31" t="s">
        <v>1663</v>
      </c>
      <c r="N41" s="33" t="s">
        <v>1662</v>
      </c>
    </row>
    <row r="42" spans="1:14" ht="24" customHeight="1" thickTop="1" x14ac:dyDescent="0.25">
      <c r="A42" s="409" t="s">
        <v>118</v>
      </c>
      <c r="B42" s="412" t="s">
        <v>56</v>
      </c>
      <c r="C42" s="412"/>
      <c r="D42" s="412"/>
      <c r="E42" s="412" t="s">
        <v>57</v>
      </c>
      <c r="F42" s="412"/>
      <c r="G42" s="412"/>
      <c r="H42" s="412" t="s">
        <v>58</v>
      </c>
      <c r="I42" s="412"/>
      <c r="J42" s="412"/>
      <c r="K42" s="412" t="s">
        <v>4</v>
      </c>
      <c r="L42" s="412"/>
      <c r="M42" s="412"/>
      <c r="N42" s="409" t="s">
        <v>278</v>
      </c>
    </row>
    <row r="43" spans="1:14" ht="24" customHeight="1" x14ac:dyDescent="0.25">
      <c r="A43" s="410"/>
      <c r="B43" s="413" t="s">
        <v>59</v>
      </c>
      <c r="C43" s="413"/>
      <c r="D43" s="413"/>
      <c r="E43" s="413" t="s">
        <v>60</v>
      </c>
      <c r="F43" s="413"/>
      <c r="G43" s="413"/>
      <c r="H43" s="413" t="s">
        <v>61</v>
      </c>
      <c r="I43" s="413"/>
      <c r="J43" s="413"/>
      <c r="K43" s="413" t="s">
        <v>8</v>
      </c>
      <c r="L43" s="413"/>
      <c r="M43" s="413"/>
      <c r="N43" s="410"/>
    </row>
    <row r="44" spans="1:14" ht="24" customHeight="1" x14ac:dyDescent="0.25">
      <c r="A44" s="410"/>
      <c r="B44" s="75" t="s">
        <v>52</v>
      </c>
      <c r="C44" s="75" t="s">
        <v>10</v>
      </c>
      <c r="D44" s="75" t="s">
        <v>11</v>
      </c>
      <c r="E44" s="75" t="s">
        <v>52</v>
      </c>
      <c r="F44" s="75" t="s">
        <v>10</v>
      </c>
      <c r="G44" s="75" t="s">
        <v>11</v>
      </c>
      <c r="H44" s="75" t="s">
        <v>52</v>
      </c>
      <c r="I44" s="75" t="s">
        <v>10</v>
      </c>
      <c r="J44" s="75" t="s">
        <v>11</v>
      </c>
      <c r="K44" s="75" t="s">
        <v>52</v>
      </c>
      <c r="L44" s="75" t="s">
        <v>10</v>
      </c>
      <c r="M44" s="75" t="s">
        <v>11</v>
      </c>
      <c r="N44" s="410"/>
    </row>
    <row r="45" spans="1:14" ht="24" customHeight="1" thickBot="1" x14ac:dyDescent="0.3">
      <c r="A45" s="411"/>
      <c r="B45" s="4" t="s">
        <v>12</v>
      </c>
      <c r="C45" s="4" t="s">
        <v>13</v>
      </c>
      <c r="D45" s="4" t="s">
        <v>8</v>
      </c>
      <c r="E45" s="4" t="s">
        <v>12</v>
      </c>
      <c r="F45" s="4" t="s">
        <v>13</v>
      </c>
      <c r="G45" s="4" t="s">
        <v>8</v>
      </c>
      <c r="H45" s="4" t="s">
        <v>12</v>
      </c>
      <c r="I45" s="4" t="s">
        <v>13</v>
      </c>
      <c r="J45" s="4" t="s">
        <v>8</v>
      </c>
      <c r="K45" s="4" t="s">
        <v>12</v>
      </c>
      <c r="L45" s="4" t="s">
        <v>13</v>
      </c>
      <c r="M45" s="4" t="s">
        <v>8</v>
      </c>
      <c r="N45" s="411"/>
    </row>
    <row r="46" spans="1:14" ht="24" customHeight="1" x14ac:dyDescent="0.2">
      <c r="A46" s="5" t="s">
        <v>62</v>
      </c>
      <c r="B46" s="6"/>
      <c r="C46" s="6"/>
      <c r="D46" s="6"/>
      <c r="E46" s="6"/>
      <c r="F46" s="6"/>
      <c r="G46" s="6"/>
      <c r="H46" s="6"/>
      <c r="I46" s="6"/>
      <c r="J46" s="6"/>
      <c r="K46" s="6"/>
      <c r="L46" s="6"/>
      <c r="M46" s="6"/>
      <c r="N46" s="7" t="s">
        <v>41</v>
      </c>
    </row>
    <row r="47" spans="1:14" ht="24" customHeight="1" x14ac:dyDescent="0.2">
      <c r="A47" s="5" t="s">
        <v>132</v>
      </c>
      <c r="B47" s="6">
        <v>58</v>
      </c>
      <c r="C47" s="6">
        <v>46</v>
      </c>
      <c r="D47" s="6">
        <f t="shared" ref="D47:D58" si="7">SUM(B47:C47)</f>
        <v>104</v>
      </c>
      <c r="E47" s="6">
        <v>0</v>
      </c>
      <c r="F47" s="6">
        <v>0</v>
      </c>
      <c r="G47" s="6">
        <f t="shared" ref="G47:G58" si="8">SUM(E47:F47)</f>
        <v>0</v>
      </c>
      <c r="H47" s="6">
        <v>0</v>
      </c>
      <c r="I47" s="6">
        <v>0</v>
      </c>
      <c r="J47" s="6">
        <f t="shared" ref="J47:J58" si="9">SUM(H47:I47)</f>
        <v>0</v>
      </c>
      <c r="K47" s="6">
        <f t="shared" ref="K47:K58" si="10">SUM(B47,E47,H47)</f>
        <v>58</v>
      </c>
      <c r="L47" s="6">
        <f t="shared" ref="L47:L58" si="11">SUM(C47,F47,I47)</f>
        <v>46</v>
      </c>
      <c r="M47" s="6">
        <f t="shared" ref="M47:M58" si="12">SUM(K47:L47)</f>
        <v>104</v>
      </c>
      <c r="N47" s="7" t="s">
        <v>349</v>
      </c>
    </row>
    <row r="48" spans="1:14" ht="24" customHeight="1" x14ac:dyDescent="0.2">
      <c r="A48" s="5" t="s">
        <v>285</v>
      </c>
      <c r="B48" s="6">
        <v>14</v>
      </c>
      <c r="C48" s="6">
        <v>7</v>
      </c>
      <c r="D48" s="6">
        <f t="shared" si="7"/>
        <v>21</v>
      </c>
      <c r="E48" s="6">
        <v>3</v>
      </c>
      <c r="F48" s="6">
        <v>0</v>
      </c>
      <c r="G48" s="6">
        <f t="shared" si="8"/>
        <v>3</v>
      </c>
      <c r="H48" s="6">
        <v>1</v>
      </c>
      <c r="I48" s="6">
        <v>0</v>
      </c>
      <c r="J48" s="6">
        <f t="shared" si="9"/>
        <v>1</v>
      </c>
      <c r="K48" s="6">
        <f t="shared" si="10"/>
        <v>18</v>
      </c>
      <c r="L48" s="6">
        <f t="shared" si="11"/>
        <v>7</v>
      </c>
      <c r="M48" s="6">
        <f t="shared" si="12"/>
        <v>25</v>
      </c>
      <c r="N48" s="7" t="s">
        <v>286</v>
      </c>
    </row>
    <row r="49" spans="1:14" ht="24" customHeight="1" x14ac:dyDescent="0.2">
      <c r="A49" s="5" t="s">
        <v>1639</v>
      </c>
      <c r="B49" s="6">
        <v>22</v>
      </c>
      <c r="C49" s="6">
        <v>5</v>
      </c>
      <c r="D49" s="6">
        <f t="shared" si="7"/>
        <v>27</v>
      </c>
      <c r="E49" s="6">
        <v>0</v>
      </c>
      <c r="F49" s="6">
        <v>0</v>
      </c>
      <c r="G49" s="6">
        <f t="shared" si="8"/>
        <v>0</v>
      </c>
      <c r="H49" s="6">
        <v>0</v>
      </c>
      <c r="I49" s="6">
        <v>0</v>
      </c>
      <c r="J49" s="6">
        <f t="shared" si="9"/>
        <v>0</v>
      </c>
      <c r="K49" s="6">
        <f t="shared" si="10"/>
        <v>22</v>
      </c>
      <c r="L49" s="6">
        <f t="shared" si="11"/>
        <v>5</v>
      </c>
      <c r="M49" s="6">
        <f t="shared" si="12"/>
        <v>27</v>
      </c>
      <c r="N49" s="7" t="s">
        <v>1638</v>
      </c>
    </row>
    <row r="50" spans="1:14" ht="24" customHeight="1" x14ac:dyDescent="0.2">
      <c r="A50" s="5" t="s">
        <v>984</v>
      </c>
      <c r="B50" s="6">
        <v>56</v>
      </c>
      <c r="C50" s="6">
        <v>20</v>
      </c>
      <c r="D50" s="6">
        <f t="shared" si="7"/>
        <v>76</v>
      </c>
      <c r="E50" s="6">
        <v>0</v>
      </c>
      <c r="F50" s="6">
        <v>0</v>
      </c>
      <c r="G50" s="6">
        <f t="shared" si="8"/>
        <v>0</v>
      </c>
      <c r="H50" s="6">
        <v>1</v>
      </c>
      <c r="I50" s="6">
        <v>1</v>
      </c>
      <c r="J50" s="6">
        <f t="shared" si="9"/>
        <v>2</v>
      </c>
      <c r="K50" s="6">
        <f t="shared" si="10"/>
        <v>57</v>
      </c>
      <c r="L50" s="6">
        <f t="shared" si="11"/>
        <v>21</v>
      </c>
      <c r="M50" s="6">
        <f t="shared" si="12"/>
        <v>78</v>
      </c>
      <c r="N50" s="7" t="s">
        <v>1635</v>
      </c>
    </row>
    <row r="51" spans="1:14" ht="24" customHeight="1" x14ac:dyDescent="0.2">
      <c r="A51" s="5" t="s">
        <v>1636</v>
      </c>
      <c r="B51" s="6">
        <v>84</v>
      </c>
      <c r="C51" s="6">
        <v>28</v>
      </c>
      <c r="D51" s="6">
        <f t="shared" si="7"/>
        <v>112</v>
      </c>
      <c r="E51" s="6">
        <v>0</v>
      </c>
      <c r="F51" s="6">
        <v>1</v>
      </c>
      <c r="G51" s="6">
        <f t="shared" si="8"/>
        <v>1</v>
      </c>
      <c r="H51" s="6">
        <v>0</v>
      </c>
      <c r="I51" s="6">
        <v>0</v>
      </c>
      <c r="J51" s="6">
        <f t="shared" si="9"/>
        <v>0</v>
      </c>
      <c r="K51" s="6">
        <f t="shared" si="10"/>
        <v>84</v>
      </c>
      <c r="L51" s="6">
        <f t="shared" si="11"/>
        <v>29</v>
      </c>
      <c r="M51" s="6">
        <f t="shared" si="12"/>
        <v>113</v>
      </c>
      <c r="N51" s="7" t="s">
        <v>1635</v>
      </c>
    </row>
    <row r="52" spans="1:14" ht="24" customHeight="1" x14ac:dyDescent="0.2">
      <c r="A52" s="5" t="s">
        <v>287</v>
      </c>
      <c r="B52" s="6">
        <v>106</v>
      </c>
      <c r="C52" s="6">
        <v>62</v>
      </c>
      <c r="D52" s="6">
        <f t="shared" si="7"/>
        <v>168</v>
      </c>
      <c r="E52" s="6">
        <v>0</v>
      </c>
      <c r="F52" s="6">
        <v>0</v>
      </c>
      <c r="G52" s="6">
        <f t="shared" si="8"/>
        <v>0</v>
      </c>
      <c r="H52" s="6">
        <v>7</v>
      </c>
      <c r="I52" s="6">
        <v>3</v>
      </c>
      <c r="J52" s="6">
        <f t="shared" si="9"/>
        <v>10</v>
      </c>
      <c r="K52" s="6">
        <f t="shared" si="10"/>
        <v>113</v>
      </c>
      <c r="L52" s="6">
        <f t="shared" si="11"/>
        <v>65</v>
      </c>
      <c r="M52" s="6">
        <f t="shared" si="12"/>
        <v>178</v>
      </c>
      <c r="N52" s="7" t="s">
        <v>331</v>
      </c>
    </row>
    <row r="53" spans="1:14" ht="24" customHeight="1" x14ac:dyDescent="0.2">
      <c r="A53" s="5" t="s">
        <v>765</v>
      </c>
      <c r="B53" s="6">
        <v>0</v>
      </c>
      <c r="C53" s="6">
        <v>8</v>
      </c>
      <c r="D53" s="6">
        <f t="shared" si="7"/>
        <v>8</v>
      </c>
      <c r="E53" s="6">
        <v>0</v>
      </c>
      <c r="F53" s="6">
        <v>0</v>
      </c>
      <c r="G53" s="6">
        <f t="shared" si="8"/>
        <v>0</v>
      </c>
      <c r="H53" s="6">
        <v>0</v>
      </c>
      <c r="I53" s="6">
        <v>0</v>
      </c>
      <c r="J53" s="6">
        <f t="shared" si="9"/>
        <v>0</v>
      </c>
      <c r="K53" s="6">
        <f t="shared" si="10"/>
        <v>0</v>
      </c>
      <c r="L53" s="6">
        <f t="shared" si="11"/>
        <v>8</v>
      </c>
      <c r="M53" s="6">
        <f t="shared" si="12"/>
        <v>8</v>
      </c>
      <c r="N53" s="7" t="s">
        <v>791</v>
      </c>
    </row>
    <row r="54" spans="1:14" ht="24" customHeight="1" x14ac:dyDescent="0.2">
      <c r="A54" s="5" t="s">
        <v>414</v>
      </c>
      <c r="B54" s="6">
        <v>46</v>
      </c>
      <c r="C54" s="6">
        <v>28</v>
      </c>
      <c r="D54" s="6">
        <f t="shared" si="7"/>
        <v>74</v>
      </c>
      <c r="E54" s="6">
        <v>1</v>
      </c>
      <c r="F54" s="6">
        <v>0</v>
      </c>
      <c r="G54" s="6">
        <f t="shared" si="8"/>
        <v>1</v>
      </c>
      <c r="H54" s="6">
        <v>7</v>
      </c>
      <c r="I54" s="6">
        <v>3</v>
      </c>
      <c r="J54" s="6">
        <f t="shared" si="9"/>
        <v>10</v>
      </c>
      <c r="K54" s="6">
        <f t="shared" si="10"/>
        <v>54</v>
      </c>
      <c r="L54" s="6">
        <f t="shared" si="11"/>
        <v>31</v>
      </c>
      <c r="M54" s="6">
        <f t="shared" si="12"/>
        <v>85</v>
      </c>
      <c r="N54" s="7" t="s">
        <v>290</v>
      </c>
    </row>
    <row r="55" spans="1:14" ht="24" customHeight="1" x14ac:dyDescent="0.2">
      <c r="A55" s="5" t="s">
        <v>1634</v>
      </c>
      <c r="B55" s="6">
        <v>75</v>
      </c>
      <c r="C55" s="6">
        <v>40</v>
      </c>
      <c r="D55" s="6">
        <f t="shared" si="7"/>
        <v>115</v>
      </c>
      <c r="E55" s="6">
        <v>0</v>
      </c>
      <c r="F55" s="6">
        <v>0</v>
      </c>
      <c r="G55" s="6">
        <f t="shared" si="8"/>
        <v>0</v>
      </c>
      <c r="H55" s="6">
        <v>18</v>
      </c>
      <c r="I55" s="6">
        <v>12</v>
      </c>
      <c r="J55" s="6">
        <f t="shared" si="9"/>
        <v>30</v>
      </c>
      <c r="K55" s="6">
        <f t="shared" si="10"/>
        <v>93</v>
      </c>
      <c r="L55" s="6">
        <f t="shared" si="11"/>
        <v>52</v>
      </c>
      <c r="M55" s="6">
        <f t="shared" si="12"/>
        <v>145</v>
      </c>
      <c r="N55" s="7" t="s">
        <v>1136</v>
      </c>
    </row>
    <row r="56" spans="1:14" ht="24" customHeight="1" x14ac:dyDescent="0.2">
      <c r="A56" s="5" t="s">
        <v>295</v>
      </c>
      <c r="B56" s="6">
        <v>5</v>
      </c>
      <c r="C56" s="6">
        <v>3</v>
      </c>
      <c r="D56" s="6">
        <f t="shared" si="7"/>
        <v>8</v>
      </c>
      <c r="E56" s="6">
        <v>0</v>
      </c>
      <c r="F56" s="6">
        <v>0</v>
      </c>
      <c r="G56" s="6">
        <f t="shared" si="8"/>
        <v>0</v>
      </c>
      <c r="H56" s="6">
        <v>0</v>
      </c>
      <c r="I56" s="6">
        <v>0</v>
      </c>
      <c r="J56" s="6">
        <f t="shared" si="9"/>
        <v>0</v>
      </c>
      <c r="K56" s="6">
        <f t="shared" si="10"/>
        <v>5</v>
      </c>
      <c r="L56" s="6">
        <f t="shared" si="11"/>
        <v>3</v>
      </c>
      <c r="M56" s="6">
        <f t="shared" si="12"/>
        <v>8</v>
      </c>
      <c r="N56" s="7" t="s">
        <v>296</v>
      </c>
    </row>
    <row r="57" spans="1:14" ht="24" customHeight="1" x14ac:dyDescent="0.2">
      <c r="A57" s="5" t="s">
        <v>297</v>
      </c>
      <c r="B57" s="6">
        <v>12</v>
      </c>
      <c r="C57" s="6">
        <v>2</v>
      </c>
      <c r="D57" s="6">
        <f t="shared" si="7"/>
        <v>14</v>
      </c>
      <c r="E57" s="6">
        <v>0</v>
      </c>
      <c r="F57" s="6">
        <v>0</v>
      </c>
      <c r="G57" s="6">
        <f t="shared" si="8"/>
        <v>0</v>
      </c>
      <c r="H57" s="6">
        <v>0</v>
      </c>
      <c r="I57" s="6">
        <v>0</v>
      </c>
      <c r="J57" s="6">
        <f t="shared" si="9"/>
        <v>0</v>
      </c>
      <c r="K57" s="6">
        <f t="shared" si="10"/>
        <v>12</v>
      </c>
      <c r="L57" s="6">
        <f t="shared" si="11"/>
        <v>2</v>
      </c>
      <c r="M57" s="6">
        <f t="shared" si="12"/>
        <v>14</v>
      </c>
      <c r="N57" s="7" t="s">
        <v>367</v>
      </c>
    </row>
    <row r="58" spans="1:14" ht="24" customHeight="1" x14ac:dyDescent="0.2">
      <c r="A58" s="5" t="s">
        <v>301</v>
      </c>
      <c r="B58" s="6">
        <v>194</v>
      </c>
      <c r="C58" s="6">
        <v>35</v>
      </c>
      <c r="D58" s="6">
        <f t="shared" si="7"/>
        <v>229</v>
      </c>
      <c r="E58" s="6">
        <v>0</v>
      </c>
      <c r="F58" s="6">
        <v>0</v>
      </c>
      <c r="G58" s="6">
        <f t="shared" si="8"/>
        <v>0</v>
      </c>
      <c r="H58" s="6">
        <v>0</v>
      </c>
      <c r="I58" s="6">
        <v>0</v>
      </c>
      <c r="J58" s="6">
        <f t="shared" si="9"/>
        <v>0</v>
      </c>
      <c r="K58" s="6">
        <f t="shared" si="10"/>
        <v>194</v>
      </c>
      <c r="L58" s="6">
        <f t="shared" si="11"/>
        <v>35</v>
      </c>
      <c r="M58" s="6">
        <f t="shared" si="12"/>
        <v>229</v>
      </c>
      <c r="N58" s="7" t="s">
        <v>302</v>
      </c>
    </row>
    <row r="59" spans="1:14" ht="24" customHeight="1" thickBot="1" x14ac:dyDescent="0.25">
      <c r="A59" s="5" t="s">
        <v>45</v>
      </c>
      <c r="B59" s="6">
        <f t="shared" ref="B59:M59" si="13">SUM(B47:B58)</f>
        <v>672</v>
      </c>
      <c r="C59" s="6">
        <f t="shared" si="13"/>
        <v>284</v>
      </c>
      <c r="D59" s="6">
        <f t="shared" si="13"/>
        <v>956</v>
      </c>
      <c r="E59" s="6">
        <f t="shared" si="13"/>
        <v>4</v>
      </c>
      <c r="F59" s="6">
        <f t="shared" si="13"/>
        <v>1</v>
      </c>
      <c r="G59" s="6">
        <f t="shared" si="13"/>
        <v>5</v>
      </c>
      <c r="H59" s="6">
        <f t="shared" si="13"/>
        <v>34</v>
      </c>
      <c r="I59" s="6">
        <f t="shared" si="13"/>
        <v>19</v>
      </c>
      <c r="J59" s="6">
        <f t="shared" si="13"/>
        <v>53</v>
      </c>
      <c r="K59" s="6">
        <f t="shared" si="13"/>
        <v>710</v>
      </c>
      <c r="L59" s="6">
        <f t="shared" si="13"/>
        <v>304</v>
      </c>
      <c r="M59" s="6">
        <f t="shared" si="13"/>
        <v>1014</v>
      </c>
      <c r="N59" s="7" t="s">
        <v>633</v>
      </c>
    </row>
    <row r="60" spans="1:14" ht="24" customHeight="1" thickBot="1" x14ac:dyDescent="0.25">
      <c r="A60" s="8" t="s">
        <v>108</v>
      </c>
      <c r="B60" s="9">
        <f t="shared" ref="B60:M60" si="14">SUM(B59,B28)</f>
        <v>2189</v>
      </c>
      <c r="C60" s="9">
        <f t="shared" si="14"/>
        <v>1646</v>
      </c>
      <c r="D60" s="9">
        <f t="shared" si="14"/>
        <v>3835</v>
      </c>
      <c r="E60" s="9">
        <f t="shared" si="14"/>
        <v>122</v>
      </c>
      <c r="F60" s="9">
        <f t="shared" si="14"/>
        <v>138</v>
      </c>
      <c r="G60" s="9">
        <f t="shared" si="14"/>
        <v>260</v>
      </c>
      <c r="H60" s="9">
        <f t="shared" si="14"/>
        <v>155</v>
      </c>
      <c r="I60" s="9">
        <f t="shared" si="14"/>
        <v>113</v>
      </c>
      <c r="J60" s="9">
        <f t="shared" si="14"/>
        <v>268</v>
      </c>
      <c r="K60" s="9">
        <f t="shared" si="14"/>
        <v>2466</v>
      </c>
      <c r="L60" s="9">
        <f t="shared" si="14"/>
        <v>1897</v>
      </c>
      <c r="M60" s="9">
        <f t="shared" si="14"/>
        <v>4363</v>
      </c>
      <c r="N60" s="10" t="s">
        <v>117</v>
      </c>
    </row>
    <row r="61" spans="1:14" ht="15" thickTop="1" x14ac:dyDescent="0.2"/>
  </sheetData>
  <mergeCells count="22">
    <mergeCell ref="H5:J5"/>
    <mergeCell ref="K5:M5"/>
    <mergeCell ref="A1:N1"/>
    <mergeCell ref="A2:N2"/>
    <mergeCell ref="A4:A7"/>
    <mergeCell ref="B4:D4"/>
    <mergeCell ref="E4:G4"/>
    <mergeCell ref="H4:J4"/>
    <mergeCell ref="K4:M4"/>
    <mergeCell ref="N4:N7"/>
    <mergeCell ref="B5:D5"/>
    <mergeCell ref="E5:G5"/>
    <mergeCell ref="N42:N45"/>
    <mergeCell ref="B43:D43"/>
    <mergeCell ref="E43:G43"/>
    <mergeCell ref="H43:J43"/>
    <mergeCell ref="K43:M43"/>
    <mergeCell ref="A42:A45"/>
    <mergeCell ref="B42:D42"/>
    <mergeCell ref="E42:G42"/>
    <mergeCell ref="H42:J42"/>
    <mergeCell ref="K42:M42"/>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29"/>
  <sheetViews>
    <sheetView rightToLeft="1" view="pageBreakPreview" zoomScale="80" zoomScaleSheetLayoutView="80" workbookViewId="0">
      <selection activeCell="O184" sqref="O184"/>
    </sheetView>
  </sheetViews>
  <sheetFormatPr defaultRowHeight="14.25" x14ac:dyDescent="0.2"/>
  <cols>
    <col min="1" max="1" width="26.125" style="76" customWidth="1"/>
    <col min="2" max="10" width="8.75" style="76" customWidth="1"/>
    <col min="11" max="11" width="45.25" style="76" customWidth="1"/>
    <col min="12" max="16384" width="9" style="76"/>
  </cols>
  <sheetData>
    <row r="1" spans="1:11" ht="24.75" customHeight="1" x14ac:dyDescent="0.2">
      <c r="A1" s="423" t="s">
        <v>1682</v>
      </c>
      <c r="B1" s="423"/>
      <c r="C1" s="423"/>
      <c r="D1" s="423"/>
      <c r="E1" s="423"/>
      <c r="F1" s="423"/>
      <c r="G1" s="423"/>
      <c r="H1" s="423"/>
      <c r="I1" s="423"/>
      <c r="J1" s="423"/>
      <c r="K1" s="423"/>
    </row>
    <row r="2" spans="1:11" ht="33.75" customHeight="1" x14ac:dyDescent="0.25">
      <c r="A2" s="416" t="s">
        <v>1681</v>
      </c>
      <c r="B2" s="416"/>
      <c r="C2" s="416"/>
      <c r="D2" s="416"/>
      <c r="E2" s="416"/>
      <c r="F2" s="416"/>
      <c r="G2" s="416"/>
      <c r="H2" s="416"/>
      <c r="I2" s="416"/>
      <c r="J2" s="416"/>
      <c r="K2" s="416"/>
    </row>
    <row r="3" spans="1:11" ht="23.25" customHeight="1" thickBot="1" x14ac:dyDescent="0.3">
      <c r="A3" s="29" t="s">
        <v>1680</v>
      </c>
      <c r="K3" s="39" t="s">
        <v>1679</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1" customHeight="1" x14ac:dyDescent="0.2">
      <c r="A8" s="5" t="s">
        <v>14</v>
      </c>
      <c r="B8" s="6"/>
      <c r="C8" s="6"/>
      <c r="D8" s="6"/>
      <c r="E8" s="6"/>
      <c r="F8" s="6"/>
      <c r="G8" s="6"/>
      <c r="H8" s="6"/>
      <c r="I8" s="6"/>
      <c r="J8" s="6"/>
      <c r="K8" s="7" t="s">
        <v>69</v>
      </c>
    </row>
    <row r="9" spans="1:11" ht="21" customHeight="1" x14ac:dyDescent="0.2">
      <c r="A9" s="5" t="s">
        <v>280</v>
      </c>
      <c r="B9" s="6">
        <v>358</v>
      </c>
      <c r="C9" s="6">
        <v>721</v>
      </c>
      <c r="D9" s="6">
        <f t="shared" ref="D9:D27" si="0">SUM(B9:C9)</f>
        <v>1079</v>
      </c>
      <c r="E9" s="6">
        <v>0</v>
      </c>
      <c r="F9" s="6">
        <v>0</v>
      </c>
      <c r="G9" s="6">
        <v>0</v>
      </c>
      <c r="H9" s="6">
        <f t="shared" ref="H9:H27" si="1">SUM(B9,E9)</f>
        <v>358</v>
      </c>
      <c r="I9" s="6">
        <f t="shared" ref="I9:I27" si="2">SUM(C9,F9)</f>
        <v>721</v>
      </c>
      <c r="J9" s="6">
        <f t="shared" ref="J9:J27" si="3">SUM(D9,G9)</f>
        <v>1079</v>
      </c>
      <c r="K9" s="7" t="s">
        <v>281</v>
      </c>
    </row>
    <row r="10" spans="1:11" ht="21" customHeight="1" x14ac:dyDescent="0.2">
      <c r="A10" s="5" t="s">
        <v>124</v>
      </c>
      <c r="B10" s="6">
        <v>260</v>
      </c>
      <c r="C10" s="6">
        <v>374</v>
      </c>
      <c r="D10" s="6">
        <f t="shared" si="0"/>
        <v>634</v>
      </c>
      <c r="E10" s="6">
        <v>0</v>
      </c>
      <c r="F10" s="6">
        <v>0</v>
      </c>
      <c r="G10" s="6">
        <v>0</v>
      </c>
      <c r="H10" s="6">
        <f t="shared" si="1"/>
        <v>260</v>
      </c>
      <c r="I10" s="6">
        <f t="shared" si="2"/>
        <v>374</v>
      </c>
      <c r="J10" s="6">
        <f t="shared" si="3"/>
        <v>634</v>
      </c>
      <c r="K10" s="7" t="s">
        <v>282</v>
      </c>
    </row>
    <row r="11" spans="1:11" ht="21" customHeight="1" x14ac:dyDescent="0.2">
      <c r="A11" s="5" t="s">
        <v>125</v>
      </c>
      <c r="B11" s="6">
        <v>171</v>
      </c>
      <c r="C11" s="6">
        <v>488</v>
      </c>
      <c r="D11" s="6">
        <f t="shared" si="0"/>
        <v>659</v>
      </c>
      <c r="E11" s="6">
        <v>0</v>
      </c>
      <c r="F11" s="6">
        <v>0</v>
      </c>
      <c r="G11" s="6">
        <v>0</v>
      </c>
      <c r="H11" s="6">
        <f t="shared" si="1"/>
        <v>171</v>
      </c>
      <c r="I11" s="6">
        <f t="shared" si="2"/>
        <v>488</v>
      </c>
      <c r="J11" s="6">
        <f t="shared" si="3"/>
        <v>659</v>
      </c>
      <c r="K11" s="7" t="s">
        <v>347</v>
      </c>
    </row>
    <row r="12" spans="1:11" ht="21" customHeight="1" x14ac:dyDescent="0.2">
      <c r="A12" s="5" t="s">
        <v>348</v>
      </c>
      <c r="B12" s="6">
        <v>83</v>
      </c>
      <c r="C12" s="6">
        <v>331</v>
      </c>
      <c r="D12" s="6">
        <f t="shared" si="0"/>
        <v>414</v>
      </c>
      <c r="E12" s="6">
        <v>0</v>
      </c>
      <c r="F12" s="6">
        <v>0</v>
      </c>
      <c r="G12" s="6">
        <v>0</v>
      </c>
      <c r="H12" s="6">
        <f t="shared" si="1"/>
        <v>83</v>
      </c>
      <c r="I12" s="6">
        <f t="shared" si="2"/>
        <v>331</v>
      </c>
      <c r="J12" s="6">
        <f t="shared" si="3"/>
        <v>414</v>
      </c>
      <c r="K12" s="7" t="s">
        <v>349</v>
      </c>
    </row>
    <row r="13" spans="1:11" ht="21" customHeight="1" x14ac:dyDescent="0.2">
      <c r="A13" s="5" t="s">
        <v>285</v>
      </c>
      <c r="B13" s="6">
        <v>466</v>
      </c>
      <c r="C13" s="6">
        <v>775</v>
      </c>
      <c r="D13" s="6">
        <f t="shared" si="0"/>
        <v>1241</v>
      </c>
      <c r="E13" s="6">
        <v>0</v>
      </c>
      <c r="F13" s="6">
        <v>0</v>
      </c>
      <c r="G13" s="6">
        <v>0</v>
      </c>
      <c r="H13" s="6">
        <f t="shared" si="1"/>
        <v>466</v>
      </c>
      <c r="I13" s="6">
        <f t="shared" si="2"/>
        <v>775</v>
      </c>
      <c r="J13" s="6">
        <f t="shared" si="3"/>
        <v>1241</v>
      </c>
      <c r="K13" s="7" t="s">
        <v>286</v>
      </c>
    </row>
    <row r="14" spans="1:11" ht="21" customHeight="1" x14ac:dyDescent="0.2">
      <c r="A14" s="5" t="s">
        <v>1639</v>
      </c>
      <c r="B14" s="6">
        <v>95</v>
      </c>
      <c r="C14" s="6">
        <v>71</v>
      </c>
      <c r="D14" s="6">
        <f t="shared" si="0"/>
        <v>166</v>
      </c>
      <c r="E14" s="6">
        <v>0</v>
      </c>
      <c r="F14" s="6">
        <v>0</v>
      </c>
      <c r="G14" s="6">
        <v>0</v>
      </c>
      <c r="H14" s="6">
        <f t="shared" si="1"/>
        <v>95</v>
      </c>
      <c r="I14" s="6">
        <f t="shared" si="2"/>
        <v>71</v>
      </c>
      <c r="J14" s="6">
        <f t="shared" si="3"/>
        <v>166</v>
      </c>
      <c r="K14" s="7" t="s">
        <v>1638</v>
      </c>
    </row>
    <row r="15" spans="1:11" ht="21" customHeight="1" x14ac:dyDescent="0.2">
      <c r="A15" s="5" t="s">
        <v>984</v>
      </c>
      <c r="B15" s="6">
        <v>130</v>
      </c>
      <c r="C15" s="6">
        <v>296</v>
      </c>
      <c r="D15" s="6">
        <f t="shared" si="0"/>
        <v>426</v>
      </c>
      <c r="E15" s="6">
        <v>0</v>
      </c>
      <c r="F15" s="6">
        <v>0</v>
      </c>
      <c r="G15" s="6">
        <v>0</v>
      </c>
      <c r="H15" s="6">
        <f t="shared" si="1"/>
        <v>130</v>
      </c>
      <c r="I15" s="6">
        <f t="shared" si="2"/>
        <v>296</v>
      </c>
      <c r="J15" s="6">
        <f t="shared" si="3"/>
        <v>426</v>
      </c>
      <c r="K15" s="7" t="s">
        <v>1637</v>
      </c>
    </row>
    <row r="16" spans="1:11" ht="21" customHeight="1" x14ac:dyDescent="0.2">
      <c r="A16" s="5" t="s">
        <v>1636</v>
      </c>
      <c r="B16" s="6">
        <v>153</v>
      </c>
      <c r="C16" s="6">
        <v>328</v>
      </c>
      <c r="D16" s="6">
        <f t="shared" si="0"/>
        <v>481</v>
      </c>
      <c r="E16" s="6">
        <v>0</v>
      </c>
      <c r="F16" s="6">
        <v>0</v>
      </c>
      <c r="G16" s="6">
        <v>0</v>
      </c>
      <c r="H16" s="6">
        <f t="shared" si="1"/>
        <v>153</v>
      </c>
      <c r="I16" s="6">
        <f t="shared" si="2"/>
        <v>328</v>
      </c>
      <c r="J16" s="6">
        <f t="shared" si="3"/>
        <v>481</v>
      </c>
      <c r="K16" s="7" t="s">
        <v>1635</v>
      </c>
    </row>
    <row r="17" spans="1:11" ht="21" customHeight="1" x14ac:dyDescent="0.2">
      <c r="A17" s="5" t="s">
        <v>287</v>
      </c>
      <c r="B17" s="6">
        <v>392</v>
      </c>
      <c r="C17" s="6">
        <v>645</v>
      </c>
      <c r="D17" s="6">
        <f t="shared" si="0"/>
        <v>1037</v>
      </c>
      <c r="E17" s="6">
        <v>0</v>
      </c>
      <c r="F17" s="6">
        <v>0</v>
      </c>
      <c r="G17" s="6">
        <v>0</v>
      </c>
      <c r="H17" s="6">
        <f t="shared" si="1"/>
        <v>392</v>
      </c>
      <c r="I17" s="6">
        <f t="shared" si="2"/>
        <v>645</v>
      </c>
      <c r="J17" s="6">
        <f t="shared" si="3"/>
        <v>1037</v>
      </c>
      <c r="K17" s="7" t="s">
        <v>331</v>
      </c>
    </row>
    <row r="18" spans="1:11" ht="21" customHeight="1" x14ac:dyDescent="0.2">
      <c r="A18" s="5" t="s">
        <v>765</v>
      </c>
      <c r="B18" s="6">
        <v>0</v>
      </c>
      <c r="C18" s="6">
        <v>852</v>
      </c>
      <c r="D18" s="6">
        <f t="shared" si="0"/>
        <v>852</v>
      </c>
      <c r="E18" s="6">
        <v>0</v>
      </c>
      <c r="F18" s="6">
        <v>0</v>
      </c>
      <c r="G18" s="6">
        <v>0</v>
      </c>
      <c r="H18" s="6">
        <f t="shared" si="1"/>
        <v>0</v>
      </c>
      <c r="I18" s="6">
        <f t="shared" si="2"/>
        <v>852</v>
      </c>
      <c r="J18" s="6">
        <f t="shared" si="3"/>
        <v>852</v>
      </c>
      <c r="K18" s="7" t="s">
        <v>791</v>
      </c>
    </row>
    <row r="19" spans="1:11" ht="21" customHeight="1" x14ac:dyDescent="0.2">
      <c r="A19" s="5" t="s">
        <v>414</v>
      </c>
      <c r="B19" s="6">
        <v>411</v>
      </c>
      <c r="C19" s="6">
        <v>299</v>
      </c>
      <c r="D19" s="6">
        <f t="shared" si="0"/>
        <v>710</v>
      </c>
      <c r="E19" s="6">
        <v>0</v>
      </c>
      <c r="F19" s="6">
        <v>0</v>
      </c>
      <c r="G19" s="6">
        <v>0</v>
      </c>
      <c r="H19" s="6">
        <f t="shared" si="1"/>
        <v>411</v>
      </c>
      <c r="I19" s="6">
        <f t="shared" si="2"/>
        <v>299</v>
      </c>
      <c r="J19" s="6">
        <f t="shared" si="3"/>
        <v>710</v>
      </c>
      <c r="K19" s="7" t="s">
        <v>290</v>
      </c>
    </row>
    <row r="20" spans="1:11" ht="21" customHeight="1" x14ac:dyDescent="0.2">
      <c r="A20" s="5" t="s">
        <v>1634</v>
      </c>
      <c r="B20" s="6">
        <v>938</v>
      </c>
      <c r="C20" s="6">
        <v>2069</v>
      </c>
      <c r="D20" s="6">
        <f t="shared" si="0"/>
        <v>3007</v>
      </c>
      <c r="E20" s="6">
        <v>0</v>
      </c>
      <c r="F20" s="6">
        <v>0</v>
      </c>
      <c r="G20" s="6">
        <v>0</v>
      </c>
      <c r="H20" s="6">
        <f t="shared" si="1"/>
        <v>938</v>
      </c>
      <c r="I20" s="6">
        <f t="shared" si="2"/>
        <v>2069</v>
      </c>
      <c r="J20" s="6">
        <f t="shared" si="3"/>
        <v>3007</v>
      </c>
      <c r="K20" s="7" t="s">
        <v>1136</v>
      </c>
    </row>
    <row r="21" spans="1:11" ht="21" customHeight="1" x14ac:dyDescent="0.2">
      <c r="A21" s="5" t="s">
        <v>361</v>
      </c>
      <c r="B21" s="6">
        <v>261</v>
      </c>
      <c r="C21" s="6">
        <v>395</v>
      </c>
      <c r="D21" s="6">
        <f t="shared" si="0"/>
        <v>656</v>
      </c>
      <c r="E21" s="6">
        <v>0</v>
      </c>
      <c r="F21" s="6">
        <v>0</v>
      </c>
      <c r="G21" s="6">
        <v>0</v>
      </c>
      <c r="H21" s="6">
        <f t="shared" si="1"/>
        <v>261</v>
      </c>
      <c r="I21" s="6">
        <f t="shared" si="2"/>
        <v>395</v>
      </c>
      <c r="J21" s="6">
        <f t="shared" si="3"/>
        <v>656</v>
      </c>
      <c r="K21" s="7" t="s">
        <v>1137</v>
      </c>
    </row>
    <row r="22" spans="1:11" ht="21" customHeight="1" x14ac:dyDescent="0.2">
      <c r="A22" s="5" t="s">
        <v>295</v>
      </c>
      <c r="B22" s="6">
        <v>1432</v>
      </c>
      <c r="C22" s="6">
        <v>1764</v>
      </c>
      <c r="D22" s="6">
        <f t="shared" si="0"/>
        <v>3196</v>
      </c>
      <c r="E22" s="6">
        <v>0</v>
      </c>
      <c r="F22" s="6">
        <v>0</v>
      </c>
      <c r="G22" s="6">
        <v>0</v>
      </c>
      <c r="H22" s="6">
        <f t="shared" si="1"/>
        <v>1432</v>
      </c>
      <c r="I22" s="6">
        <f t="shared" si="2"/>
        <v>1764</v>
      </c>
      <c r="J22" s="6">
        <f t="shared" si="3"/>
        <v>3196</v>
      </c>
      <c r="K22" s="7" t="s">
        <v>296</v>
      </c>
    </row>
    <row r="23" spans="1:11" ht="21" customHeight="1" x14ac:dyDescent="0.2">
      <c r="A23" s="5" t="s">
        <v>393</v>
      </c>
      <c r="B23" s="6">
        <v>512</v>
      </c>
      <c r="C23" s="6">
        <v>63</v>
      </c>
      <c r="D23" s="6">
        <f t="shared" si="0"/>
        <v>575</v>
      </c>
      <c r="E23" s="6">
        <v>0</v>
      </c>
      <c r="F23" s="6">
        <v>0</v>
      </c>
      <c r="G23" s="6">
        <v>0</v>
      </c>
      <c r="H23" s="6">
        <f t="shared" si="1"/>
        <v>512</v>
      </c>
      <c r="I23" s="6">
        <f t="shared" si="2"/>
        <v>63</v>
      </c>
      <c r="J23" s="6">
        <f t="shared" si="3"/>
        <v>575</v>
      </c>
      <c r="K23" s="7" t="s">
        <v>367</v>
      </c>
    </row>
    <row r="24" spans="1:11" ht="21" customHeight="1" x14ac:dyDescent="0.2">
      <c r="A24" s="5" t="s">
        <v>299</v>
      </c>
      <c r="B24" s="6">
        <v>394</v>
      </c>
      <c r="C24" s="6">
        <v>741</v>
      </c>
      <c r="D24" s="6">
        <f t="shared" si="0"/>
        <v>1135</v>
      </c>
      <c r="E24" s="6">
        <v>0</v>
      </c>
      <c r="F24" s="6">
        <v>0</v>
      </c>
      <c r="G24" s="6">
        <v>0</v>
      </c>
      <c r="H24" s="6">
        <f t="shared" si="1"/>
        <v>394</v>
      </c>
      <c r="I24" s="6">
        <f t="shared" si="2"/>
        <v>741</v>
      </c>
      <c r="J24" s="6">
        <f t="shared" si="3"/>
        <v>1135</v>
      </c>
      <c r="K24" s="7" t="s">
        <v>300</v>
      </c>
    </row>
    <row r="25" spans="1:11" ht="21" customHeight="1" x14ac:dyDescent="0.2">
      <c r="A25" s="5" t="s">
        <v>301</v>
      </c>
      <c r="B25" s="6">
        <v>535</v>
      </c>
      <c r="C25" s="6">
        <v>461</v>
      </c>
      <c r="D25" s="6">
        <f t="shared" si="0"/>
        <v>996</v>
      </c>
      <c r="E25" s="6">
        <v>0</v>
      </c>
      <c r="F25" s="6">
        <v>0</v>
      </c>
      <c r="G25" s="6">
        <v>0</v>
      </c>
      <c r="H25" s="6">
        <f t="shared" si="1"/>
        <v>535</v>
      </c>
      <c r="I25" s="6">
        <f t="shared" si="2"/>
        <v>461</v>
      </c>
      <c r="J25" s="6">
        <f t="shared" si="3"/>
        <v>996</v>
      </c>
      <c r="K25" s="7" t="s">
        <v>302</v>
      </c>
    </row>
    <row r="26" spans="1:11" ht="21" customHeight="1" x14ac:dyDescent="0.2">
      <c r="A26" s="5" t="s">
        <v>777</v>
      </c>
      <c r="B26" s="6">
        <v>528</v>
      </c>
      <c r="C26" s="6">
        <v>723</v>
      </c>
      <c r="D26" s="6">
        <f t="shared" si="0"/>
        <v>1251</v>
      </c>
      <c r="E26" s="6">
        <v>0</v>
      </c>
      <c r="F26" s="6">
        <v>0</v>
      </c>
      <c r="G26" s="6">
        <v>0</v>
      </c>
      <c r="H26" s="6">
        <f t="shared" si="1"/>
        <v>528</v>
      </c>
      <c r="I26" s="6">
        <f t="shared" si="2"/>
        <v>723</v>
      </c>
      <c r="J26" s="6">
        <f t="shared" si="3"/>
        <v>1251</v>
      </c>
      <c r="K26" s="7" t="s">
        <v>778</v>
      </c>
    </row>
    <row r="27" spans="1:11" ht="21" customHeight="1" x14ac:dyDescent="0.2">
      <c r="A27" s="5" t="s">
        <v>1633</v>
      </c>
      <c r="B27" s="6">
        <v>229</v>
      </c>
      <c r="C27" s="6">
        <v>423</v>
      </c>
      <c r="D27" s="6">
        <f t="shared" si="0"/>
        <v>652</v>
      </c>
      <c r="E27" s="6">
        <v>0</v>
      </c>
      <c r="F27" s="6">
        <v>0</v>
      </c>
      <c r="G27" s="6">
        <v>0</v>
      </c>
      <c r="H27" s="6">
        <f t="shared" si="1"/>
        <v>229</v>
      </c>
      <c r="I27" s="6">
        <f t="shared" si="2"/>
        <v>423</v>
      </c>
      <c r="J27" s="6">
        <f t="shared" si="3"/>
        <v>652</v>
      </c>
      <c r="K27" s="7" t="s">
        <v>1678</v>
      </c>
    </row>
    <row r="28" spans="1:11" ht="21" customHeight="1" thickBot="1" x14ac:dyDescent="0.25">
      <c r="A28" s="14" t="s">
        <v>38</v>
      </c>
      <c r="B28" s="15">
        <f t="shared" ref="B28:J28" si="4">SUM(B9:B27)</f>
        <v>7348</v>
      </c>
      <c r="C28" s="15">
        <f t="shared" si="4"/>
        <v>11819</v>
      </c>
      <c r="D28" s="15">
        <f t="shared" si="4"/>
        <v>19167</v>
      </c>
      <c r="E28" s="15">
        <f t="shared" si="4"/>
        <v>0</v>
      </c>
      <c r="F28" s="15">
        <f t="shared" si="4"/>
        <v>0</v>
      </c>
      <c r="G28" s="15">
        <f t="shared" si="4"/>
        <v>0</v>
      </c>
      <c r="H28" s="15">
        <f t="shared" si="4"/>
        <v>7348</v>
      </c>
      <c r="I28" s="15">
        <f t="shared" si="4"/>
        <v>11819</v>
      </c>
      <c r="J28" s="15">
        <f t="shared" si="4"/>
        <v>19167</v>
      </c>
      <c r="K28" s="16" t="s">
        <v>39</v>
      </c>
    </row>
    <row r="29" spans="1:11" ht="15" thickTop="1" x14ac:dyDescent="0.2"/>
    <row r="43" spans="1:11" ht="22.5" customHeight="1" thickBot="1" x14ac:dyDescent="0.3">
      <c r="A43" s="29" t="s">
        <v>1677</v>
      </c>
      <c r="B43" s="29"/>
      <c r="C43" s="29"/>
      <c r="D43" s="29"/>
      <c r="E43" s="29"/>
      <c r="F43" s="29"/>
      <c r="G43" s="29"/>
      <c r="H43" s="29"/>
      <c r="I43" s="29"/>
      <c r="J43" s="29"/>
      <c r="K43" s="39" t="s">
        <v>1676</v>
      </c>
    </row>
    <row r="44" spans="1:11" ht="22.5" customHeight="1" thickTop="1" x14ac:dyDescent="0.25">
      <c r="A44" s="409" t="s">
        <v>118</v>
      </c>
      <c r="B44" s="412" t="s">
        <v>2</v>
      </c>
      <c r="C44" s="412"/>
      <c r="D44" s="412"/>
      <c r="E44" s="412" t="s">
        <v>3</v>
      </c>
      <c r="F44" s="412"/>
      <c r="G44" s="412"/>
      <c r="H44" s="412" t="s">
        <v>4</v>
      </c>
      <c r="I44" s="412"/>
      <c r="J44" s="412"/>
      <c r="K44" s="409" t="s">
        <v>278</v>
      </c>
    </row>
    <row r="45" spans="1:11" ht="22.5" customHeight="1" x14ac:dyDescent="0.25">
      <c r="A45" s="410"/>
      <c r="B45" s="413" t="s">
        <v>6</v>
      </c>
      <c r="C45" s="413"/>
      <c r="D45" s="413"/>
      <c r="E45" s="413" t="s">
        <v>7</v>
      </c>
      <c r="F45" s="413"/>
      <c r="G45" s="413"/>
      <c r="H45" s="413" t="s">
        <v>8</v>
      </c>
      <c r="I45" s="413"/>
      <c r="J45" s="413"/>
      <c r="K45" s="410"/>
    </row>
    <row r="46" spans="1:11" ht="22.5" customHeight="1" x14ac:dyDescent="0.25">
      <c r="A46" s="410"/>
      <c r="B46" s="75" t="s">
        <v>52</v>
      </c>
      <c r="C46" s="75" t="s">
        <v>10</v>
      </c>
      <c r="D46" s="75" t="s">
        <v>11</v>
      </c>
      <c r="E46" s="75" t="s">
        <v>52</v>
      </c>
      <c r="F46" s="75" t="s">
        <v>10</v>
      </c>
      <c r="G46" s="75" t="s">
        <v>11</v>
      </c>
      <c r="H46" s="75" t="s">
        <v>52</v>
      </c>
      <c r="I46" s="75" t="s">
        <v>10</v>
      </c>
      <c r="J46" s="75" t="s">
        <v>11</v>
      </c>
      <c r="K46" s="410"/>
    </row>
    <row r="47" spans="1:11" ht="22.5" customHeight="1" thickBot="1" x14ac:dyDescent="0.3">
      <c r="A47" s="411"/>
      <c r="B47" s="4" t="s">
        <v>12</v>
      </c>
      <c r="C47" s="4" t="s">
        <v>13</v>
      </c>
      <c r="D47" s="4" t="s">
        <v>8</v>
      </c>
      <c r="E47" s="4" t="s">
        <v>12</v>
      </c>
      <c r="F47" s="4" t="s">
        <v>13</v>
      </c>
      <c r="G47" s="4" t="s">
        <v>8</v>
      </c>
      <c r="H47" s="4" t="s">
        <v>12</v>
      </c>
      <c r="I47" s="4" t="s">
        <v>13</v>
      </c>
      <c r="J47" s="4" t="s">
        <v>8</v>
      </c>
      <c r="K47" s="411"/>
    </row>
    <row r="48" spans="1:11" ht="27" customHeight="1" x14ac:dyDescent="0.2">
      <c r="A48" s="5" t="s">
        <v>62</v>
      </c>
      <c r="B48" s="6"/>
      <c r="C48" s="6"/>
      <c r="D48" s="6"/>
      <c r="E48" s="6"/>
      <c r="F48" s="6"/>
      <c r="G48" s="6"/>
      <c r="H48" s="6"/>
      <c r="I48" s="6"/>
      <c r="J48" s="6"/>
      <c r="K48" s="7" t="s">
        <v>41</v>
      </c>
    </row>
    <row r="49" spans="1:11" ht="27" customHeight="1" x14ac:dyDescent="0.2">
      <c r="A49" s="5" t="s">
        <v>348</v>
      </c>
      <c r="B49" s="6">
        <v>269</v>
      </c>
      <c r="C49" s="6">
        <v>160</v>
      </c>
      <c r="D49" s="6">
        <f t="shared" ref="D49:D60" si="5">SUM(B49:C49)</f>
        <v>429</v>
      </c>
      <c r="E49" s="6">
        <v>0</v>
      </c>
      <c r="F49" s="6">
        <v>0</v>
      </c>
      <c r="G49" s="6">
        <f t="shared" ref="G49:G61" si="6">SUM(E49:F49)</f>
        <v>0</v>
      </c>
      <c r="H49" s="6">
        <f t="shared" ref="H49:H60" si="7">SUM(B49,E49)</f>
        <v>269</v>
      </c>
      <c r="I49" s="6">
        <f t="shared" ref="I49:I60" si="8">SUM(C49,F49)</f>
        <v>160</v>
      </c>
      <c r="J49" s="6">
        <f t="shared" ref="J49:J60" si="9">SUM(H49:I49)</f>
        <v>429</v>
      </c>
      <c r="K49" s="7" t="s">
        <v>349</v>
      </c>
    </row>
    <row r="50" spans="1:11" ht="27" customHeight="1" x14ac:dyDescent="0.2">
      <c r="A50" s="5" t="s">
        <v>285</v>
      </c>
      <c r="B50" s="6">
        <v>31</v>
      </c>
      <c r="C50" s="6">
        <v>8</v>
      </c>
      <c r="D50" s="6">
        <f t="shared" si="5"/>
        <v>39</v>
      </c>
      <c r="E50" s="6">
        <v>0</v>
      </c>
      <c r="F50" s="6">
        <v>0</v>
      </c>
      <c r="G50" s="6">
        <f t="shared" si="6"/>
        <v>0</v>
      </c>
      <c r="H50" s="6">
        <f t="shared" si="7"/>
        <v>31</v>
      </c>
      <c r="I50" s="6">
        <f t="shared" si="8"/>
        <v>8</v>
      </c>
      <c r="J50" s="6">
        <f t="shared" si="9"/>
        <v>39</v>
      </c>
      <c r="K50" s="7" t="s">
        <v>286</v>
      </c>
    </row>
    <row r="51" spans="1:11" ht="27" customHeight="1" x14ac:dyDescent="0.2">
      <c r="A51" s="5" t="s">
        <v>1639</v>
      </c>
      <c r="B51" s="6">
        <v>53</v>
      </c>
      <c r="C51" s="6">
        <v>11</v>
      </c>
      <c r="D51" s="6">
        <f t="shared" si="5"/>
        <v>64</v>
      </c>
      <c r="E51" s="6">
        <v>0</v>
      </c>
      <c r="F51" s="6">
        <v>0</v>
      </c>
      <c r="G51" s="6">
        <f t="shared" si="6"/>
        <v>0</v>
      </c>
      <c r="H51" s="6">
        <f t="shared" si="7"/>
        <v>53</v>
      </c>
      <c r="I51" s="6">
        <f t="shared" si="8"/>
        <v>11</v>
      </c>
      <c r="J51" s="6">
        <f t="shared" si="9"/>
        <v>64</v>
      </c>
      <c r="K51" s="7" t="s">
        <v>1638</v>
      </c>
    </row>
    <row r="52" spans="1:11" ht="27" customHeight="1" x14ac:dyDescent="0.2">
      <c r="A52" s="5" t="s">
        <v>984</v>
      </c>
      <c r="B52" s="6">
        <v>183</v>
      </c>
      <c r="C52" s="6">
        <v>71</v>
      </c>
      <c r="D52" s="6">
        <f t="shared" si="5"/>
        <v>254</v>
      </c>
      <c r="E52" s="6">
        <v>0</v>
      </c>
      <c r="F52" s="6">
        <v>0</v>
      </c>
      <c r="G52" s="6">
        <f t="shared" si="6"/>
        <v>0</v>
      </c>
      <c r="H52" s="6">
        <f t="shared" si="7"/>
        <v>183</v>
      </c>
      <c r="I52" s="6">
        <f t="shared" si="8"/>
        <v>71</v>
      </c>
      <c r="J52" s="6">
        <f t="shared" si="9"/>
        <v>254</v>
      </c>
      <c r="K52" s="7" t="s">
        <v>1635</v>
      </c>
    </row>
    <row r="53" spans="1:11" ht="27" customHeight="1" x14ac:dyDescent="0.2">
      <c r="A53" s="5" t="s">
        <v>1636</v>
      </c>
      <c r="B53" s="6">
        <v>361</v>
      </c>
      <c r="C53" s="6">
        <v>89</v>
      </c>
      <c r="D53" s="6">
        <f t="shared" si="5"/>
        <v>450</v>
      </c>
      <c r="E53" s="6">
        <v>0</v>
      </c>
      <c r="F53" s="6">
        <v>0</v>
      </c>
      <c r="G53" s="6">
        <f t="shared" si="6"/>
        <v>0</v>
      </c>
      <c r="H53" s="6">
        <f t="shared" si="7"/>
        <v>361</v>
      </c>
      <c r="I53" s="6">
        <f t="shared" si="8"/>
        <v>89</v>
      </c>
      <c r="J53" s="6">
        <f t="shared" si="9"/>
        <v>450</v>
      </c>
      <c r="K53" s="7" t="s">
        <v>1635</v>
      </c>
    </row>
    <row r="54" spans="1:11" ht="27" customHeight="1" x14ac:dyDescent="0.2">
      <c r="A54" s="5" t="s">
        <v>287</v>
      </c>
      <c r="B54" s="6">
        <v>330</v>
      </c>
      <c r="C54" s="6">
        <v>190</v>
      </c>
      <c r="D54" s="6">
        <f t="shared" si="5"/>
        <v>520</v>
      </c>
      <c r="E54" s="6">
        <v>0</v>
      </c>
      <c r="F54" s="6">
        <v>0</v>
      </c>
      <c r="G54" s="6">
        <f t="shared" si="6"/>
        <v>0</v>
      </c>
      <c r="H54" s="6">
        <f t="shared" si="7"/>
        <v>330</v>
      </c>
      <c r="I54" s="6">
        <f t="shared" si="8"/>
        <v>190</v>
      </c>
      <c r="J54" s="6">
        <f t="shared" si="9"/>
        <v>520</v>
      </c>
      <c r="K54" s="7" t="s">
        <v>331</v>
      </c>
    </row>
    <row r="55" spans="1:11" ht="27" customHeight="1" x14ac:dyDescent="0.2">
      <c r="A55" s="5" t="s">
        <v>765</v>
      </c>
      <c r="B55" s="6">
        <v>0</v>
      </c>
      <c r="C55" s="6">
        <v>16</v>
      </c>
      <c r="D55" s="6">
        <f t="shared" si="5"/>
        <v>16</v>
      </c>
      <c r="E55" s="6">
        <v>0</v>
      </c>
      <c r="F55" s="6">
        <v>0</v>
      </c>
      <c r="G55" s="6">
        <f t="shared" si="6"/>
        <v>0</v>
      </c>
      <c r="H55" s="6">
        <f t="shared" si="7"/>
        <v>0</v>
      </c>
      <c r="I55" s="6">
        <f t="shared" si="8"/>
        <v>16</v>
      </c>
      <c r="J55" s="6">
        <f t="shared" si="9"/>
        <v>16</v>
      </c>
      <c r="K55" s="7" t="s">
        <v>791</v>
      </c>
    </row>
    <row r="56" spans="1:11" ht="27" customHeight="1" x14ac:dyDescent="0.2">
      <c r="A56" s="5" t="s">
        <v>414</v>
      </c>
      <c r="B56" s="6">
        <v>227</v>
      </c>
      <c r="C56" s="6">
        <v>203</v>
      </c>
      <c r="D56" s="6">
        <f t="shared" si="5"/>
        <v>430</v>
      </c>
      <c r="E56" s="6">
        <v>0</v>
      </c>
      <c r="F56" s="6">
        <v>0</v>
      </c>
      <c r="G56" s="6">
        <f t="shared" si="6"/>
        <v>0</v>
      </c>
      <c r="H56" s="6">
        <f t="shared" si="7"/>
        <v>227</v>
      </c>
      <c r="I56" s="6">
        <f t="shared" si="8"/>
        <v>203</v>
      </c>
      <c r="J56" s="6">
        <f t="shared" si="9"/>
        <v>430</v>
      </c>
      <c r="K56" s="7" t="s">
        <v>290</v>
      </c>
    </row>
    <row r="57" spans="1:11" ht="27" customHeight="1" x14ac:dyDescent="0.2">
      <c r="A57" s="5" t="s">
        <v>1634</v>
      </c>
      <c r="B57" s="6">
        <v>592</v>
      </c>
      <c r="C57" s="6">
        <v>543</v>
      </c>
      <c r="D57" s="6">
        <f t="shared" si="5"/>
        <v>1135</v>
      </c>
      <c r="E57" s="6">
        <v>0</v>
      </c>
      <c r="F57" s="6">
        <v>0</v>
      </c>
      <c r="G57" s="6">
        <f t="shared" si="6"/>
        <v>0</v>
      </c>
      <c r="H57" s="6">
        <f t="shared" si="7"/>
        <v>592</v>
      </c>
      <c r="I57" s="6">
        <f t="shared" si="8"/>
        <v>543</v>
      </c>
      <c r="J57" s="6">
        <f t="shared" si="9"/>
        <v>1135</v>
      </c>
      <c r="K57" s="7" t="s">
        <v>1136</v>
      </c>
    </row>
    <row r="58" spans="1:11" ht="27" customHeight="1" x14ac:dyDescent="0.2">
      <c r="A58" s="5" t="s">
        <v>295</v>
      </c>
      <c r="B58" s="6">
        <v>543</v>
      </c>
      <c r="C58" s="6">
        <v>328</v>
      </c>
      <c r="D58" s="6">
        <f t="shared" si="5"/>
        <v>871</v>
      </c>
      <c r="E58" s="6">
        <v>0</v>
      </c>
      <c r="F58" s="6">
        <v>0</v>
      </c>
      <c r="G58" s="6">
        <f t="shared" si="6"/>
        <v>0</v>
      </c>
      <c r="H58" s="6">
        <f t="shared" si="7"/>
        <v>543</v>
      </c>
      <c r="I58" s="6">
        <f t="shared" si="8"/>
        <v>328</v>
      </c>
      <c r="J58" s="6">
        <f t="shared" si="9"/>
        <v>871</v>
      </c>
      <c r="K58" s="7" t="s">
        <v>296</v>
      </c>
    </row>
    <row r="59" spans="1:11" ht="27" customHeight="1" x14ac:dyDescent="0.2">
      <c r="A59" s="5" t="s">
        <v>393</v>
      </c>
      <c r="B59" s="6">
        <v>219</v>
      </c>
      <c r="C59" s="6">
        <v>15</v>
      </c>
      <c r="D59" s="6">
        <f t="shared" si="5"/>
        <v>234</v>
      </c>
      <c r="E59" s="6">
        <v>0</v>
      </c>
      <c r="F59" s="6">
        <v>0</v>
      </c>
      <c r="G59" s="6">
        <f t="shared" si="6"/>
        <v>0</v>
      </c>
      <c r="H59" s="6">
        <f t="shared" si="7"/>
        <v>219</v>
      </c>
      <c r="I59" s="6">
        <f t="shared" si="8"/>
        <v>15</v>
      </c>
      <c r="J59" s="6">
        <f t="shared" si="9"/>
        <v>234</v>
      </c>
      <c r="K59" s="7" t="s">
        <v>367</v>
      </c>
    </row>
    <row r="60" spans="1:11" ht="27" customHeight="1" x14ac:dyDescent="0.2">
      <c r="A60" s="5" t="s">
        <v>301</v>
      </c>
      <c r="B60" s="6">
        <v>473</v>
      </c>
      <c r="C60" s="6">
        <v>97</v>
      </c>
      <c r="D60" s="6">
        <f t="shared" si="5"/>
        <v>570</v>
      </c>
      <c r="E60" s="6">
        <v>0</v>
      </c>
      <c r="F60" s="6">
        <v>0</v>
      </c>
      <c r="G60" s="6">
        <f t="shared" si="6"/>
        <v>0</v>
      </c>
      <c r="H60" s="6">
        <f t="shared" si="7"/>
        <v>473</v>
      </c>
      <c r="I60" s="6">
        <f t="shared" si="8"/>
        <v>97</v>
      </c>
      <c r="J60" s="6">
        <f t="shared" si="9"/>
        <v>570</v>
      </c>
      <c r="K60" s="7" t="s">
        <v>302</v>
      </c>
    </row>
    <row r="61" spans="1:11" ht="27" customHeight="1" thickBot="1" x14ac:dyDescent="0.25">
      <c r="A61" s="5" t="s">
        <v>45</v>
      </c>
      <c r="B61" s="6">
        <f>SUM(B49:B60)</f>
        <v>3281</v>
      </c>
      <c r="C61" s="6">
        <f>SUM(C49:C60)</f>
        <v>1731</v>
      </c>
      <c r="D61" s="6">
        <f>SUM(D49:D60)</f>
        <v>5012</v>
      </c>
      <c r="E61" s="6">
        <v>0</v>
      </c>
      <c r="F61" s="6">
        <v>0</v>
      </c>
      <c r="G61" s="6">
        <f t="shared" si="6"/>
        <v>0</v>
      </c>
      <c r="H61" s="6">
        <f>SUM(H49:H60)</f>
        <v>3281</v>
      </c>
      <c r="I61" s="6">
        <f>SUM(I49:I60)</f>
        <v>1731</v>
      </c>
      <c r="J61" s="6">
        <f>SUM(J49:J60)</f>
        <v>5012</v>
      </c>
      <c r="K61" s="7" t="s">
        <v>633</v>
      </c>
    </row>
    <row r="62" spans="1:11" ht="27" customHeight="1" thickBot="1" x14ac:dyDescent="0.25">
      <c r="A62" s="8" t="s">
        <v>108</v>
      </c>
      <c r="B62" s="9">
        <f t="shared" ref="B62:J62" si="10">SUM(B61,B28)</f>
        <v>10629</v>
      </c>
      <c r="C62" s="9">
        <f t="shared" si="10"/>
        <v>13550</v>
      </c>
      <c r="D62" s="9">
        <f t="shared" si="10"/>
        <v>24179</v>
      </c>
      <c r="E62" s="9">
        <f t="shared" si="10"/>
        <v>0</v>
      </c>
      <c r="F62" s="9">
        <f t="shared" si="10"/>
        <v>0</v>
      </c>
      <c r="G62" s="9">
        <f t="shared" si="10"/>
        <v>0</v>
      </c>
      <c r="H62" s="9">
        <f t="shared" si="10"/>
        <v>10629</v>
      </c>
      <c r="I62" s="9">
        <f t="shared" si="10"/>
        <v>13550</v>
      </c>
      <c r="J62" s="9">
        <f t="shared" si="10"/>
        <v>24179</v>
      </c>
      <c r="K62" s="10" t="s">
        <v>117</v>
      </c>
    </row>
    <row r="63" spans="1:11" ht="15" thickTop="1" x14ac:dyDescent="0.2"/>
    <row r="73" spans="1:11" ht="22.5" customHeight="1" x14ac:dyDescent="0.2">
      <c r="A73" s="423" t="s">
        <v>1675</v>
      </c>
      <c r="B73" s="423"/>
      <c r="C73" s="423"/>
      <c r="D73" s="423"/>
      <c r="E73" s="423"/>
      <c r="F73" s="423"/>
      <c r="G73" s="423"/>
      <c r="H73" s="423"/>
      <c r="I73" s="423"/>
      <c r="J73" s="423"/>
      <c r="K73" s="423"/>
    </row>
    <row r="74" spans="1:11" ht="35.25" customHeight="1" x14ac:dyDescent="0.25">
      <c r="A74" s="416" t="s">
        <v>1674</v>
      </c>
      <c r="B74" s="416"/>
      <c r="C74" s="416"/>
      <c r="D74" s="416"/>
      <c r="E74" s="416"/>
      <c r="F74" s="416"/>
      <c r="G74" s="416"/>
      <c r="H74" s="416"/>
      <c r="I74" s="416"/>
      <c r="J74" s="416"/>
      <c r="K74" s="416"/>
    </row>
    <row r="75" spans="1:11" ht="23.25" customHeight="1" thickBot="1" x14ac:dyDescent="0.3">
      <c r="A75" s="29" t="s">
        <v>1673</v>
      </c>
      <c r="B75" s="29"/>
      <c r="C75" s="29"/>
      <c r="D75" s="29"/>
      <c r="E75" s="29"/>
      <c r="F75" s="29"/>
      <c r="G75" s="29"/>
      <c r="H75" s="29"/>
      <c r="I75" s="29"/>
      <c r="J75" s="29"/>
      <c r="K75" s="39" t="s">
        <v>1672</v>
      </c>
    </row>
    <row r="76" spans="1:11" ht="15" customHeight="1" thickTop="1" x14ac:dyDescent="0.25">
      <c r="A76" s="409" t="s">
        <v>118</v>
      </c>
      <c r="B76" s="412" t="s">
        <v>2</v>
      </c>
      <c r="C76" s="412"/>
      <c r="D76" s="412"/>
      <c r="E76" s="412" t="s">
        <v>3</v>
      </c>
      <c r="F76" s="412"/>
      <c r="G76" s="412"/>
      <c r="H76" s="412" t="s">
        <v>4</v>
      </c>
      <c r="I76" s="412"/>
      <c r="J76" s="412"/>
      <c r="K76" s="409" t="s">
        <v>278</v>
      </c>
    </row>
    <row r="77" spans="1:11" ht="14.25" customHeight="1" x14ac:dyDescent="0.25">
      <c r="A77" s="410"/>
      <c r="B77" s="413" t="s">
        <v>6</v>
      </c>
      <c r="C77" s="413"/>
      <c r="D77" s="413"/>
      <c r="E77" s="413" t="s">
        <v>7</v>
      </c>
      <c r="F77" s="413"/>
      <c r="G77" s="413"/>
      <c r="H77" s="413" t="s">
        <v>8</v>
      </c>
      <c r="I77" s="413"/>
      <c r="J77" s="413"/>
      <c r="K77" s="410"/>
    </row>
    <row r="78" spans="1:11" ht="16.5" customHeight="1" x14ac:dyDescent="0.25">
      <c r="A78" s="410"/>
      <c r="B78" s="75" t="s">
        <v>52</v>
      </c>
      <c r="C78" s="75" t="s">
        <v>10</v>
      </c>
      <c r="D78" s="75" t="s">
        <v>11</v>
      </c>
      <c r="E78" s="75" t="s">
        <v>52</v>
      </c>
      <c r="F78" s="75" t="s">
        <v>10</v>
      </c>
      <c r="G78" s="75" t="s">
        <v>11</v>
      </c>
      <c r="H78" s="75" t="s">
        <v>52</v>
      </c>
      <c r="I78" s="75" t="s">
        <v>10</v>
      </c>
      <c r="J78" s="75" t="s">
        <v>11</v>
      </c>
      <c r="K78" s="410"/>
    </row>
    <row r="79" spans="1:11" ht="17.25" customHeight="1" thickBot="1" x14ac:dyDescent="0.3">
      <c r="A79" s="411"/>
      <c r="B79" s="4" t="s">
        <v>12</v>
      </c>
      <c r="C79" s="4" t="s">
        <v>13</v>
      </c>
      <c r="D79" s="4" t="s">
        <v>8</v>
      </c>
      <c r="E79" s="4" t="s">
        <v>12</v>
      </c>
      <c r="F79" s="4" t="s">
        <v>13</v>
      </c>
      <c r="G79" s="4" t="s">
        <v>8</v>
      </c>
      <c r="H79" s="4" t="s">
        <v>12</v>
      </c>
      <c r="I79" s="4" t="s">
        <v>13</v>
      </c>
      <c r="J79" s="4" t="s">
        <v>8</v>
      </c>
      <c r="K79" s="411"/>
    </row>
    <row r="80" spans="1:11" ht="20.25" customHeight="1" x14ac:dyDescent="0.2">
      <c r="A80" s="5" t="s">
        <v>14</v>
      </c>
      <c r="B80" s="6"/>
      <c r="C80" s="6"/>
      <c r="D80" s="6"/>
      <c r="E80" s="6"/>
      <c r="F80" s="6"/>
      <c r="G80" s="6"/>
      <c r="H80" s="6"/>
      <c r="I80" s="6"/>
      <c r="J80" s="6"/>
      <c r="K80" s="7" t="s">
        <v>69</v>
      </c>
    </row>
    <row r="81" spans="1:11" ht="20.25" customHeight="1" x14ac:dyDescent="0.2">
      <c r="A81" s="5" t="s">
        <v>280</v>
      </c>
      <c r="B81" s="6">
        <v>329</v>
      </c>
      <c r="C81" s="6">
        <v>697</v>
      </c>
      <c r="D81" s="6">
        <f t="shared" ref="D81:D99" si="11">SUM(B81:C81)</f>
        <v>1026</v>
      </c>
      <c r="E81" s="6">
        <v>0</v>
      </c>
      <c r="F81" s="6">
        <v>0</v>
      </c>
      <c r="G81" s="6">
        <v>0</v>
      </c>
      <c r="H81" s="6">
        <f t="shared" ref="H81:H99" si="12">SUM(B81,E81)</f>
        <v>329</v>
      </c>
      <c r="I81" s="6">
        <f t="shared" ref="I81:I99" si="13">SUM(C81,F81)</f>
        <v>697</v>
      </c>
      <c r="J81" s="6">
        <f t="shared" ref="J81:J99" si="14">SUM(H81:I81)</f>
        <v>1026</v>
      </c>
      <c r="K81" s="7" t="s">
        <v>281</v>
      </c>
    </row>
    <row r="82" spans="1:11" ht="20.25" customHeight="1" x14ac:dyDescent="0.2">
      <c r="A82" s="5" t="s">
        <v>124</v>
      </c>
      <c r="B82" s="6">
        <v>257</v>
      </c>
      <c r="C82" s="6">
        <v>365</v>
      </c>
      <c r="D82" s="6">
        <f t="shared" si="11"/>
        <v>622</v>
      </c>
      <c r="E82" s="6">
        <v>0</v>
      </c>
      <c r="F82" s="6">
        <v>0</v>
      </c>
      <c r="G82" s="6">
        <v>0</v>
      </c>
      <c r="H82" s="6">
        <f t="shared" si="12"/>
        <v>257</v>
      </c>
      <c r="I82" s="6">
        <f t="shared" si="13"/>
        <v>365</v>
      </c>
      <c r="J82" s="6">
        <f t="shared" si="14"/>
        <v>622</v>
      </c>
      <c r="K82" s="7" t="s">
        <v>282</v>
      </c>
    </row>
    <row r="83" spans="1:11" ht="20.25" customHeight="1" x14ac:dyDescent="0.2">
      <c r="A83" s="5" t="s">
        <v>125</v>
      </c>
      <c r="B83" s="6">
        <v>144</v>
      </c>
      <c r="C83" s="6">
        <v>434</v>
      </c>
      <c r="D83" s="6">
        <f t="shared" si="11"/>
        <v>578</v>
      </c>
      <c r="E83" s="6">
        <v>0</v>
      </c>
      <c r="F83" s="6">
        <v>0</v>
      </c>
      <c r="G83" s="6">
        <v>0</v>
      </c>
      <c r="H83" s="6">
        <f t="shared" si="12"/>
        <v>144</v>
      </c>
      <c r="I83" s="6">
        <f t="shared" si="13"/>
        <v>434</v>
      </c>
      <c r="J83" s="6">
        <f t="shared" si="14"/>
        <v>578</v>
      </c>
      <c r="K83" s="7" t="s">
        <v>347</v>
      </c>
    </row>
    <row r="84" spans="1:11" ht="20.25" customHeight="1" x14ac:dyDescent="0.2">
      <c r="A84" s="5" t="s">
        <v>348</v>
      </c>
      <c r="B84" s="6">
        <v>81</v>
      </c>
      <c r="C84" s="6">
        <v>311</v>
      </c>
      <c r="D84" s="6">
        <f t="shared" si="11"/>
        <v>392</v>
      </c>
      <c r="E84" s="6">
        <v>0</v>
      </c>
      <c r="F84" s="6">
        <v>0</v>
      </c>
      <c r="G84" s="6">
        <v>0</v>
      </c>
      <c r="H84" s="6">
        <f t="shared" si="12"/>
        <v>81</v>
      </c>
      <c r="I84" s="6">
        <f t="shared" si="13"/>
        <v>311</v>
      </c>
      <c r="J84" s="6">
        <f t="shared" si="14"/>
        <v>392</v>
      </c>
      <c r="K84" s="7" t="s">
        <v>349</v>
      </c>
    </row>
    <row r="85" spans="1:11" ht="20.25" customHeight="1" x14ac:dyDescent="0.2">
      <c r="A85" s="5" t="s">
        <v>285</v>
      </c>
      <c r="B85" s="6">
        <v>318</v>
      </c>
      <c r="C85" s="6">
        <v>556</v>
      </c>
      <c r="D85" s="6">
        <f t="shared" si="11"/>
        <v>874</v>
      </c>
      <c r="E85" s="6">
        <v>0</v>
      </c>
      <c r="F85" s="6">
        <v>0</v>
      </c>
      <c r="G85" s="6">
        <v>0</v>
      </c>
      <c r="H85" s="6">
        <f t="shared" si="12"/>
        <v>318</v>
      </c>
      <c r="I85" s="6">
        <f t="shared" si="13"/>
        <v>556</v>
      </c>
      <c r="J85" s="6">
        <f t="shared" si="14"/>
        <v>874</v>
      </c>
      <c r="K85" s="7" t="s">
        <v>286</v>
      </c>
    </row>
    <row r="86" spans="1:11" ht="20.25" customHeight="1" x14ac:dyDescent="0.2">
      <c r="A86" s="5" t="s">
        <v>1639</v>
      </c>
      <c r="B86" s="6">
        <v>72</v>
      </c>
      <c r="C86" s="6">
        <v>55</v>
      </c>
      <c r="D86" s="6">
        <f t="shared" si="11"/>
        <v>127</v>
      </c>
      <c r="E86" s="6">
        <v>0</v>
      </c>
      <c r="F86" s="6">
        <v>0</v>
      </c>
      <c r="G86" s="6">
        <v>0</v>
      </c>
      <c r="H86" s="6">
        <f t="shared" si="12"/>
        <v>72</v>
      </c>
      <c r="I86" s="6">
        <f t="shared" si="13"/>
        <v>55</v>
      </c>
      <c r="J86" s="6">
        <f t="shared" si="14"/>
        <v>127</v>
      </c>
      <c r="K86" s="7" t="s">
        <v>1638</v>
      </c>
    </row>
    <row r="87" spans="1:11" ht="20.25" customHeight="1" x14ac:dyDescent="0.2">
      <c r="A87" s="5" t="s">
        <v>1671</v>
      </c>
      <c r="B87" s="6">
        <v>84</v>
      </c>
      <c r="C87" s="6">
        <v>224</v>
      </c>
      <c r="D87" s="6">
        <f t="shared" si="11"/>
        <v>308</v>
      </c>
      <c r="E87" s="6">
        <v>0</v>
      </c>
      <c r="F87" s="6">
        <v>0</v>
      </c>
      <c r="G87" s="6">
        <v>0</v>
      </c>
      <c r="H87" s="6">
        <f t="shared" si="12"/>
        <v>84</v>
      </c>
      <c r="I87" s="6">
        <f t="shared" si="13"/>
        <v>224</v>
      </c>
      <c r="J87" s="6">
        <f t="shared" si="14"/>
        <v>308</v>
      </c>
      <c r="K87" s="7" t="s">
        <v>1637</v>
      </c>
    </row>
    <row r="88" spans="1:11" ht="20.25" customHeight="1" x14ac:dyDescent="0.2">
      <c r="A88" s="5" t="s">
        <v>1636</v>
      </c>
      <c r="B88" s="6">
        <v>136</v>
      </c>
      <c r="C88" s="6">
        <v>313</v>
      </c>
      <c r="D88" s="6">
        <f t="shared" si="11"/>
        <v>449</v>
      </c>
      <c r="E88" s="6">
        <v>0</v>
      </c>
      <c r="F88" s="6">
        <v>0</v>
      </c>
      <c r="G88" s="6">
        <v>0</v>
      </c>
      <c r="H88" s="6">
        <f t="shared" si="12"/>
        <v>136</v>
      </c>
      <c r="I88" s="6">
        <f t="shared" si="13"/>
        <v>313</v>
      </c>
      <c r="J88" s="6">
        <f t="shared" si="14"/>
        <v>449</v>
      </c>
      <c r="K88" s="7" t="s">
        <v>1635</v>
      </c>
    </row>
    <row r="89" spans="1:11" ht="20.25" customHeight="1" x14ac:dyDescent="0.2">
      <c r="A89" s="5" t="s">
        <v>287</v>
      </c>
      <c r="B89" s="6">
        <v>288</v>
      </c>
      <c r="C89" s="6">
        <v>585</v>
      </c>
      <c r="D89" s="6">
        <f t="shared" si="11"/>
        <v>873</v>
      </c>
      <c r="E89" s="6">
        <v>0</v>
      </c>
      <c r="F89" s="6">
        <v>0</v>
      </c>
      <c r="G89" s="6">
        <v>0</v>
      </c>
      <c r="H89" s="6">
        <f t="shared" si="12"/>
        <v>288</v>
      </c>
      <c r="I89" s="6">
        <f t="shared" si="13"/>
        <v>585</v>
      </c>
      <c r="J89" s="6">
        <f t="shared" si="14"/>
        <v>873</v>
      </c>
      <c r="K89" s="7" t="s">
        <v>331</v>
      </c>
    </row>
    <row r="90" spans="1:11" ht="20.25" customHeight="1" x14ac:dyDescent="0.2">
      <c r="A90" s="5" t="s">
        <v>765</v>
      </c>
      <c r="B90" s="6">
        <v>0</v>
      </c>
      <c r="C90" s="6">
        <v>801</v>
      </c>
      <c r="D90" s="6">
        <f t="shared" si="11"/>
        <v>801</v>
      </c>
      <c r="E90" s="6">
        <v>0</v>
      </c>
      <c r="F90" s="6">
        <v>0</v>
      </c>
      <c r="G90" s="6">
        <v>0</v>
      </c>
      <c r="H90" s="6">
        <f t="shared" si="12"/>
        <v>0</v>
      </c>
      <c r="I90" s="6">
        <f t="shared" si="13"/>
        <v>801</v>
      </c>
      <c r="J90" s="6">
        <f t="shared" si="14"/>
        <v>801</v>
      </c>
      <c r="K90" s="7" t="s">
        <v>791</v>
      </c>
    </row>
    <row r="91" spans="1:11" ht="20.25" customHeight="1" x14ac:dyDescent="0.2">
      <c r="A91" s="5" t="s">
        <v>1668</v>
      </c>
      <c r="B91" s="6">
        <v>315</v>
      </c>
      <c r="C91" s="6">
        <v>275</v>
      </c>
      <c r="D91" s="6">
        <f t="shared" si="11"/>
        <v>590</v>
      </c>
      <c r="E91" s="6">
        <v>0</v>
      </c>
      <c r="F91" s="6">
        <v>0</v>
      </c>
      <c r="G91" s="6">
        <v>0</v>
      </c>
      <c r="H91" s="6">
        <f t="shared" si="12"/>
        <v>315</v>
      </c>
      <c r="I91" s="6">
        <f t="shared" si="13"/>
        <v>275</v>
      </c>
      <c r="J91" s="6">
        <f t="shared" si="14"/>
        <v>590</v>
      </c>
      <c r="K91" s="7" t="s">
        <v>290</v>
      </c>
    </row>
    <row r="92" spans="1:11" ht="20.25" customHeight="1" x14ac:dyDescent="0.2">
      <c r="A92" s="5" t="s">
        <v>1634</v>
      </c>
      <c r="B92" s="6">
        <v>860</v>
      </c>
      <c r="C92" s="6">
        <v>2008</v>
      </c>
      <c r="D92" s="6">
        <f t="shared" si="11"/>
        <v>2868</v>
      </c>
      <c r="E92" s="6">
        <v>0</v>
      </c>
      <c r="F92" s="6">
        <v>0</v>
      </c>
      <c r="G92" s="6">
        <v>0</v>
      </c>
      <c r="H92" s="6">
        <f t="shared" si="12"/>
        <v>860</v>
      </c>
      <c r="I92" s="6">
        <f t="shared" si="13"/>
        <v>2008</v>
      </c>
      <c r="J92" s="6">
        <f t="shared" si="14"/>
        <v>2868</v>
      </c>
      <c r="K92" s="7" t="s">
        <v>1136</v>
      </c>
    </row>
    <row r="93" spans="1:11" ht="20.25" customHeight="1" x14ac:dyDescent="0.2">
      <c r="A93" s="5" t="s">
        <v>361</v>
      </c>
      <c r="B93" s="6">
        <v>204</v>
      </c>
      <c r="C93" s="6">
        <v>360</v>
      </c>
      <c r="D93" s="6">
        <f t="shared" si="11"/>
        <v>564</v>
      </c>
      <c r="E93" s="6">
        <v>0</v>
      </c>
      <c r="F93" s="6">
        <v>0</v>
      </c>
      <c r="G93" s="6">
        <v>0</v>
      </c>
      <c r="H93" s="6">
        <f t="shared" si="12"/>
        <v>204</v>
      </c>
      <c r="I93" s="6">
        <f t="shared" si="13"/>
        <v>360</v>
      </c>
      <c r="J93" s="6">
        <f t="shared" si="14"/>
        <v>564</v>
      </c>
      <c r="K93" s="7" t="s">
        <v>1137</v>
      </c>
    </row>
    <row r="94" spans="1:11" ht="20.25" customHeight="1" x14ac:dyDescent="0.2">
      <c r="A94" s="5" t="s">
        <v>295</v>
      </c>
      <c r="B94" s="6">
        <v>1390</v>
      </c>
      <c r="C94" s="6">
        <v>1742</v>
      </c>
      <c r="D94" s="6">
        <f t="shared" si="11"/>
        <v>3132</v>
      </c>
      <c r="E94" s="6">
        <v>0</v>
      </c>
      <c r="F94" s="6">
        <v>0</v>
      </c>
      <c r="G94" s="6">
        <v>0</v>
      </c>
      <c r="H94" s="6">
        <f t="shared" si="12"/>
        <v>1390</v>
      </c>
      <c r="I94" s="6">
        <f t="shared" si="13"/>
        <v>1742</v>
      </c>
      <c r="J94" s="6">
        <f t="shared" si="14"/>
        <v>3132</v>
      </c>
      <c r="K94" s="7" t="s">
        <v>296</v>
      </c>
    </row>
    <row r="95" spans="1:11" ht="20.25" customHeight="1" x14ac:dyDescent="0.2">
      <c r="A95" s="5" t="s">
        <v>393</v>
      </c>
      <c r="B95" s="6">
        <v>466</v>
      </c>
      <c r="C95" s="6">
        <v>63</v>
      </c>
      <c r="D95" s="6">
        <f t="shared" si="11"/>
        <v>529</v>
      </c>
      <c r="E95" s="6">
        <v>0</v>
      </c>
      <c r="F95" s="6">
        <v>0</v>
      </c>
      <c r="G95" s="6">
        <v>0</v>
      </c>
      <c r="H95" s="6">
        <f t="shared" si="12"/>
        <v>466</v>
      </c>
      <c r="I95" s="6">
        <f t="shared" si="13"/>
        <v>63</v>
      </c>
      <c r="J95" s="6">
        <f t="shared" si="14"/>
        <v>529</v>
      </c>
      <c r="K95" s="7" t="s">
        <v>367</v>
      </c>
    </row>
    <row r="96" spans="1:11" ht="20.25" customHeight="1" x14ac:dyDescent="0.2">
      <c r="A96" s="5" t="s">
        <v>299</v>
      </c>
      <c r="B96" s="6">
        <v>168</v>
      </c>
      <c r="C96" s="6">
        <v>462</v>
      </c>
      <c r="D96" s="6">
        <f t="shared" si="11"/>
        <v>630</v>
      </c>
      <c r="E96" s="6">
        <v>0</v>
      </c>
      <c r="F96" s="6">
        <v>0</v>
      </c>
      <c r="G96" s="6">
        <v>0</v>
      </c>
      <c r="H96" s="6">
        <f t="shared" si="12"/>
        <v>168</v>
      </c>
      <c r="I96" s="6">
        <f t="shared" si="13"/>
        <v>462</v>
      </c>
      <c r="J96" s="6">
        <f t="shared" si="14"/>
        <v>630</v>
      </c>
      <c r="K96" s="7" t="s">
        <v>300</v>
      </c>
    </row>
    <row r="97" spans="1:11" ht="20.25" customHeight="1" x14ac:dyDescent="0.2">
      <c r="A97" s="5" t="s">
        <v>301</v>
      </c>
      <c r="B97" s="6">
        <v>386</v>
      </c>
      <c r="C97" s="6">
        <v>405</v>
      </c>
      <c r="D97" s="6">
        <f t="shared" si="11"/>
        <v>791</v>
      </c>
      <c r="E97" s="6">
        <v>0</v>
      </c>
      <c r="F97" s="6">
        <v>0</v>
      </c>
      <c r="G97" s="6">
        <v>0</v>
      </c>
      <c r="H97" s="6">
        <f t="shared" si="12"/>
        <v>386</v>
      </c>
      <c r="I97" s="6">
        <f t="shared" si="13"/>
        <v>405</v>
      </c>
      <c r="J97" s="6">
        <f t="shared" si="14"/>
        <v>791</v>
      </c>
      <c r="K97" s="7" t="s">
        <v>302</v>
      </c>
    </row>
    <row r="98" spans="1:11" ht="20.25" customHeight="1" x14ac:dyDescent="0.2">
      <c r="A98" s="5" t="s">
        <v>777</v>
      </c>
      <c r="B98" s="6">
        <v>458</v>
      </c>
      <c r="C98" s="6">
        <v>690</v>
      </c>
      <c r="D98" s="6">
        <f t="shared" si="11"/>
        <v>1148</v>
      </c>
      <c r="E98" s="6">
        <v>0</v>
      </c>
      <c r="F98" s="6">
        <v>0</v>
      </c>
      <c r="G98" s="6">
        <v>0</v>
      </c>
      <c r="H98" s="6">
        <f t="shared" si="12"/>
        <v>458</v>
      </c>
      <c r="I98" s="6">
        <f t="shared" si="13"/>
        <v>690</v>
      </c>
      <c r="J98" s="6">
        <f t="shared" si="14"/>
        <v>1148</v>
      </c>
      <c r="K98" s="7" t="s">
        <v>778</v>
      </c>
    </row>
    <row r="99" spans="1:11" ht="20.25" customHeight="1" x14ac:dyDescent="0.2">
      <c r="A99" s="5" t="s">
        <v>1633</v>
      </c>
      <c r="B99" s="6">
        <v>171</v>
      </c>
      <c r="C99" s="6">
        <v>405</v>
      </c>
      <c r="D99" s="6">
        <f t="shared" si="11"/>
        <v>576</v>
      </c>
      <c r="E99" s="6">
        <v>0</v>
      </c>
      <c r="F99" s="6">
        <v>0</v>
      </c>
      <c r="G99" s="6">
        <v>0</v>
      </c>
      <c r="H99" s="6">
        <f t="shared" si="12"/>
        <v>171</v>
      </c>
      <c r="I99" s="6">
        <f t="shared" si="13"/>
        <v>405</v>
      </c>
      <c r="J99" s="6">
        <f t="shared" si="14"/>
        <v>576</v>
      </c>
      <c r="K99" s="7" t="s">
        <v>1649</v>
      </c>
    </row>
    <row r="100" spans="1:11" ht="20.25" customHeight="1" thickBot="1" x14ac:dyDescent="0.25">
      <c r="A100" s="14" t="s">
        <v>38</v>
      </c>
      <c r="B100" s="15">
        <f t="shared" ref="B100:J100" si="15">SUM(B81:B99)</f>
        <v>6127</v>
      </c>
      <c r="C100" s="15">
        <f t="shared" si="15"/>
        <v>10751</v>
      </c>
      <c r="D100" s="15">
        <f t="shared" si="15"/>
        <v>16878</v>
      </c>
      <c r="E100" s="15">
        <f t="shared" si="15"/>
        <v>0</v>
      </c>
      <c r="F100" s="15">
        <f t="shared" si="15"/>
        <v>0</v>
      </c>
      <c r="G100" s="15">
        <f t="shared" si="15"/>
        <v>0</v>
      </c>
      <c r="H100" s="15">
        <f t="shared" si="15"/>
        <v>6127</v>
      </c>
      <c r="I100" s="15">
        <f t="shared" si="15"/>
        <v>10751</v>
      </c>
      <c r="J100" s="15">
        <f t="shared" si="15"/>
        <v>16878</v>
      </c>
      <c r="K100" s="16" t="s">
        <v>39</v>
      </c>
    </row>
    <row r="101" spans="1:11" ht="15" thickTop="1" x14ac:dyDescent="0.2"/>
    <row r="109" spans="1:11" ht="24" customHeight="1" thickBot="1" x14ac:dyDescent="0.3">
      <c r="A109" s="29" t="s">
        <v>1670</v>
      </c>
      <c r="B109" s="29"/>
      <c r="C109" s="29"/>
      <c r="D109" s="29"/>
      <c r="E109" s="29"/>
      <c r="F109" s="29"/>
      <c r="G109" s="29"/>
      <c r="H109" s="29"/>
      <c r="I109" s="29"/>
      <c r="J109" s="29"/>
      <c r="K109" s="39" t="s">
        <v>1669</v>
      </c>
    </row>
    <row r="110" spans="1:11" ht="24" customHeight="1" thickTop="1" x14ac:dyDescent="0.25">
      <c r="A110" s="409" t="s">
        <v>118</v>
      </c>
      <c r="B110" s="412" t="s">
        <v>2</v>
      </c>
      <c r="C110" s="412"/>
      <c r="D110" s="412"/>
      <c r="E110" s="412" t="s">
        <v>3</v>
      </c>
      <c r="F110" s="412"/>
      <c r="G110" s="412"/>
      <c r="H110" s="412" t="s">
        <v>4</v>
      </c>
      <c r="I110" s="412"/>
      <c r="J110" s="412"/>
      <c r="K110" s="409" t="s">
        <v>278</v>
      </c>
    </row>
    <row r="111" spans="1:11" ht="24" customHeight="1" x14ac:dyDescent="0.25">
      <c r="A111" s="410"/>
      <c r="B111" s="413" t="s">
        <v>6</v>
      </c>
      <c r="C111" s="413"/>
      <c r="D111" s="413"/>
      <c r="E111" s="413" t="s">
        <v>7</v>
      </c>
      <c r="F111" s="413"/>
      <c r="G111" s="413"/>
      <c r="H111" s="413" t="s">
        <v>8</v>
      </c>
      <c r="I111" s="413"/>
      <c r="J111" s="413"/>
      <c r="K111" s="410"/>
    </row>
    <row r="112" spans="1:11" ht="24" customHeight="1" x14ac:dyDescent="0.25">
      <c r="A112" s="410"/>
      <c r="B112" s="75" t="s">
        <v>52</v>
      </c>
      <c r="C112" s="75" t="s">
        <v>10</v>
      </c>
      <c r="D112" s="75" t="s">
        <v>11</v>
      </c>
      <c r="E112" s="75" t="s">
        <v>52</v>
      </c>
      <c r="F112" s="75" t="s">
        <v>10</v>
      </c>
      <c r="G112" s="75" t="s">
        <v>11</v>
      </c>
      <c r="H112" s="75" t="s">
        <v>52</v>
      </c>
      <c r="I112" s="75" t="s">
        <v>10</v>
      </c>
      <c r="J112" s="75" t="s">
        <v>11</v>
      </c>
      <c r="K112" s="410"/>
    </row>
    <row r="113" spans="1:11" ht="24" customHeight="1" thickBot="1" x14ac:dyDescent="0.3">
      <c r="A113" s="411"/>
      <c r="B113" s="4" t="s">
        <v>12</v>
      </c>
      <c r="C113" s="4" t="s">
        <v>13</v>
      </c>
      <c r="D113" s="4" t="s">
        <v>8</v>
      </c>
      <c r="E113" s="4" t="s">
        <v>12</v>
      </c>
      <c r="F113" s="4" t="s">
        <v>13</v>
      </c>
      <c r="G113" s="4" t="s">
        <v>8</v>
      </c>
      <c r="H113" s="4" t="s">
        <v>12</v>
      </c>
      <c r="I113" s="4" t="s">
        <v>13</v>
      </c>
      <c r="J113" s="4" t="s">
        <v>8</v>
      </c>
      <c r="K113" s="411"/>
    </row>
    <row r="114" spans="1:11" ht="24" customHeight="1" x14ac:dyDescent="0.2">
      <c r="A114" s="5" t="s">
        <v>62</v>
      </c>
      <c r="B114" s="6"/>
      <c r="C114" s="6"/>
      <c r="D114" s="6"/>
      <c r="E114" s="6"/>
      <c r="F114" s="6"/>
      <c r="G114" s="6"/>
      <c r="H114" s="6"/>
      <c r="I114" s="6"/>
      <c r="J114" s="6"/>
      <c r="K114" s="7" t="s">
        <v>41</v>
      </c>
    </row>
    <row r="115" spans="1:11" ht="24" customHeight="1" x14ac:dyDescent="0.2">
      <c r="A115" s="5" t="s">
        <v>348</v>
      </c>
      <c r="B115" s="6">
        <v>217</v>
      </c>
      <c r="C115" s="6">
        <v>117</v>
      </c>
      <c r="D115" s="6">
        <f t="shared" ref="D115:D126" si="16">SUM(B115:C115)</f>
        <v>334</v>
      </c>
      <c r="E115" s="6">
        <v>0</v>
      </c>
      <c r="F115" s="6">
        <v>0</v>
      </c>
      <c r="G115" s="6">
        <f t="shared" ref="G115:G126" si="17">SUM(E115:F115)</f>
        <v>0</v>
      </c>
      <c r="H115" s="6">
        <f t="shared" ref="H115:H126" si="18">SUM(B115,E115)</f>
        <v>217</v>
      </c>
      <c r="I115" s="6">
        <f t="shared" ref="I115:I126" si="19">SUM(C115,F115)</f>
        <v>117</v>
      </c>
      <c r="J115" s="6">
        <f t="shared" ref="J115:J126" si="20">SUM(H115:I115)</f>
        <v>334</v>
      </c>
      <c r="K115" s="7" t="s">
        <v>349</v>
      </c>
    </row>
    <row r="116" spans="1:11" ht="24" customHeight="1" x14ac:dyDescent="0.2">
      <c r="A116" s="5" t="s">
        <v>285</v>
      </c>
      <c r="B116" s="6">
        <v>17</v>
      </c>
      <c r="C116" s="6">
        <v>1</v>
      </c>
      <c r="D116" s="6">
        <f t="shared" si="16"/>
        <v>18</v>
      </c>
      <c r="E116" s="6">
        <v>0</v>
      </c>
      <c r="F116" s="6">
        <v>0</v>
      </c>
      <c r="G116" s="6">
        <f t="shared" si="17"/>
        <v>0</v>
      </c>
      <c r="H116" s="6">
        <f t="shared" si="18"/>
        <v>17</v>
      </c>
      <c r="I116" s="6">
        <f t="shared" si="19"/>
        <v>1</v>
      </c>
      <c r="J116" s="6">
        <f t="shared" si="20"/>
        <v>18</v>
      </c>
      <c r="K116" s="7" t="s">
        <v>286</v>
      </c>
    </row>
    <row r="117" spans="1:11" ht="24" customHeight="1" x14ac:dyDescent="0.2">
      <c r="A117" s="5" t="s">
        <v>1639</v>
      </c>
      <c r="B117" s="6">
        <v>33</v>
      </c>
      <c r="C117" s="6">
        <v>6</v>
      </c>
      <c r="D117" s="6">
        <f t="shared" si="16"/>
        <v>39</v>
      </c>
      <c r="E117" s="6">
        <v>0</v>
      </c>
      <c r="F117" s="6">
        <v>0</v>
      </c>
      <c r="G117" s="6">
        <f t="shared" si="17"/>
        <v>0</v>
      </c>
      <c r="H117" s="6">
        <f t="shared" si="18"/>
        <v>33</v>
      </c>
      <c r="I117" s="6">
        <f t="shared" si="19"/>
        <v>6</v>
      </c>
      <c r="J117" s="6">
        <f t="shared" si="20"/>
        <v>39</v>
      </c>
      <c r="K117" s="7" t="s">
        <v>1638</v>
      </c>
    </row>
    <row r="118" spans="1:11" ht="24" customHeight="1" x14ac:dyDescent="0.2">
      <c r="A118" s="5" t="s">
        <v>984</v>
      </c>
      <c r="B118" s="6">
        <v>130</v>
      </c>
      <c r="C118" s="6">
        <v>48</v>
      </c>
      <c r="D118" s="6">
        <f t="shared" si="16"/>
        <v>178</v>
      </c>
      <c r="E118" s="6">
        <v>0</v>
      </c>
      <c r="F118" s="6">
        <v>0</v>
      </c>
      <c r="G118" s="6">
        <f t="shared" si="17"/>
        <v>0</v>
      </c>
      <c r="H118" s="6">
        <f t="shared" si="18"/>
        <v>130</v>
      </c>
      <c r="I118" s="6">
        <f t="shared" si="19"/>
        <v>48</v>
      </c>
      <c r="J118" s="6">
        <f t="shared" si="20"/>
        <v>178</v>
      </c>
      <c r="K118" s="7" t="s">
        <v>1637</v>
      </c>
    </row>
    <row r="119" spans="1:11" ht="24" customHeight="1" x14ac:dyDescent="0.2">
      <c r="A119" s="5" t="s">
        <v>1636</v>
      </c>
      <c r="B119" s="6">
        <v>283</v>
      </c>
      <c r="C119" s="6">
        <v>64</v>
      </c>
      <c r="D119" s="6">
        <f t="shared" si="16"/>
        <v>347</v>
      </c>
      <c r="E119" s="6">
        <v>0</v>
      </c>
      <c r="F119" s="6">
        <v>0</v>
      </c>
      <c r="G119" s="6">
        <f t="shared" si="17"/>
        <v>0</v>
      </c>
      <c r="H119" s="6">
        <f t="shared" si="18"/>
        <v>283</v>
      </c>
      <c r="I119" s="6">
        <f t="shared" si="19"/>
        <v>64</v>
      </c>
      <c r="J119" s="6">
        <f t="shared" si="20"/>
        <v>347</v>
      </c>
      <c r="K119" s="7" t="s">
        <v>1635</v>
      </c>
    </row>
    <row r="120" spans="1:11" ht="24" customHeight="1" x14ac:dyDescent="0.2">
      <c r="A120" s="5" t="s">
        <v>287</v>
      </c>
      <c r="B120" s="6">
        <v>247</v>
      </c>
      <c r="C120" s="6">
        <v>138</v>
      </c>
      <c r="D120" s="6">
        <f t="shared" si="16"/>
        <v>385</v>
      </c>
      <c r="E120" s="6">
        <v>0</v>
      </c>
      <c r="F120" s="6">
        <v>0</v>
      </c>
      <c r="G120" s="6">
        <f t="shared" si="17"/>
        <v>0</v>
      </c>
      <c r="H120" s="6">
        <f t="shared" si="18"/>
        <v>247</v>
      </c>
      <c r="I120" s="6">
        <f t="shared" si="19"/>
        <v>138</v>
      </c>
      <c r="J120" s="6">
        <f t="shared" si="20"/>
        <v>385</v>
      </c>
      <c r="K120" s="7" t="s">
        <v>331</v>
      </c>
    </row>
    <row r="121" spans="1:11" ht="24" customHeight="1" x14ac:dyDescent="0.2">
      <c r="A121" s="5" t="s">
        <v>765</v>
      </c>
      <c r="B121" s="6">
        <v>0</v>
      </c>
      <c r="C121" s="6">
        <v>9</v>
      </c>
      <c r="D121" s="6">
        <f t="shared" si="16"/>
        <v>9</v>
      </c>
      <c r="E121" s="6">
        <v>0</v>
      </c>
      <c r="F121" s="6">
        <v>0</v>
      </c>
      <c r="G121" s="6">
        <f t="shared" si="17"/>
        <v>0</v>
      </c>
      <c r="H121" s="6">
        <f t="shared" si="18"/>
        <v>0</v>
      </c>
      <c r="I121" s="6">
        <f t="shared" si="19"/>
        <v>9</v>
      </c>
      <c r="J121" s="6">
        <f t="shared" si="20"/>
        <v>9</v>
      </c>
      <c r="K121" s="7" t="s">
        <v>791</v>
      </c>
    </row>
    <row r="122" spans="1:11" ht="24" customHeight="1" x14ac:dyDescent="0.2">
      <c r="A122" s="5" t="s">
        <v>1668</v>
      </c>
      <c r="B122" s="6">
        <v>203</v>
      </c>
      <c r="C122" s="6">
        <v>174</v>
      </c>
      <c r="D122" s="6">
        <f t="shared" si="16"/>
        <v>377</v>
      </c>
      <c r="E122" s="6">
        <v>0</v>
      </c>
      <c r="F122" s="6">
        <v>0</v>
      </c>
      <c r="G122" s="6">
        <f t="shared" si="17"/>
        <v>0</v>
      </c>
      <c r="H122" s="6">
        <f t="shared" si="18"/>
        <v>203</v>
      </c>
      <c r="I122" s="6">
        <f t="shared" si="19"/>
        <v>174</v>
      </c>
      <c r="J122" s="6">
        <f t="shared" si="20"/>
        <v>377</v>
      </c>
      <c r="K122" s="7" t="s">
        <v>395</v>
      </c>
    </row>
    <row r="123" spans="1:11" ht="24" customHeight="1" x14ac:dyDescent="0.2">
      <c r="A123" s="5" t="s">
        <v>1634</v>
      </c>
      <c r="B123" s="6">
        <v>527</v>
      </c>
      <c r="C123" s="6">
        <v>493</v>
      </c>
      <c r="D123" s="6">
        <f t="shared" si="16"/>
        <v>1020</v>
      </c>
      <c r="E123" s="6">
        <v>0</v>
      </c>
      <c r="F123" s="6">
        <v>0</v>
      </c>
      <c r="G123" s="6">
        <f t="shared" si="17"/>
        <v>0</v>
      </c>
      <c r="H123" s="6">
        <f t="shared" si="18"/>
        <v>527</v>
      </c>
      <c r="I123" s="6">
        <f t="shared" si="19"/>
        <v>493</v>
      </c>
      <c r="J123" s="6">
        <f t="shared" si="20"/>
        <v>1020</v>
      </c>
      <c r="K123" s="7" t="s">
        <v>1136</v>
      </c>
    </row>
    <row r="124" spans="1:11" ht="24" customHeight="1" x14ac:dyDescent="0.2">
      <c r="A124" s="5" t="s">
        <v>295</v>
      </c>
      <c r="B124" s="6">
        <v>540</v>
      </c>
      <c r="C124" s="6">
        <v>325</v>
      </c>
      <c r="D124" s="6">
        <f t="shared" si="16"/>
        <v>865</v>
      </c>
      <c r="E124" s="6">
        <v>0</v>
      </c>
      <c r="F124" s="6">
        <v>0</v>
      </c>
      <c r="G124" s="6">
        <f t="shared" si="17"/>
        <v>0</v>
      </c>
      <c r="H124" s="6">
        <f t="shared" si="18"/>
        <v>540</v>
      </c>
      <c r="I124" s="6">
        <f t="shared" si="19"/>
        <v>325</v>
      </c>
      <c r="J124" s="6">
        <f t="shared" si="20"/>
        <v>865</v>
      </c>
      <c r="K124" s="7" t="s">
        <v>296</v>
      </c>
    </row>
    <row r="125" spans="1:11" ht="24" customHeight="1" x14ac:dyDescent="0.2">
      <c r="A125" s="5" t="s">
        <v>393</v>
      </c>
      <c r="B125" s="6">
        <v>216</v>
      </c>
      <c r="C125" s="6">
        <v>15</v>
      </c>
      <c r="D125" s="6">
        <f t="shared" si="16"/>
        <v>231</v>
      </c>
      <c r="E125" s="6">
        <v>0</v>
      </c>
      <c r="F125" s="6">
        <v>0</v>
      </c>
      <c r="G125" s="6">
        <f t="shared" si="17"/>
        <v>0</v>
      </c>
      <c r="H125" s="6">
        <f t="shared" si="18"/>
        <v>216</v>
      </c>
      <c r="I125" s="6">
        <f t="shared" si="19"/>
        <v>15</v>
      </c>
      <c r="J125" s="6">
        <f t="shared" si="20"/>
        <v>231</v>
      </c>
      <c r="K125" s="7" t="s">
        <v>367</v>
      </c>
    </row>
    <row r="126" spans="1:11" ht="24" customHeight="1" x14ac:dyDescent="0.2">
      <c r="A126" s="5" t="s">
        <v>301</v>
      </c>
      <c r="B126" s="6">
        <v>303</v>
      </c>
      <c r="C126" s="6">
        <v>63</v>
      </c>
      <c r="D126" s="6">
        <f t="shared" si="16"/>
        <v>366</v>
      </c>
      <c r="E126" s="6">
        <v>0</v>
      </c>
      <c r="F126" s="6">
        <v>0</v>
      </c>
      <c r="G126" s="6">
        <f t="shared" si="17"/>
        <v>0</v>
      </c>
      <c r="H126" s="6">
        <f t="shared" si="18"/>
        <v>303</v>
      </c>
      <c r="I126" s="6">
        <f t="shared" si="19"/>
        <v>63</v>
      </c>
      <c r="J126" s="6">
        <f t="shared" si="20"/>
        <v>366</v>
      </c>
      <c r="K126" s="7" t="s">
        <v>302</v>
      </c>
    </row>
    <row r="127" spans="1:11" ht="24" customHeight="1" thickBot="1" x14ac:dyDescent="0.25">
      <c r="A127" s="11" t="s">
        <v>45</v>
      </c>
      <c r="B127" s="12">
        <f t="shared" ref="B127:J127" si="21">SUM(B115:B126)</f>
        <v>2716</v>
      </c>
      <c r="C127" s="12">
        <f t="shared" si="21"/>
        <v>1453</v>
      </c>
      <c r="D127" s="12">
        <f t="shared" si="21"/>
        <v>4169</v>
      </c>
      <c r="E127" s="12">
        <f t="shared" si="21"/>
        <v>0</v>
      </c>
      <c r="F127" s="12">
        <f t="shared" si="21"/>
        <v>0</v>
      </c>
      <c r="G127" s="12">
        <f t="shared" si="21"/>
        <v>0</v>
      </c>
      <c r="H127" s="12">
        <f t="shared" si="21"/>
        <v>2716</v>
      </c>
      <c r="I127" s="12">
        <f t="shared" si="21"/>
        <v>1453</v>
      </c>
      <c r="J127" s="12">
        <f t="shared" si="21"/>
        <v>4169</v>
      </c>
      <c r="K127" s="13" t="s">
        <v>633</v>
      </c>
    </row>
    <row r="128" spans="1:11" ht="24" customHeight="1" thickBot="1" x14ac:dyDescent="0.25">
      <c r="A128" s="8" t="s">
        <v>108</v>
      </c>
      <c r="B128" s="9">
        <f t="shared" ref="B128:J128" si="22">SUM(B127,B100)</f>
        <v>8843</v>
      </c>
      <c r="C128" s="9">
        <f t="shared" si="22"/>
        <v>12204</v>
      </c>
      <c r="D128" s="9">
        <f t="shared" si="22"/>
        <v>21047</v>
      </c>
      <c r="E128" s="9">
        <f t="shared" si="22"/>
        <v>0</v>
      </c>
      <c r="F128" s="9">
        <f t="shared" si="22"/>
        <v>0</v>
      </c>
      <c r="G128" s="9">
        <f t="shared" si="22"/>
        <v>0</v>
      </c>
      <c r="H128" s="9">
        <f t="shared" si="22"/>
        <v>8843</v>
      </c>
      <c r="I128" s="9">
        <f t="shared" si="22"/>
        <v>12204</v>
      </c>
      <c r="J128" s="9">
        <f t="shared" si="22"/>
        <v>21047</v>
      </c>
      <c r="K128" s="10" t="s">
        <v>117</v>
      </c>
    </row>
    <row r="129" ht="15" thickTop="1" x14ac:dyDescent="0.2"/>
  </sheetData>
  <mergeCells count="36">
    <mergeCell ref="A1:K1"/>
    <mergeCell ref="A2:K2"/>
    <mergeCell ref="A4:A7"/>
    <mergeCell ref="B4:D4"/>
    <mergeCell ref="E4:G4"/>
    <mergeCell ref="H4:J4"/>
    <mergeCell ref="K4:K7"/>
    <mergeCell ref="B5:D5"/>
    <mergeCell ref="E5:G5"/>
    <mergeCell ref="H5:J5"/>
    <mergeCell ref="A44:A47"/>
    <mergeCell ref="B44:D44"/>
    <mergeCell ref="E44:G44"/>
    <mergeCell ref="H44:J44"/>
    <mergeCell ref="K44:K47"/>
    <mergeCell ref="B45:D45"/>
    <mergeCell ref="E45:G45"/>
    <mergeCell ref="H45:J45"/>
    <mergeCell ref="A73:K73"/>
    <mergeCell ref="A74:K74"/>
    <mergeCell ref="A76:A79"/>
    <mergeCell ref="B76:D76"/>
    <mergeCell ref="E76:G76"/>
    <mergeCell ref="H76:J76"/>
    <mergeCell ref="K76:K79"/>
    <mergeCell ref="B77:D77"/>
    <mergeCell ref="E77:G77"/>
    <mergeCell ref="H77:J77"/>
    <mergeCell ref="A110:A113"/>
    <mergeCell ref="B110:D110"/>
    <mergeCell ref="E110:G110"/>
    <mergeCell ref="H110:J110"/>
    <mergeCell ref="K110:K113"/>
    <mergeCell ref="B111:D111"/>
    <mergeCell ref="E111:G111"/>
    <mergeCell ref="H111:J11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1"/>
  <sheetViews>
    <sheetView rightToLeft="1" view="pageBreakPreview" topLeftCell="A16" zoomScale="85" zoomScaleNormal="85" zoomScaleSheetLayoutView="85" workbookViewId="0">
      <selection activeCell="A32" sqref="A32:A37"/>
    </sheetView>
  </sheetViews>
  <sheetFormatPr defaultRowHeight="14.25" x14ac:dyDescent="0.2"/>
  <cols>
    <col min="1" max="1" width="18.125" style="290" customWidth="1"/>
    <col min="2" max="2" width="6.5" style="290" customWidth="1"/>
    <col min="3" max="4" width="8.5" style="290" customWidth="1"/>
    <col min="5" max="5" width="7.875" style="290" customWidth="1"/>
    <col min="6" max="6" width="9" style="290" customWidth="1"/>
    <col min="7" max="7" width="6" style="290" bestFit="1" customWidth="1"/>
    <col min="8" max="8" width="8.875" style="290" customWidth="1"/>
    <col min="9" max="9" width="10.25" style="290" customWidth="1"/>
    <col min="10" max="10" width="9.875" style="290" customWidth="1"/>
    <col min="11" max="11" width="31.625" style="290" customWidth="1"/>
    <col min="12" max="16384" width="9" style="290"/>
  </cols>
  <sheetData>
    <row r="1" spans="1:11" ht="32.25" customHeight="1" x14ac:dyDescent="0.2">
      <c r="A1" s="443" t="s">
        <v>1473</v>
      </c>
      <c r="B1" s="443"/>
      <c r="C1" s="443"/>
      <c r="D1" s="443"/>
      <c r="E1" s="443"/>
      <c r="F1" s="443"/>
      <c r="G1" s="443"/>
      <c r="H1" s="443"/>
      <c r="I1" s="443"/>
      <c r="J1" s="443"/>
      <c r="K1" s="443"/>
    </row>
    <row r="2" spans="1:11" ht="50.25" customHeight="1" x14ac:dyDescent="0.2">
      <c r="A2" s="455" t="s">
        <v>1474</v>
      </c>
      <c r="B2" s="455"/>
      <c r="C2" s="455"/>
      <c r="D2" s="455"/>
      <c r="E2" s="455"/>
      <c r="F2" s="455"/>
      <c r="G2" s="455"/>
      <c r="H2" s="455"/>
      <c r="I2" s="455"/>
      <c r="J2" s="455"/>
      <c r="K2" s="455"/>
    </row>
    <row r="3" spans="1:11" ht="27.75" customHeight="1" thickBot="1" x14ac:dyDescent="0.25">
      <c r="A3" s="297" t="s">
        <v>1475</v>
      </c>
      <c r="B3" s="297"/>
      <c r="C3" s="297"/>
      <c r="D3" s="297"/>
      <c r="E3" s="297"/>
      <c r="F3" s="297"/>
      <c r="G3" s="297"/>
      <c r="H3" s="297"/>
      <c r="I3" s="297"/>
      <c r="J3" s="297"/>
      <c r="K3" s="298" t="s">
        <v>1476</v>
      </c>
    </row>
    <row r="4" spans="1:11" ht="22.5" customHeight="1" thickTop="1" x14ac:dyDescent="0.2">
      <c r="A4" s="445" t="s">
        <v>118</v>
      </c>
      <c r="B4" s="445" t="s">
        <v>2</v>
      </c>
      <c r="C4" s="445"/>
      <c r="D4" s="445"/>
      <c r="E4" s="445" t="s">
        <v>3</v>
      </c>
      <c r="F4" s="445"/>
      <c r="G4" s="445"/>
      <c r="H4" s="445" t="s">
        <v>4</v>
      </c>
      <c r="I4" s="445"/>
      <c r="J4" s="445"/>
      <c r="K4" s="445" t="s">
        <v>278</v>
      </c>
    </row>
    <row r="5" spans="1:11" ht="22.5" customHeight="1" x14ac:dyDescent="0.2">
      <c r="A5" s="446"/>
      <c r="B5" s="446" t="s">
        <v>6</v>
      </c>
      <c r="C5" s="446"/>
      <c r="D5" s="446"/>
      <c r="E5" s="446" t="s">
        <v>7</v>
      </c>
      <c r="F5" s="446"/>
      <c r="G5" s="446"/>
      <c r="H5" s="446" t="s">
        <v>8</v>
      </c>
      <c r="I5" s="446"/>
      <c r="J5" s="446"/>
      <c r="K5" s="446"/>
    </row>
    <row r="6" spans="1:11" ht="22.5" customHeight="1" x14ac:dyDescent="0.2">
      <c r="A6" s="446"/>
      <c r="B6" s="285" t="s">
        <v>52</v>
      </c>
      <c r="C6" s="285" t="s">
        <v>10</v>
      </c>
      <c r="D6" s="285" t="s">
        <v>11</v>
      </c>
      <c r="E6" s="285" t="s">
        <v>52</v>
      </c>
      <c r="F6" s="285" t="s">
        <v>10</v>
      </c>
      <c r="G6" s="285" t="s">
        <v>11</v>
      </c>
      <c r="H6" s="285" t="s">
        <v>52</v>
      </c>
      <c r="I6" s="285" t="s">
        <v>10</v>
      </c>
      <c r="J6" s="285" t="s">
        <v>11</v>
      </c>
      <c r="K6" s="446"/>
    </row>
    <row r="7" spans="1:11" ht="22.5" customHeight="1" thickBot="1" x14ac:dyDescent="0.25">
      <c r="A7" s="447"/>
      <c r="B7" s="292" t="s">
        <v>12</v>
      </c>
      <c r="C7" s="292" t="s">
        <v>13</v>
      </c>
      <c r="D7" s="292" t="s">
        <v>8</v>
      </c>
      <c r="E7" s="292" t="s">
        <v>12</v>
      </c>
      <c r="F7" s="292" t="s">
        <v>13</v>
      </c>
      <c r="G7" s="292" t="s">
        <v>8</v>
      </c>
      <c r="H7" s="292" t="s">
        <v>12</v>
      </c>
      <c r="I7" s="292" t="s">
        <v>13</v>
      </c>
      <c r="J7" s="292" t="s">
        <v>8</v>
      </c>
      <c r="K7" s="447"/>
    </row>
    <row r="8" spans="1:11" ht="21.75" customHeight="1" x14ac:dyDescent="0.2">
      <c r="A8" s="252" t="s">
        <v>14</v>
      </c>
      <c r="B8" s="254"/>
      <c r="C8" s="254"/>
      <c r="D8" s="254"/>
      <c r="E8" s="254"/>
      <c r="F8" s="254"/>
      <c r="G8" s="254"/>
      <c r="H8" s="254"/>
      <c r="I8" s="254"/>
      <c r="J8" s="254"/>
      <c r="K8" s="255" t="s">
        <v>69</v>
      </c>
    </row>
    <row r="9" spans="1:11" ht="21.75" customHeight="1" x14ac:dyDescent="0.2">
      <c r="A9" s="252" t="s">
        <v>1477</v>
      </c>
      <c r="B9" s="254">
        <v>74</v>
      </c>
      <c r="C9" s="254">
        <v>27</v>
      </c>
      <c r="D9" s="254">
        <v>101</v>
      </c>
      <c r="E9" s="254">
        <v>0</v>
      </c>
      <c r="F9" s="254">
        <v>0</v>
      </c>
      <c r="G9" s="254">
        <v>0</v>
      </c>
      <c r="H9" s="254">
        <f t="shared" ref="H9:H14" si="0">SUM(B9,E9)</f>
        <v>74</v>
      </c>
      <c r="I9" s="254">
        <f t="shared" ref="I9:J14" si="1">SUM(C9,F9)</f>
        <v>27</v>
      </c>
      <c r="J9" s="254">
        <f t="shared" si="1"/>
        <v>101</v>
      </c>
      <c r="K9" s="255" t="s">
        <v>1478</v>
      </c>
    </row>
    <row r="10" spans="1:11" ht="21.75" customHeight="1" x14ac:dyDescent="0.2">
      <c r="A10" s="252" t="s">
        <v>893</v>
      </c>
      <c r="B10" s="254">
        <v>99</v>
      </c>
      <c r="C10" s="254">
        <v>153</v>
      </c>
      <c r="D10" s="254">
        <v>252</v>
      </c>
      <c r="E10" s="254">
        <v>0</v>
      </c>
      <c r="F10" s="254">
        <v>0</v>
      </c>
      <c r="G10" s="254">
        <v>0</v>
      </c>
      <c r="H10" s="254">
        <f t="shared" si="0"/>
        <v>99</v>
      </c>
      <c r="I10" s="254">
        <f t="shared" si="1"/>
        <v>153</v>
      </c>
      <c r="J10" s="254">
        <f t="shared" si="1"/>
        <v>252</v>
      </c>
      <c r="K10" s="255" t="s">
        <v>351</v>
      </c>
    </row>
    <row r="11" spans="1:11" ht="21.75" customHeight="1" x14ac:dyDescent="0.2">
      <c r="A11" s="252" t="s">
        <v>470</v>
      </c>
      <c r="B11" s="254">
        <v>38</v>
      </c>
      <c r="C11" s="254">
        <v>30</v>
      </c>
      <c r="D11" s="254">
        <v>68</v>
      </c>
      <c r="E11" s="254">
        <v>0</v>
      </c>
      <c r="F11" s="254">
        <v>0</v>
      </c>
      <c r="G11" s="254">
        <v>0</v>
      </c>
      <c r="H11" s="254">
        <f t="shared" si="0"/>
        <v>38</v>
      </c>
      <c r="I11" s="254">
        <f t="shared" si="1"/>
        <v>30</v>
      </c>
      <c r="J11" s="254">
        <f t="shared" si="1"/>
        <v>68</v>
      </c>
      <c r="K11" s="255" t="s">
        <v>353</v>
      </c>
    </row>
    <row r="12" spans="1:11" ht="21.75" customHeight="1" x14ac:dyDescent="0.2">
      <c r="A12" s="252" t="s">
        <v>1296</v>
      </c>
      <c r="B12" s="254">
        <v>34</v>
      </c>
      <c r="C12" s="254">
        <v>59</v>
      </c>
      <c r="D12" s="254">
        <v>93</v>
      </c>
      <c r="E12" s="254">
        <v>0</v>
      </c>
      <c r="F12" s="254">
        <v>0</v>
      </c>
      <c r="G12" s="254">
        <v>0</v>
      </c>
      <c r="H12" s="254">
        <f t="shared" si="0"/>
        <v>34</v>
      </c>
      <c r="I12" s="254">
        <f t="shared" si="1"/>
        <v>59</v>
      </c>
      <c r="J12" s="254">
        <f t="shared" si="1"/>
        <v>93</v>
      </c>
      <c r="K12" s="255" t="s">
        <v>1479</v>
      </c>
    </row>
    <row r="13" spans="1:11" ht="21.75" customHeight="1" x14ac:dyDescent="0.2">
      <c r="A13" s="252" t="s">
        <v>1480</v>
      </c>
      <c r="B13" s="254">
        <v>44</v>
      </c>
      <c r="C13" s="254">
        <v>64</v>
      </c>
      <c r="D13" s="254">
        <v>108</v>
      </c>
      <c r="E13" s="254">
        <v>0</v>
      </c>
      <c r="F13" s="254">
        <v>0</v>
      </c>
      <c r="G13" s="254">
        <v>0</v>
      </c>
      <c r="H13" s="254">
        <f t="shared" si="0"/>
        <v>44</v>
      </c>
      <c r="I13" s="254">
        <f t="shared" si="1"/>
        <v>64</v>
      </c>
      <c r="J13" s="254">
        <f t="shared" si="1"/>
        <v>108</v>
      </c>
      <c r="K13" s="255" t="s">
        <v>1481</v>
      </c>
    </row>
    <row r="14" spans="1:11" ht="21.75" customHeight="1" thickBot="1" x14ac:dyDescent="0.25">
      <c r="A14" s="252" t="s">
        <v>1482</v>
      </c>
      <c r="B14" s="254">
        <v>84</v>
      </c>
      <c r="C14" s="254">
        <v>102</v>
      </c>
      <c r="D14" s="254">
        <v>186</v>
      </c>
      <c r="E14" s="254">
        <v>0</v>
      </c>
      <c r="F14" s="254">
        <v>0</v>
      </c>
      <c r="G14" s="254">
        <v>0</v>
      </c>
      <c r="H14" s="254">
        <f t="shared" si="0"/>
        <v>84</v>
      </c>
      <c r="I14" s="254">
        <f t="shared" si="1"/>
        <v>102</v>
      </c>
      <c r="J14" s="254">
        <f t="shared" si="1"/>
        <v>186</v>
      </c>
      <c r="K14" s="255" t="s">
        <v>1483</v>
      </c>
    </row>
    <row r="15" spans="1:11" ht="21.75" customHeight="1" thickBot="1" x14ac:dyDescent="0.25">
      <c r="A15" s="272" t="s">
        <v>47</v>
      </c>
      <c r="B15" s="273">
        <f>SUM(B9:B14)</f>
        <v>373</v>
      </c>
      <c r="C15" s="273">
        <f t="shared" ref="C15:J15" si="2">SUM(C9:C14)</f>
        <v>435</v>
      </c>
      <c r="D15" s="273">
        <f t="shared" si="2"/>
        <v>808</v>
      </c>
      <c r="E15" s="273">
        <f t="shared" si="2"/>
        <v>0</v>
      </c>
      <c r="F15" s="273">
        <f t="shared" si="2"/>
        <v>0</v>
      </c>
      <c r="G15" s="273">
        <f t="shared" si="2"/>
        <v>0</v>
      </c>
      <c r="H15" s="273">
        <f t="shared" si="2"/>
        <v>373</v>
      </c>
      <c r="I15" s="273">
        <f t="shared" si="2"/>
        <v>435</v>
      </c>
      <c r="J15" s="273">
        <f t="shared" si="2"/>
        <v>808</v>
      </c>
      <c r="K15" s="274" t="s">
        <v>48</v>
      </c>
    </row>
    <row r="16" spans="1:11" ht="20.100000000000001" customHeight="1" thickTop="1" x14ac:dyDescent="0.2"/>
    <row r="17" spans="1:11" ht="20.100000000000001" customHeight="1" x14ac:dyDescent="0.2"/>
    <row r="18" spans="1:11" ht="20.100000000000001" customHeight="1" x14ac:dyDescent="0.2"/>
    <row r="19" spans="1:11" ht="20.100000000000001" customHeight="1" x14ac:dyDescent="0.2"/>
    <row r="20" spans="1:11" ht="20.100000000000001" customHeight="1" x14ac:dyDescent="0.2"/>
    <row r="21" spans="1:11" ht="20.100000000000001" customHeight="1" x14ac:dyDescent="0.2"/>
    <row r="22" spans="1:11" ht="20.100000000000001" customHeight="1" x14ac:dyDescent="0.2"/>
    <row r="23" spans="1:11" ht="20.100000000000001" customHeight="1" x14ac:dyDescent="0.2"/>
    <row r="24" spans="1:11" ht="25.5" customHeight="1" x14ac:dyDescent="0.2">
      <c r="A24" s="443" t="s">
        <v>1484</v>
      </c>
      <c r="B24" s="443"/>
      <c r="C24" s="443"/>
      <c r="D24" s="443"/>
      <c r="E24" s="443"/>
      <c r="F24" s="443"/>
      <c r="G24" s="443"/>
      <c r="H24" s="443"/>
      <c r="I24" s="443"/>
      <c r="J24" s="443"/>
      <c r="K24" s="443"/>
    </row>
    <row r="25" spans="1:11" ht="44.25" customHeight="1" x14ac:dyDescent="0.2">
      <c r="A25" s="455" t="s">
        <v>1485</v>
      </c>
      <c r="B25" s="455"/>
      <c r="C25" s="455"/>
      <c r="D25" s="455"/>
      <c r="E25" s="455"/>
      <c r="F25" s="455"/>
      <c r="G25" s="455"/>
      <c r="H25" s="455"/>
      <c r="I25" s="455"/>
      <c r="J25" s="455"/>
      <c r="K25" s="455"/>
    </row>
    <row r="26" spans="1:11" ht="24.95" customHeight="1" thickBot="1" x14ac:dyDescent="0.25">
      <c r="A26" s="297" t="s">
        <v>1486</v>
      </c>
      <c r="B26" s="297"/>
      <c r="C26" s="297"/>
      <c r="D26" s="297"/>
      <c r="E26" s="297"/>
      <c r="F26" s="297"/>
      <c r="G26" s="297"/>
      <c r="H26" s="297"/>
      <c r="I26" s="297"/>
      <c r="J26" s="297"/>
      <c r="K26" s="298" t="s">
        <v>1487</v>
      </c>
    </row>
    <row r="27" spans="1:11" ht="21.75" customHeight="1" thickTop="1" x14ac:dyDescent="0.2">
      <c r="A27" s="445" t="s">
        <v>118</v>
      </c>
      <c r="B27" s="445" t="s">
        <v>2</v>
      </c>
      <c r="C27" s="445"/>
      <c r="D27" s="445"/>
      <c r="E27" s="445" t="s">
        <v>3</v>
      </c>
      <c r="F27" s="445"/>
      <c r="G27" s="445"/>
      <c r="H27" s="445" t="s">
        <v>4</v>
      </c>
      <c r="I27" s="445"/>
      <c r="J27" s="445"/>
      <c r="K27" s="445" t="s">
        <v>278</v>
      </c>
    </row>
    <row r="28" spans="1:11" ht="21.75" customHeight="1" x14ac:dyDescent="0.2">
      <c r="A28" s="446"/>
      <c r="B28" s="446" t="s">
        <v>6</v>
      </c>
      <c r="C28" s="446"/>
      <c r="D28" s="446"/>
      <c r="E28" s="446" t="s">
        <v>7</v>
      </c>
      <c r="F28" s="446"/>
      <c r="G28" s="446"/>
      <c r="H28" s="446" t="s">
        <v>8</v>
      </c>
      <c r="I28" s="446"/>
      <c r="J28" s="446"/>
      <c r="K28" s="446"/>
    </row>
    <row r="29" spans="1:11" ht="21.75" customHeight="1" x14ac:dyDescent="0.2">
      <c r="A29" s="446"/>
      <c r="B29" s="285" t="s">
        <v>52</v>
      </c>
      <c r="C29" s="285" t="s">
        <v>10</v>
      </c>
      <c r="D29" s="285" t="s">
        <v>11</v>
      </c>
      <c r="E29" s="285" t="s">
        <v>52</v>
      </c>
      <c r="F29" s="285" t="s">
        <v>10</v>
      </c>
      <c r="G29" s="285" t="s">
        <v>11</v>
      </c>
      <c r="H29" s="285" t="s">
        <v>52</v>
      </c>
      <c r="I29" s="285" t="s">
        <v>10</v>
      </c>
      <c r="J29" s="285" t="s">
        <v>11</v>
      </c>
      <c r="K29" s="446"/>
    </row>
    <row r="30" spans="1:11" ht="21.75" customHeight="1" thickBot="1" x14ac:dyDescent="0.25">
      <c r="A30" s="447"/>
      <c r="B30" s="292" t="s">
        <v>12</v>
      </c>
      <c r="C30" s="292" t="s">
        <v>13</v>
      </c>
      <c r="D30" s="292" t="s">
        <v>8</v>
      </c>
      <c r="E30" s="292" t="s">
        <v>12</v>
      </c>
      <c r="F30" s="292" t="s">
        <v>13</v>
      </c>
      <c r="G30" s="292" t="s">
        <v>8</v>
      </c>
      <c r="H30" s="292" t="s">
        <v>12</v>
      </c>
      <c r="I30" s="292" t="s">
        <v>13</v>
      </c>
      <c r="J30" s="292" t="s">
        <v>8</v>
      </c>
      <c r="K30" s="447"/>
    </row>
    <row r="31" spans="1:11" ht="21.75" customHeight="1" x14ac:dyDescent="0.2">
      <c r="A31" s="252" t="s">
        <v>14</v>
      </c>
      <c r="B31" s="254"/>
      <c r="C31" s="254"/>
      <c r="D31" s="254"/>
      <c r="E31" s="254"/>
      <c r="F31" s="254"/>
      <c r="G31" s="254"/>
      <c r="H31" s="254"/>
      <c r="I31" s="254"/>
      <c r="J31" s="254"/>
      <c r="K31" s="255" t="s">
        <v>69</v>
      </c>
    </row>
    <row r="32" spans="1:11" ht="21.75" customHeight="1" x14ac:dyDescent="0.2">
      <c r="A32" s="252" t="s">
        <v>1477</v>
      </c>
      <c r="B32" s="254">
        <v>160</v>
      </c>
      <c r="C32" s="254">
        <v>166</v>
      </c>
      <c r="D32" s="254">
        <v>326</v>
      </c>
      <c r="E32" s="254">
        <v>0</v>
      </c>
      <c r="F32" s="254">
        <v>0</v>
      </c>
      <c r="G32" s="254">
        <f t="shared" ref="G32:G37" si="3">SUM(E32:F32)</f>
        <v>0</v>
      </c>
      <c r="H32" s="254">
        <f t="shared" ref="H32:H37" si="4">SUM(B32,E32)</f>
        <v>160</v>
      </c>
      <c r="I32" s="254">
        <f t="shared" ref="I32:J37" si="5">SUM(C32,F32)</f>
        <v>166</v>
      </c>
      <c r="J32" s="254">
        <f t="shared" si="5"/>
        <v>326</v>
      </c>
      <c r="K32" s="255" t="s">
        <v>1478</v>
      </c>
    </row>
    <row r="33" spans="1:11" ht="21.75" customHeight="1" x14ac:dyDescent="0.2">
      <c r="A33" s="252" t="s">
        <v>893</v>
      </c>
      <c r="B33" s="254">
        <v>421</v>
      </c>
      <c r="C33" s="254">
        <v>446</v>
      </c>
      <c r="D33" s="254">
        <v>867</v>
      </c>
      <c r="E33" s="254">
        <v>0</v>
      </c>
      <c r="F33" s="254">
        <v>0</v>
      </c>
      <c r="G33" s="254">
        <f t="shared" si="3"/>
        <v>0</v>
      </c>
      <c r="H33" s="254">
        <f t="shared" si="4"/>
        <v>421</v>
      </c>
      <c r="I33" s="254">
        <f t="shared" si="5"/>
        <v>446</v>
      </c>
      <c r="J33" s="254">
        <f t="shared" si="5"/>
        <v>867</v>
      </c>
      <c r="K33" s="255" t="s">
        <v>351</v>
      </c>
    </row>
    <row r="34" spans="1:11" ht="21.75" customHeight="1" x14ac:dyDescent="0.2">
      <c r="A34" s="252" t="s">
        <v>470</v>
      </c>
      <c r="B34" s="254">
        <v>180</v>
      </c>
      <c r="C34" s="254">
        <v>138</v>
      </c>
      <c r="D34" s="254">
        <v>318</v>
      </c>
      <c r="E34" s="254">
        <v>0</v>
      </c>
      <c r="F34" s="254">
        <v>0</v>
      </c>
      <c r="G34" s="254">
        <f t="shared" si="3"/>
        <v>0</v>
      </c>
      <c r="H34" s="254">
        <f t="shared" si="4"/>
        <v>180</v>
      </c>
      <c r="I34" s="254">
        <f t="shared" si="5"/>
        <v>138</v>
      </c>
      <c r="J34" s="254">
        <f t="shared" si="5"/>
        <v>318</v>
      </c>
      <c r="K34" s="255" t="s">
        <v>353</v>
      </c>
    </row>
    <row r="35" spans="1:11" ht="21.75" customHeight="1" x14ac:dyDescent="0.2">
      <c r="A35" s="252" t="s">
        <v>1296</v>
      </c>
      <c r="B35" s="254">
        <v>113</v>
      </c>
      <c r="C35" s="254">
        <v>195</v>
      </c>
      <c r="D35" s="254">
        <v>308</v>
      </c>
      <c r="E35" s="254">
        <v>0</v>
      </c>
      <c r="F35" s="254">
        <v>0</v>
      </c>
      <c r="G35" s="254">
        <f t="shared" si="3"/>
        <v>0</v>
      </c>
      <c r="H35" s="254">
        <f t="shared" si="4"/>
        <v>113</v>
      </c>
      <c r="I35" s="254">
        <f t="shared" si="5"/>
        <v>195</v>
      </c>
      <c r="J35" s="254">
        <f t="shared" si="5"/>
        <v>308</v>
      </c>
      <c r="K35" s="255" t="s">
        <v>1479</v>
      </c>
    </row>
    <row r="36" spans="1:11" ht="21.75" customHeight="1" x14ac:dyDescent="0.2">
      <c r="A36" s="252" t="s">
        <v>1480</v>
      </c>
      <c r="B36" s="254">
        <v>166</v>
      </c>
      <c r="C36" s="254">
        <v>223</v>
      </c>
      <c r="D36" s="254">
        <v>389</v>
      </c>
      <c r="E36" s="254">
        <v>0</v>
      </c>
      <c r="F36" s="254">
        <v>0</v>
      </c>
      <c r="G36" s="254">
        <f t="shared" si="3"/>
        <v>0</v>
      </c>
      <c r="H36" s="254">
        <f t="shared" si="4"/>
        <v>166</v>
      </c>
      <c r="I36" s="254">
        <f t="shared" si="5"/>
        <v>223</v>
      </c>
      <c r="J36" s="254">
        <f t="shared" si="5"/>
        <v>389</v>
      </c>
      <c r="K36" s="255" t="s">
        <v>1481</v>
      </c>
    </row>
    <row r="37" spans="1:11" ht="21.75" customHeight="1" thickBot="1" x14ac:dyDescent="0.25">
      <c r="A37" s="252" t="s">
        <v>1482</v>
      </c>
      <c r="B37" s="254">
        <v>276</v>
      </c>
      <c r="C37" s="254">
        <v>282</v>
      </c>
      <c r="D37" s="254">
        <v>558</v>
      </c>
      <c r="E37" s="254">
        <v>0</v>
      </c>
      <c r="F37" s="254">
        <v>0</v>
      </c>
      <c r="G37" s="254">
        <f t="shared" si="3"/>
        <v>0</v>
      </c>
      <c r="H37" s="254">
        <f t="shared" si="4"/>
        <v>276</v>
      </c>
      <c r="I37" s="254">
        <f t="shared" si="5"/>
        <v>282</v>
      </c>
      <c r="J37" s="254">
        <f t="shared" si="5"/>
        <v>558</v>
      </c>
      <c r="K37" s="255" t="s">
        <v>1483</v>
      </c>
    </row>
    <row r="38" spans="1:11" ht="21.75" customHeight="1" thickBot="1" x14ac:dyDescent="0.25">
      <c r="A38" s="272" t="s">
        <v>108</v>
      </c>
      <c r="B38" s="273">
        <f>SUM(B32:B37)</f>
        <v>1316</v>
      </c>
      <c r="C38" s="273">
        <f t="shared" ref="C38:J38" si="6">SUM(C32:C37)</f>
        <v>1450</v>
      </c>
      <c r="D38" s="273">
        <f t="shared" si="6"/>
        <v>2766</v>
      </c>
      <c r="E38" s="273">
        <f t="shared" si="6"/>
        <v>0</v>
      </c>
      <c r="F38" s="273">
        <f t="shared" si="6"/>
        <v>0</v>
      </c>
      <c r="G38" s="273">
        <f t="shared" si="6"/>
        <v>0</v>
      </c>
      <c r="H38" s="273">
        <f t="shared" si="6"/>
        <v>1316</v>
      </c>
      <c r="I38" s="273">
        <f t="shared" si="6"/>
        <v>1450</v>
      </c>
      <c r="J38" s="273">
        <f t="shared" si="6"/>
        <v>2766</v>
      </c>
      <c r="K38" s="274" t="s">
        <v>48</v>
      </c>
    </row>
    <row r="39" spans="1:11" ht="15" thickTop="1" x14ac:dyDescent="0.2"/>
    <row r="52" spans="1:11" ht="24.95" customHeight="1" x14ac:dyDescent="0.2">
      <c r="A52" s="443" t="s">
        <v>1488</v>
      </c>
      <c r="B52" s="443"/>
      <c r="C52" s="443"/>
      <c r="D52" s="443"/>
      <c r="E52" s="443"/>
      <c r="F52" s="443"/>
      <c r="G52" s="443"/>
      <c r="H52" s="443"/>
      <c r="I52" s="443"/>
      <c r="J52" s="443"/>
      <c r="K52" s="443"/>
    </row>
    <row r="53" spans="1:11" ht="48" customHeight="1" x14ac:dyDescent="0.2">
      <c r="A53" s="455" t="s">
        <v>1489</v>
      </c>
      <c r="B53" s="455"/>
      <c r="C53" s="455"/>
      <c r="D53" s="455"/>
      <c r="E53" s="455"/>
      <c r="F53" s="455"/>
      <c r="G53" s="455"/>
      <c r="H53" s="455"/>
      <c r="I53" s="455"/>
      <c r="J53" s="455"/>
      <c r="K53" s="455"/>
    </row>
    <row r="54" spans="1:11" ht="24.75" customHeight="1" thickBot="1" x14ac:dyDescent="0.25">
      <c r="A54" s="297" t="s">
        <v>1490</v>
      </c>
      <c r="B54" s="297"/>
      <c r="C54" s="297"/>
      <c r="D54" s="297"/>
      <c r="E54" s="297"/>
      <c r="F54" s="297"/>
      <c r="G54" s="297"/>
      <c r="H54" s="297"/>
      <c r="I54" s="297"/>
      <c r="J54" s="297"/>
      <c r="K54" s="298" t="s">
        <v>1491</v>
      </c>
    </row>
    <row r="55" spans="1:11" ht="21.75" customHeight="1" thickTop="1" x14ac:dyDescent="0.2">
      <c r="A55" s="445" t="s">
        <v>118</v>
      </c>
      <c r="B55" s="445" t="s">
        <v>2</v>
      </c>
      <c r="C55" s="445"/>
      <c r="D55" s="445"/>
      <c r="E55" s="445" t="s">
        <v>3</v>
      </c>
      <c r="F55" s="445"/>
      <c r="G55" s="445"/>
      <c r="H55" s="445" t="s">
        <v>4</v>
      </c>
      <c r="I55" s="445"/>
      <c r="J55" s="445"/>
      <c r="K55" s="445" t="s">
        <v>278</v>
      </c>
    </row>
    <row r="56" spans="1:11" ht="21" customHeight="1" x14ac:dyDescent="0.2">
      <c r="A56" s="446"/>
      <c r="B56" s="446" t="s">
        <v>6</v>
      </c>
      <c r="C56" s="446"/>
      <c r="D56" s="446"/>
      <c r="E56" s="446" t="s">
        <v>7</v>
      </c>
      <c r="F56" s="446"/>
      <c r="G56" s="446"/>
      <c r="H56" s="446" t="s">
        <v>8</v>
      </c>
      <c r="I56" s="446"/>
      <c r="J56" s="446"/>
      <c r="K56" s="446"/>
    </row>
    <row r="57" spans="1:11" ht="21.75" customHeight="1" x14ac:dyDescent="0.2">
      <c r="A57" s="446"/>
      <c r="B57" s="285" t="s">
        <v>52</v>
      </c>
      <c r="C57" s="285" t="s">
        <v>10</v>
      </c>
      <c r="D57" s="285" t="s">
        <v>11</v>
      </c>
      <c r="E57" s="285" t="s">
        <v>52</v>
      </c>
      <c r="F57" s="285" t="s">
        <v>10</v>
      </c>
      <c r="G57" s="285" t="s">
        <v>11</v>
      </c>
      <c r="H57" s="285" t="s">
        <v>52</v>
      </c>
      <c r="I57" s="285" t="s">
        <v>10</v>
      </c>
      <c r="J57" s="285" t="s">
        <v>11</v>
      </c>
      <c r="K57" s="446"/>
    </row>
    <row r="58" spans="1:11" ht="18.75" customHeight="1" thickBot="1" x14ac:dyDescent="0.25">
      <c r="A58" s="447"/>
      <c r="B58" s="292" t="s">
        <v>12</v>
      </c>
      <c r="C58" s="292" t="s">
        <v>13</v>
      </c>
      <c r="D58" s="292" t="s">
        <v>8</v>
      </c>
      <c r="E58" s="292" t="s">
        <v>12</v>
      </c>
      <c r="F58" s="292" t="s">
        <v>13</v>
      </c>
      <c r="G58" s="292" t="s">
        <v>8</v>
      </c>
      <c r="H58" s="292" t="s">
        <v>12</v>
      </c>
      <c r="I58" s="292" t="s">
        <v>13</v>
      </c>
      <c r="J58" s="292" t="s">
        <v>8</v>
      </c>
      <c r="K58" s="447"/>
    </row>
    <row r="59" spans="1:11" ht="21" customHeight="1" x14ac:dyDescent="0.2">
      <c r="A59" s="252" t="s">
        <v>1492</v>
      </c>
      <c r="B59" s="254"/>
      <c r="C59" s="254"/>
      <c r="D59" s="254"/>
      <c r="E59" s="254"/>
      <c r="F59" s="254"/>
      <c r="G59" s="254"/>
      <c r="H59" s="254"/>
      <c r="I59" s="254"/>
      <c r="J59" s="254"/>
      <c r="K59" s="255" t="s">
        <v>69</v>
      </c>
    </row>
    <row r="60" spans="1:11" ht="21" customHeight="1" x14ac:dyDescent="0.2">
      <c r="A60" s="252" t="s">
        <v>1477</v>
      </c>
      <c r="B60" s="254">
        <v>16</v>
      </c>
      <c r="C60" s="254">
        <v>15</v>
      </c>
      <c r="D60" s="254">
        <v>31</v>
      </c>
      <c r="E60" s="254">
        <v>0</v>
      </c>
      <c r="F60" s="254">
        <v>0</v>
      </c>
      <c r="G60" s="254">
        <f>SUM(E60:F60)</f>
        <v>0</v>
      </c>
      <c r="H60" s="254">
        <f>SUM(E60,B60)</f>
        <v>16</v>
      </c>
      <c r="I60" s="254">
        <f t="shared" ref="I60:J70" si="7">SUM(C60,F60)</f>
        <v>15</v>
      </c>
      <c r="J60" s="254">
        <f t="shared" si="7"/>
        <v>31</v>
      </c>
      <c r="K60" s="255" t="s">
        <v>1478</v>
      </c>
    </row>
    <row r="61" spans="1:11" ht="21" customHeight="1" x14ac:dyDescent="0.2">
      <c r="A61" s="252" t="s">
        <v>893</v>
      </c>
      <c r="B61" s="254">
        <v>92</v>
      </c>
      <c r="C61" s="254">
        <v>39</v>
      </c>
      <c r="D61" s="254">
        <v>131</v>
      </c>
      <c r="E61" s="254">
        <v>1</v>
      </c>
      <c r="F61" s="254">
        <v>0</v>
      </c>
      <c r="G61" s="254">
        <f t="shared" ref="G61:G69" si="8">SUM(E61:F61)</f>
        <v>1</v>
      </c>
      <c r="H61" s="254">
        <f t="shared" ref="H61:H69" si="9">SUM(E61,B61)</f>
        <v>93</v>
      </c>
      <c r="I61" s="254">
        <f t="shared" si="7"/>
        <v>39</v>
      </c>
      <c r="J61" s="254">
        <f t="shared" si="7"/>
        <v>132</v>
      </c>
      <c r="K61" s="255" t="s">
        <v>351</v>
      </c>
    </row>
    <row r="62" spans="1:11" ht="21" customHeight="1" x14ac:dyDescent="0.2">
      <c r="A62" s="252" t="s">
        <v>470</v>
      </c>
      <c r="B62" s="254">
        <v>54</v>
      </c>
      <c r="C62" s="254">
        <v>21</v>
      </c>
      <c r="D62" s="254">
        <v>75</v>
      </c>
      <c r="E62" s="254">
        <v>0</v>
      </c>
      <c r="F62" s="254">
        <v>0</v>
      </c>
      <c r="G62" s="254">
        <f t="shared" si="8"/>
        <v>0</v>
      </c>
      <c r="H62" s="254">
        <f t="shared" si="9"/>
        <v>54</v>
      </c>
      <c r="I62" s="254">
        <f t="shared" si="7"/>
        <v>21</v>
      </c>
      <c r="J62" s="254">
        <f t="shared" si="7"/>
        <v>75</v>
      </c>
      <c r="K62" s="255" t="s">
        <v>353</v>
      </c>
    </row>
    <row r="63" spans="1:11" ht="21" customHeight="1" x14ac:dyDescent="0.2">
      <c r="A63" s="252" t="s">
        <v>1296</v>
      </c>
      <c r="B63" s="254">
        <v>27</v>
      </c>
      <c r="C63" s="254">
        <v>11</v>
      </c>
      <c r="D63" s="254">
        <v>38</v>
      </c>
      <c r="E63" s="254">
        <v>0</v>
      </c>
      <c r="F63" s="254">
        <v>0</v>
      </c>
      <c r="G63" s="254">
        <f t="shared" si="8"/>
        <v>0</v>
      </c>
      <c r="H63" s="254">
        <f t="shared" si="9"/>
        <v>27</v>
      </c>
      <c r="I63" s="254">
        <f t="shared" si="7"/>
        <v>11</v>
      </c>
      <c r="J63" s="254">
        <f t="shared" si="7"/>
        <v>38</v>
      </c>
      <c r="K63" s="255" t="s">
        <v>1479</v>
      </c>
    </row>
    <row r="64" spans="1:11" ht="21" customHeight="1" x14ac:dyDescent="0.2">
      <c r="A64" s="252" t="s">
        <v>1480</v>
      </c>
      <c r="B64" s="254">
        <v>23</v>
      </c>
      <c r="C64" s="254">
        <v>9</v>
      </c>
      <c r="D64" s="254">
        <v>32</v>
      </c>
      <c r="E64" s="254">
        <v>0</v>
      </c>
      <c r="F64" s="254">
        <v>0</v>
      </c>
      <c r="G64" s="254">
        <f t="shared" si="8"/>
        <v>0</v>
      </c>
      <c r="H64" s="254">
        <f t="shared" si="9"/>
        <v>23</v>
      </c>
      <c r="I64" s="254">
        <f t="shared" si="7"/>
        <v>9</v>
      </c>
      <c r="J64" s="254">
        <f t="shared" si="7"/>
        <v>32</v>
      </c>
      <c r="K64" s="255" t="s">
        <v>1481</v>
      </c>
    </row>
    <row r="65" spans="1:11" ht="21" customHeight="1" x14ac:dyDescent="0.2">
      <c r="A65" s="252" t="s">
        <v>1482</v>
      </c>
      <c r="B65" s="254">
        <v>26</v>
      </c>
      <c r="C65" s="254">
        <v>11</v>
      </c>
      <c r="D65" s="254">
        <v>37</v>
      </c>
      <c r="E65" s="254">
        <v>0</v>
      </c>
      <c r="F65" s="254">
        <v>0</v>
      </c>
      <c r="G65" s="254">
        <f t="shared" si="8"/>
        <v>0</v>
      </c>
      <c r="H65" s="254">
        <f t="shared" si="9"/>
        <v>26</v>
      </c>
      <c r="I65" s="254">
        <f t="shared" si="7"/>
        <v>11</v>
      </c>
      <c r="J65" s="254">
        <f t="shared" si="7"/>
        <v>37</v>
      </c>
      <c r="K65" s="255" t="s">
        <v>1483</v>
      </c>
    </row>
    <row r="66" spans="1:11" ht="21" customHeight="1" x14ac:dyDescent="0.2">
      <c r="A66" s="252" t="s">
        <v>433</v>
      </c>
      <c r="B66" s="254">
        <v>0</v>
      </c>
      <c r="C66" s="254">
        <v>1</v>
      </c>
      <c r="D66" s="254">
        <v>1</v>
      </c>
      <c r="E66" s="254">
        <v>0</v>
      </c>
      <c r="F66" s="254">
        <v>0</v>
      </c>
      <c r="G66" s="254">
        <f t="shared" si="8"/>
        <v>0</v>
      </c>
      <c r="H66" s="254">
        <f t="shared" si="9"/>
        <v>0</v>
      </c>
      <c r="I66" s="254">
        <f t="shared" si="7"/>
        <v>1</v>
      </c>
      <c r="J66" s="254">
        <f t="shared" si="7"/>
        <v>1</v>
      </c>
      <c r="K66" s="255" t="s">
        <v>434</v>
      </c>
    </row>
    <row r="67" spans="1:11" ht="21" customHeight="1" x14ac:dyDescent="0.2">
      <c r="A67" s="252" t="s">
        <v>244</v>
      </c>
      <c r="B67" s="254">
        <v>0</v>
      </c>
      <c r="C67" s="254">
        <v>2</v>
      </c>
      <c r="D67" s="254">
        <v>2</v>
      </c>
      <c r="E67" s="254">
        <v>0</v>
      </c>
      <c r="F67" s="254">
        <v>0</v>
      </c>
      <c r="G67" s="254">
        <f t="shared" si="8"/>
        <v>0</v>
      </c>
      <c r="H67" s="254">
        <f>SUM(E67,B67)</f>
        <v>0</v>
      </c>
      <c r="I67" s="254">
        <f t="shared" si="7"/>
        <v>2</v>
      </c>
      <c r="J67" s="254">
        <f t="shared" si="7"/>
        <v>2</v>
      </c>
      <c r="K67" s="255" t="s">
        <v>266</v>
      </c>
    </row>
    <row r="68" spans="1:11" ht="21" customHeight="1" x14ac:dyDescent="0.2">
      <c r="A68" s="252" t="s">
        <v>245</v>
      </c>
      <c r="B68" s="254">
        <v>7</v>
      </c>
      <c r="C68" s="254">
        <v>2</v>
      </c>
      <c r="D68" s="254">
        <v>9</v>
      </c>
      <c r="E68" s="254">
        <v>0</v>
      </c>
      <c r="F68" s="254">
        <v>0</v>
      </c>
      <c r="G68" s="254">
        <f t="shared" si="8"/>
        <v>0</v>
      </c>
      <c r="H68" s="254">
        <f t="shared" si="9"/>
        <v>7</v>
      </c>
      <c r="I68" s="254">
        <f t="shared" si="7"/>
        <v>2</v>
      </c>
      <c r="J68" s="254">
        <f t="shared" si="7"/>
        <v>9</v>
      </c>
      <c r="K68" s="255" t="s">
        <v>463</v>
      </c>
    </row>
    <row r="69" spans="1:11" ht="21" customHeight="1" thickBot="1" x14ac:dyDescent="0.25">
      <c r="A69" s="252" t="s">
        <v>54</v>
      </c>
      <c r="B69" s="254">
        <v>16</v>
      </c>
      <c r="C69" s="254">
        <v>3</v>
      </c>
      <c r="D69" s="254">
        <v>19</v>
      </c>
      <c r="E69" s="254">
        <v>0</v>
      </c>
      <c r="F69" s="254">
        <v>0</v>
      </c>
      <c r="G69" s="254">
        <f t="shared" si="8"/>
        <v>0</v>
      </c>
      <c r="H69" s="254">
        <f t="shared" si="9"/>
        <v>16</v>
      </c>
      <c r="I69" s="254">
        <f t="shared" si="7"/>
        <v>3</v>
      </c>
      <c r="J69" s="254">
        <f t="shared" si="7"/>
        <v>19</v>
      </c>
      <c r="K69" s="255" t="s">
        <v>330</v>
      </c>
    </row>
    <row r="70" spans="1:11" ht="21" customHeight="1" thickBot="1" x14ac:dyDescent="0.25">
      <c r="A70" s="272" t="s">
        <v>47</v>
      </c>
      <c r="B70" s="273">
        <f>SUM(B60:B69)</f>
        <v>261</v>
      </c>
      <c r="C70" s="273">
        <f t="shared" ref="C70:I70" si="10">SUM(C60:C69)</f>
        <v>114</v>
      </c>
      <c r="D70" s="273">
        <f t="shared" si="10"/>
        <v>375</v>
      </c>
      <c r="E70" s="273">
        <f t="shared" si="10"/>
        <v>1</v>
      </c>
      <c r="F70" s="273">
        <f t="shared" si="10"/>
        <v>0</v>
      </c>
      <c r="G70" s="273">
        <f t="shared" si="10"/>
        <v>1</v>
      </c>
      <c r="H70" s="273">
        <f t="shared" si="10"/>
        <v>262</v>
      </c>
      <c r="I70" s="273">
        <f t="shared" si="10"/>
        <v>114</v>
      </c>
      <c r="J70" s="273">
        <f t="shared" si="7"/>
        <v>376</v>
      </c>
      <c r="K70" s="274" t="s">
        <v>48</v>
      </c>
    </row>
    <row r="71" spans="1:11" ht="15" thickTop="1" x14ac:dyDescent="0.2"/>
  </sheetData>
  <mergeCells count="30">
    <mergeCell ref="A52:K52"/>
    <mergeCell ref="A53:K53"/>
    <mergeCell ref="A55:A58"/>
    <mergeCell ref="B55:D55"/>
    <mergeCell ref="E55:G55"/>
    <mergeCell ref="H55:J55"/>
    <mergeCell ref="K55:K58"/>
    <mergeCell ref="B56:D56"/>
    <mergeCell ref="E56:G56"/>
    <mergeCell ref="H56:J56"/>
    <mergeCell ref="A24:K24"/>
    <mergeCell ref="A25:K25"/>
    <mergeCell ref="A27:A30"/>
    <mergeCell ref="B27:D27"/>
    <mergeCell ref="E27:G27"/>
    <mergeCell ref="H27:J27"/>
    <mergeCell ref="K27:K30"/>
    <mergeCell ref="B28:D28"/>
    <mergeCell ref="E28:G28"/>
    <mergeCell ref="H28:J28"/>
    <mergeCell ref="A1:K1"/>
    <mergeCell ref="A2:K2"/>
    <mergeCell ref="A4:A7"/>
    <mergeCell ref="B4:D4"/>
    <mergeCell ref="E4:G4"/>
    <mergeCell ref="H4:J4"/>
    <mergeCell ref="K4:K7"/>
    <mergeCell ref="B5:D5"/>
    <mergeCell ref="E5:G5"/>
    <mergeCell ref="H5:J5"/>
  </mergeCells>
  <printOptions horizontalCentered="1"/>
  <pageMargins left="1" right="1" top="1" bottom="1" header="1" footer="1"/>
  <pageSetup paperSize="9" scale="85" firstPageNumber="16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41"/>
  <sheetViews>
    <sheetView rightToLeft="1" view="pageBreakPreview" zoomScale="90" zoomScaleNormal="85" zoomScaleSheetLayoutView="90" workbookViewId="0">
      <selection activeCell="N15" sqref="N15"/>
    </sheetView>
  </sheetViews>
  <sheetFormatPr defaultRowHeight="15" x14ac:dyDescent="0.2"/>
  <cols>
    <col min="1" max="1" width="14.875" style="299" customWidth="1"/>
    <col min="2" max="2" width="6.875" style="299" customWidth="1"/>
    <col min="3" max="3" width="7.875" style="299" customWidth="1"/>
    <col min="4" max="4" width="6.625" style="299" customWidth="1"/>
    <col min="5" max="5" width="7" style="299" customWidth="1"/>
    <col min="6" max="6" width="7.75" style="299" customWidth="1"/>
    <col min="7" max="7" width="6.625" style="299" customWidth="1"/>
    <col min="8" max="8" width="6.75" style="299" customWidth="1"/>
    <col min="9" max="9" width="7.75" style="299" customWidth="1"/>
    <col min="10" max="10" width="6.625" style="299" customWidth="1"/>
    <col min="11" max="11" width="6.5" style="299" customWidth="1"/>
    <col min="12" max="12" width="7.75" style="299" customWidth="1"/>
    <col min="13" max="13" width="6.625" style="299" customWidth="1"/>
    <col min="14" max="14" width="29.5" style="299" customWidth="1"/>
    <col min="15" max="16384" width="9" style="299"/>
  </cols>
  <sheetData>
    <row r="1" spans="1:14" ht="25.5" customHeight="1" x14ac:dyDescent="0.2">
      <c r="A1" s="443" t="s">
        <v>1493</v>
      </c>
      <c r="B1" s="443"/>
      <c r="C1" s="443"/>
      <c r="D1" s="443"/>
      <c r="E1" s="443"/>
      <c r="F1" s="443"/>
      <c r="G1" s="443"/>
      <c r="H1" s="443"/>
      <c r="I1" s="443"/>
      <c r="J1" s="443"/>
      <c r="K1" s="443"/>
      <c r="L1" s="443"/>
      <c r="M1" s="443"/>
      <c r="N1" s="443"/>
    </row>
    <row r="2" spans="1:14" ht="48" customHeight="1" x14ac:dyDescent="0.2">
      <c r="A2" s="455" t="s">
        <v>1494</v>
      </c>
      <c r="B2" s="455"/>
      <c r="C2" s="455"/>
      <c r="D2" s="455"/>
      <c r="E2" s="455"/>
      <c r="F2" s="455"/>
      <c r="G2" s="455"/>
      <c r="H2" s="455"/>
      <c r="I2" s="455"/>
      <c r="J2" s="455"/>
      <c r="K2" s="455"/>
      <c r="L2" s="455"/>
      <c r="M2" s="455"/>
      <c r="N2" s="455"/>
    </row>
    <row r="3" spans="1:14" ht="26.25" customHeight="1" thickBot="1" x14ac:dyDescent="0.25">
      <c r="A3" s="267" t="s">
        <v>1495</v>
      </c>
      <c r="B3" s="267"/>
      <c r="C3" s="267"/>
      <c r="D3" s="267"/>
      <c r="E3" s="267"/>
      <c r="F3" s="267"/>
      <c r="G3" s="267"/>
      <c r="H3" s="267"/>
      <c r="I3" s="267"/>
      <c r="J3" s="267"/>
      <c r="K3" s="300"/>
      <c r="L3" s="300"/>
      <c r="M3" s="300"/>
      <c r="N3" s="269" t="s">
        <v>1496</v>
      </c>
    </row>
    <row r="4" spans="1:14" ht="21.75" customHeight="1" thickTop="1" x14ac:dyDescent="0.2">
      <c r="A4" s="445" t="s">
        <v>118</v>
      </c>
      <c r="B4" s="445" t="s">
        <v>56</v>
      </c>
      <c r="C4" s="445"/>
      <c r="D4" s="445"/>
      <c r="E4" s="445" t="s">
        <v>57</v>
      </c>
      <c r="F4" s="445"/>
      <c r="G4" s="445"/>
      <c r="H4" s="445" t="s">
        <v>58</v>
      </c>
      <c r="I4" s="445"/>
      <c r="J4" s="445"/>
      <c r="K4" s="445" t="s">
        <v>4</v>
      </c>
      <c r="L4" s="445"/>
      <c r="M4" s="445"/>
      <c r="N4" s="445" t="s">
        <v>278</v>
      </c>
    </row>
    <row r="5" spans="1:14" ht="21.75" customHeight="1" x14ac:dyDescent="0.2">
      <c r="A5" s="446"/>
      <c r="B5" s="446" t="s">
        <v>59</v>
      </c>
      <c r="C5" s="446"/>
      <c r="D5" s="446"/>
      <c r="E5" s="446" t="s">
        <v>60</v>
      </c>
      <c r="F5" s="446"/>
      <c r="G5" s="446"/>
      <c r="H5" s="446" t="s">
        <v>61</v>
      </c>
      <c r="I5" s="446"/>
      <c r="J5" s="446"/>
      <c r="K5" s="446" t="s">
        <v>8</v>
      </c>
      <c r="L5" s="446"/>
      <c r="M5" s="446"/>
      <c r="N5" s="446"/>
    </row>
    <row r="6" spans="1:14" ht="21.75" customHeight="1" x14ac:dyDescent="0.2">
      <c r="A6" s="446"/>
      <c r="B6" s="285" t="s">
        <v>52</v>
      </c>
      <c r="C6" s="285" t="s">
        <v>10</v>
      </c>
      <c r="D6" s="285" t="s">
        <v>11</v>
      </c>
      <c r="E6" s="285" t="s">
        <v>52</v>
      </c>
      <c r="F6" s="285" t="s">
        <v>10</v>
      </c>
      <c r="G6" s="285" t="s">
        <v>11</v>
      </c>
      <c r="H6" s="285" t="s">
        <v>52</v>
      </c>
      <c r="I6" s="285" t="s">
        <v>10</v>
      </c>
      <c r="J6" s="285" t="s">
        <v>11</v>
      </c>
      <c r="K6" s="285" t="s">
        <v>52</v>
      </c>
      <c r="L6" s="285" t="s">
        <v>10</v>
      </c>
      <c r="M6" s="285" t="s">
        <v>11</v>
      </c>
      <c r="N6" s="446"/>
    </row>
    <row r="7" spans="1:14" ht="21.75" customHeight="1" thickBot="1" x14ac:dyDescent="0.25">
      <c r="A7" s="447"/>
      <c r="B7" s="292" t="s">
        <v>12</v>
      </c>
      <c r="C7" s="292" t="s">
        <v>13</v>
      </c>
      <c r="D7" s="292" t="s">
        <v>8</v>
      </c>
      <c r="E7" s="292" t="s">
        <v>12</v>
      </c>
      <c r="F7" s="292" t="s">
        <v>13</v>
      </c>
      <c r="G7" s="292" t="s">
        <v>8</v>
      </c>
      <c r="H7" s="292" t="s">
        <v>12</v>
      </c>
      <c r="I7" s="292" t="s">
        <v>13</v>
      </c>
      <c r="J7" s="292" t="s">
        <v>8</v>
      </c>
      <c r="K7" s="292" t="s">
        <v>12</v>
      </c>
      <c r="L7" s="292" t="s">
        <v>13</v>
      </c>
      <c r="M7" s="292" t="s">
        <v>8</v>
      </c>
      <c r="N7" s="447"/>
    </row>
    <row r="8" spans="1:14" ht="21.75" customHeight="1" x14ac:dyDescent="0.2">
      <c r="A8" s="252" t="s">
        <v>14</v>
      </c>
      <c r="B8" s="254"/>
      <c r="C8" s="254"/>
      <c r="D8" s="254"/>
      <c r="E8" s="254"/>
      <c r="F8" s="254"/>
      <c r="G8" s="254"/>
      <c r="H8" s="254"/>
      <c r="I8" s="254"/>
      <c r="J8" s="254"/>
      <c r="K8" s="255"/>
      <c r="L8" s="252"/>
      <c r="M8" s="254"/>
      <c r="N8" s="255" t="s">
        <v>69</v>
      </c>
    </row>
    <row r="9" spans="1:14" ht="21.75" customHeight="1" x14ac:dyDescent="0.2">
      <c r="A9" s="252" t="s">
        <v>1477</v>
      </c>
      <c r="B9" s="254">
        <v>14</v>
      </c>
      <c r="C9" s="254">
        <v>8</v>
      </c>
      <c r="D9" s="254">
        <v>22</v>
      </c>
      <c r="E9" s="254">
        <v>8</v>
      </c>
      <c r="F9" s="254">
        <v>0</v>
      </c>
      <c r="G9" s="254">
        <v>8</v>
      </c>
      <c r="H9" s="254">
        <v>0</v>
      </c>
      <c r="I9" s="254">
        <v>0</v>
      </c>
      <c r="J9" s="254">
        <v>0</v>
      </c>
      <c r="K9" s="254">
        <f t="shared" ref="K9:K14" si="0">SUM(H9,E9,B9)</f>
        <v>22</v>
      </c>
      <c r="L9" s="254">
        <f t="shared" ref="L9:M14" si="1">SUM(I9,F9,C9)</f>
        <v>8</v>
      </c>
      <c r="M9" s="254">
        <f t="shared" si="1"/>
        <v>30</v>
      </c>
      <c r="N9" s="255" t="s">
        <v>1478</v>
      </c>
    </row>
    <row r="10" spans="1:14" ht="21.75" customHeight="1" x14ac:dyDescent="0.2">
      <c r="A10" s="252" t="s">
        <v>893</v>
      </c>
      <c r="B10" s="254">
        <v>105</v>
      </c>
      <c r="C10" s="254">
        <v>43</v>
      </c>
      <c r="D10" s="254">
        <v>148</v>
      </c>
      <c r="E10" s="254">
        <v>4</v>
      </c>
      <c r="F10" s="254">
        <v>5</v>
      </c>
      <c r="G10" s="254">
        <v>9</v>
      </c>
      <c r="H10" s="254">
        <v>28</v>
      </c>
      <c r="I10" s="254">
        <v>21</v>
      </c>
      <c r="J10" s="254">
        <v>49</v>
      </c>
      <c r="K10" s="254">
        <f t="shared" si="0"/>
        <v>137</v>
      </c>
      <c r="L10" s="254">
        <f t="shared" si="1"/>
        <v>69</v>
      </c>
      <c r="M10" s="254">
        <f t="shared" si="1"/>
        <v>206</v>
      </c>
      <c r="N10" s="255" t="s">
        <v>351</v>
      </c>
    </row>
    <row r="11" spans="1:14" ht="21.75" customHeight="1" x14ac:dyDescent="0.2">
      <c r="A11" s="252" t="s">
        <v>470</v>
      </c>
      <c r="B11" s="254">
        <v>18</v>
      </c>
      <c r="C11" s="254">
        <v>9</v>
      </c>
      <c r="D11" s="254">
        <v>27</v>
      </c>
      <c r="E11" s="254">
        <v>4</v>
      </c>
      <c r="F11" s="254">
        <v>2</v>
      </c>
      <c r="G11" s="254">
        <v>6</v>
      </c>
      <c r="H11" s="254">
        <v>14</v>
      </c>
      <c r="I11" s="254">
        <v>7</v>
      </c>
      <c r="J11" s="254">
        <v>21</v>
      </c>
      <c r="K11" s="254">
        <f t="shared" si="0"/>
        <v>36</v>
      </c>
      <c r="L11" s="254">
        <f t="shared" si="1"/>
        <v>18</v>
      </c>
      <c r="M11" s="254">
        <f t="shared" si="1"/>
        <v>54</v>
      </c>
      <c r="N11" s="255" t="s">
        <v>353</v>
      </c>
    </row>
    <row r="12" spans="1:14" ht="21.75" customHeight="1" x14ac:dyDescent="0.2">
      <c r="A12" s="252" t="s">
        <v>1296</v>
      </c>
      <c r="B12" s="254">
        <v>14</v>
      </c>
      <c r="C12" s="254">
        <v>14</v>
      </c>
      <c r="D12" s="254">
        <v>28</v>
      </c>
      <c r="E12" s="254">
        <v>5</v>
      </c>
      <c r="F12" s="254">
        <v>2</v>
      </c>
      <c r="G12" s="254">
        <v>7</v>
      </c>
      <c r="H12" s="254">
        <v>8</v>
      </c>
      <c r="I12" s="254">
        <v>8</v>
      </c>
      <c r="J12" s="254">
        <v>16</v>
      </c>
      <c r="K12" s="254">
        <f t="shared" si="0"/>
        <v>27</v>
      </c>
      <c r="L12" s="254">
        <f t="shared" si="1"/>
        <v>24</v>
      </c>
      <c r="M12" s="254">
        <f t="shared" si="1"/>
        <v>51</v>
      </c>
      <c r="N12" s="255" t="s">
        <v>1479</v>
      </c>
    </row>
    <row r="13" spans="1:14" ht="21.75" customHeight="1" x14ac:dyDescent="0.2">
      <c r="A13" s="252" t="s">
        <v>1480</v>
      </c>
      <c r="B13" s="254">
        <v>35</v>
      </c>
      <c r="C13" s="254">
        <v>15</v>
      </c>
      <c r="D13" s="254">
        <v>50</v>
      </c>
      <c r="E13" s="254">
        <v>7</v>
      </c>
      <c r="F13" s="254">
        <v>2</v>
      </c>
      <c r="G13" s="254">
        <v>9</v>
      </c>
      <c r="H13" s="254">
        <v>3</v>
      </c>
      <c r="I13" s="254">
        <v>3</v>
      </c>
      <c r="J13" s="254">
        <v>6</v>
      </c>
      <c r="K13" s="254">
        <f t="shared" si="0"/>
        <v>45</v>
      </c>
      <c r="L13" s="254">
        <f t="shared" si="1"/>
        <v>20</v>
      </c>
      <c r="M13" s="254">
        <f t="shared" si="1"/>
        <v>65</v>
      </c>
      <c r="N13" s="255" t="s">
        <v>1481</v>
      </c>
    </row>
    <row r="14" spans="1:14" ht="21.75" customHeight="1" thickBot="1" x14ac:dyDescent="0.25">
      <c r="A14" s="294" t="s">
        <v>1482</v>
      </c>
      <c r="B14" s="253">
        <v>30</v>
      </c>
      <c r="C14" s="253">
        <v>17</v>
      </c>
      <c r="D14" s="253">
        <v>47</v>
      </c>
      <c r="E14" s="253">
        <v>3</v>
      </c>
      <c r="F14" s="253">
        <v>4</v>
      </c>
      <c r="G14" s="253">
        <v>7</v>
      </c>
      <c r="H14" s="253">
        <v>0</v>
      </c>
      <c r="I14" s="253">
        <v>0</v>
      </c>
      <c r="J14" s="253">
        <v>0</v>
      </c>
      <c r="K14" s="254">
        <f t="shared" si="0"/>
        <v>33</v>
      </c>
      <c r="L14" s="254">
        <f t="shared" si="1"/>
        <v>21</v>
      </c>
      <c r="M14" s="254">
        <f t="shared" si="1"/>
        <v>54</v>
      </c>
      <c r="N14" s="295" t="s">
        <v>1483</v>
      </c>
    </row>
    <row r="15" spans="1:14" ht="21.75" customHeight="1" thickBot="1" x14ac:dyDescent="0.25">
      <c r="A15" s="272" t="s">
        <v>47</v>
      </c>
      <c r="B15" s="273">
        <f>SUM(B9:B14)</f>
        <v>216</v>
      </c>
      <c r="C15" s="273">
        <f t="shared" ref="C15:M15" si="2">SUM(C9:C14)</f>
        <v>106</v>
      </c>
      <c r="D15" s="273">
        <f t="shared" si="2"/>
        <v>322</v>
      </c>
      <c r="E15" s="273">
        <f t="shared" si="2"/>
        <v>31</v>
      </c>
      <c r="F15" s="273">
        <f t="shared" si="2"/>
        <v>15</v>
      </c>
      <c r="G15" s="273">
        <f t="shared" si="2"/>
        <v>46</v>
      </c>
      <c r="H15" s="273">
        <f t="shared" si="2"/>
        <v>53</v>
      </c>
      <c r="I15" s="273">
        <f t="shared" si="2"/>
        <v>39</v>
      </c>
      <c r="J15" s="273">
        <f t="shared" si="2"/>
        <v>92</v>
      </c>
      <c r="K15" s="273">
        <f t="shared" si="2"/>
        <v>300</v>
      </c>
      <c r="L15" s="273">
        <f t="shared" si="2"/>
        <v>160</v>
      </c>
      <c r="M15" s="273">
        <f t="shared" si="2"/>
        <v>460</v>
      </c>
      <c r="N15" s="274"/>
    </row>
    <row r="16" spans="1:14" ht="32.25" customHeight="1" thickTop="1" x14ac:dyDescent="0.2">
      <c r="A16" s="464"/>
      <c r="B16" s="464"/>
      <c r="C16" s="464"/>
      <c r="D16" s="464"/>
    </row>
    <row r="40" spans="13:21" x14ac:dyDescent="0.2">
      <c r="M40" s="464"/>
      <c r="N40" s="464"/>
      <c r="O40" s="464"/>
      <c r="P40" s="464"/>
      <c r="Q40" s="464"/>
      <c r="R40" s="464"/>
      <c r="S40" s="464"/>
      <c r="T40" s="464"/>
      <c r="U40" s="464"/>
    </row>
    <row r="41" spans="13:21" x14ac:dyDescent="0.2">
      <c r="M41" s="464"/>
      <c r="N41" s="464"/>
      <c r="O41" s="464"/>
      <c r="P41" s="464"/>
      <c r="Q41" s="464"/>
      <c r="R41" s="464"/>
      <c r="S41" s="464"/>
      <c r="T41" s="464"/>
      <c r="U41" s="464"/>
    </row>
  </sheetData>
  <mergeCells count="19">
    <mergeCell ref="M41:O41"/>
    <mergeCell ref="P41:R41"/>
    <mergeCell ref="S41:U41"/>
    <mergeCell ref="H5:J5"/>
    <mergeCell ref="K5:M5"/>
    <mergeCell ref="A16:D16"/>
    <mergeCell ref="M40:O40"/>
    <mergeCell ref="P40:R40"/>
    <mergeCell ref="S40:U40"/>
    <mergeCell ref="A1:N1"/>
    <mergeCell ref="A2:N2"/>
    <mergeCell ref="A4:A7"/>
    <mergeCell ref="B4:D4"/>
    <mergeCell ref="E4:G4"/>
    <mergeCell ref="H4:J4"/>
    <mergeCell ref="K4:M4"/>
    <mergeCell ref="N4:N7"/>
    <mergeCell ref="B5:D5"/>
    <mergeCell ref="E5:G5"/>
  </mergeCells>
  <printOptions horizontalCentered="1"/>
  <pageMargins left="1" right="1" top="1" bottom="1" header="1" footer="1"/>
  <pageSetup paperSize="9" scale="80" firstPageNumber="161" orientation="landscape" r:id="rId1"/>
  <rowBreaks count="1" manualBreakCount="1">
    <brk id="24"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0"/>
  <sheetViews>
    <sheetView rightToLeft="1" view="pageBreakPreview" topLeftCell="A19" zoomScale="80" zoomScaleNormal="85" zoomScaleSheetLayoutView="80" workbookViewId="0">
      <selection activeCell="N15" sqref="N15"/>
    </sheetView>
  </sheetViews>
  <sheetFormatPr defaultRowHeight="14.25" x14ac:dyDescent="0.2"/>
  <cols>
    <col min="1" max="1" width="16.875" style="290" customWidth="1"/>
    <col min="2" max="2" width="7.75" style="290" customWidth="1"/>
    <col min="3" max="3" width="10" style="290" customWidth="1"/>
    <col min="4" max="4" width="6.125" style="290" bestFit="1" customWidth="1"/>
    <col min="5" max="5" width="7.75" style="290" customWidth="1"/>
    <col min="6" max="6" width="10" style="290" customWidth="1"/>
    <col min="7" max="7" width="7.5" style="290" customWidth="1"/>
    <col min="8" max="8" width="8.75" style="290" customWidth="1"/>
    <col min="9" max="10" width="10" style="290" customWidth="1"/>
    <col min="11" max="11" width="35.5" style="290" customWidth="1"/>
    <col min="12" max="16384" width="9" style="290"/>
  </cols>
  <sheetData>
    <row r="1" spans="1:11" ht="21.75" customHeight="1" x14ac:dyDescent="0.2">
      <c r="A1" s="465"/>
      <c r="B1" s="465"/>
      <c r="C1" s="465"/>
      <c r="D1" s="465"/>
      <c r="E1" s="465"/>
      <c r="F1" s="465"/>
      <c r="G1" s="465"/>
      <c r="H1" s="465"/>
      <c r="I1" s="465"/>
      <c r="J1" s="465"/>
      <c r="K1" s="465"/>
    </row>
    <row r="2" spans="1:11" ht="42.75" customHeight="1" x14ac:dyDescent="0.2">
      <c r="A2" s="455" t="s">
        <v>1497</v>
      </c>
      <c r="B2" s="455"/>
      <c r="C2" s="455"/>
      <c r="D2" s="455"/>
      <c r="E2" s="455"/>
      <c r="F2" s="455"/>
      <c r="G2" s="455"/>
      <c r="H2" s="455"/>
      <c r="I2" s="455"/>
      <c r="J2" s="455"/>
      <c r="K2" s="455"/>
    </row>
    <row r="3" spans="1:11" ht="47.25" customHeight="1" x14ac:dyDescent="0.2">
      <c r="A3" s="455" t="s">
        <v>1498</v>
      </c>
      <c r="B3" s="455"/>
      <c r="C3" s="455"/>
      <c r="D3" s="455"/>
      <c r="E3" s="455"/>
      <c r="F3" s="455"/>
      <c r="G3" s="455"/>
      <c r="H3" s="455"/>
      <c r="I3" s="455"/>
      <c r="J3" s="455"/>
      <c r="K3" s="455"/>
    </row>
    <row r="4" spans="1:11" s="268" customFormat="1" ht="25.5" customHeight="1" thickBot="1" x14ac:dyDescent="0.25">
      <c r="A4" s="267" t="s">
        <v>1499</v>
      </c>
      <c r="B4" s="267"/>
      <c r="C4" s="267"/>
      <c r="D4" s="267"/>
      <c r="E4" s="267"/>
      <c r="F4" s="267"/>
      <c r="G4" s="267"/>
      <c r="H4" s="267"/>
      <c r="I4" s="267"/>
      <c r="J4" s="267"/>
      <c r="K4" s="301" t="s">
        <v>1500</v>
      </c>
    </row>
    <row r="5" spans="1:11" ht="23.25" customHeight="1" thickTop="1" x14ac:dyDescent="0.2">
      <c r="A5" s="445" t="s">
        <v>118</v>
      </c>
      <c r="B5" s="445" t="s">
        <v>2</v>
      </c>
      <c r="C5" s="445"/>
      <c r="D5" s="445"/>
      <c r="E5" s="445" t="s">
        <v>3</v>
      </c>
      <c r="F5" s="445"/>
      <c r="G5" s="445"/>
      <c r="H5" s="445" t="s">
        <v>4</v>
      </c>
      <c r="I5" s="445"/>
      <c r="J5" s="445"/>
      <c r="K5" s="445" t="s">
        <v>278</v>
      </c>
    </row>
    <row r="6" spans="1:11" ht="23.25" customHeight="1" x14ac:dyDescent="0.2">
      <c r="A6" s="446"/>
      <c r="B6" s="446" t="s">
        <v>6</v>
      </c>
      <c r="C6" s="446"/>
      <c r="D6" s="446"/>
      <c r="E6" s="446" t="s">
        <v>7</v>
      </c>
      <c r="F6" s="446"/>
      <c r="G6" s="446"/>
      <c r="H6" s="446" t="s">
        <v>8</v>
      </c>
      <c r="I6" s="446"/>
      <c r="J6" s="446"/>
      <c r="K6" s="446"/>
    </row>
    <row r="7" spans="1:11" ht="23.25" customHeight="1" x14ac:dyDescent="0.2">
      <c r="A7" s="446"/>
      <c r="B7" s="285" t="s">
        <v>52</v>
      </c>
      <c r="C7" s="285" t="s">
        <v>10</v>
      </c>
      <c r="D7" s="285" t="s">
        <v>11</v>
      </c>
      <c r="E7" s="285" t="s">
        <v>52</v>
      </c>
      <c r="F7" s="285" t="s">
        <v>10</v>
      </c>
      <c r="G7" s="285" t="s">
        <v>11</v>
      </c>
      <c r="H7" s="285" t="s">
        <v>52</v>
      </c>
      <c r="I7" s="285" t="s">
        <v>10</v>
      </c>
      <c r="J7" s="285" t="s">
        <v>11</v>
      </c>
      <c r="K7" s="446"/>
    </row>
    <row r="8" spans="1:11" ht="23.25" customHeight="1" thickBot="1" x14ac:dyDescent="0.25">
      <c r="A8" s="447"/>
      <c r="B8" s="292" t="s">
        <v>12</v>
      </c>
      <c r="C8" s="292" t="s">
        <v>13</v>
      </c>
      <c r="D8" s="292" t="s">
        <v>8</v>
      </c>
      <c r="E8" s="292" t="s">
        <v>12</v>
      </c>
      <c r="F8" s="292" t="s">
        <v>13</v>
      </c>
      <c r="G8" s="292" t="s">
        <v>8</v>
      </c>
      <c r="H8" s="292" t="s">
        <v>12</v>
      </c>
      <c r="I8" s="292" t="s">
        <v>13</v>
      </c>
      <c r="J8" s="292" t="s">
        <v>8</v>
      </c>
      <c r="K8" s="447"/>
    </row>
    <row r="9" spans="1:11" ht="23.25" customHeight="1" x14ac:dyDescent="0.2">
      <c r="A9" s="252" t="s">
        <v>14</v>
      </c>
      <c r="B9" s="254"/>
      <c r="C9" s="254"/>
      <c r="D9" s="254"/>
      <c r="E9" s="254"/>
      <c r="F9" s="254"/>
      <c r="G9" s="254"/>
      <c r="H9" s="254"/>
      <c r="I9" s="254"/>
      <c r="J9" s="254"/>
      <c r="K9" s="255" t="s">
        <v>69</v>
      </c>
    </row>
    <row r="10" spans="1:11" ht="23.25" customHeight="1" x14ac:dyDescent="0.2">
      <c r="A10" s="252" t="s">
        <v>1477</v>
      </c>
      <c r="B10" s="254">
        <v>90</v>
      </c>
      <c r="C10" s="254">
        <v>145</v>
      </c>
      <c r="D10" s="254">
        <v>235</v>
      </c>
      <c r="E10" s="254">
        <v>0</v>
      </c>
      <c r="F10" s="254">
        <v>0</v>
      </c>
      <c r="G10" s="254">
        <f t="shared" ref="G10:G15" si="0">SUM(E10:F10)</f>
        <v>0</v>
      </c>
      <c r="H10" s="254">
        <f t="shared" ref="H10:H15" si="1">SUM(B10,E10)</f>
        <v>90</v>
      </c>
      <c r="I10" s="254">
        <f t="shared" ref="I10:J15" si="2">SUM(C10,F10)</f>
        <v>145</v>
      </c>
      <c r="J10" s="254">
        <f t="shared" si="2"/>
        <v>235</v>
      </c>
      <c r="K10" s="255" t="s">
        <v>1478</v>
      </c>
    </row>
    <row r="11" spans="1:11" ht="23.25" customHeight="1" x14ac:dyDescent="0.2">
      <c r="A11" s="252" t="s">
        <v>893</v>
      </c>
      <c r="B11" s="254">
        <v>398</v>
      </c>
      <c r="C11" s="254">
        <v>386</v>
      </c>
      <c r="D11" s="254">
        <v>784</v>
      </c>
      <c r="E11" s="254">
        <v>0</v>
      </c>
      <c r="F11" s="254">
        <v>0</v>
      </c>
      <c r="G11" s="254">
        <f t="shared" si="0"/>
        <v>0</v>
      </c>
      <c r="H11" s="254">
        <f t="shared" si="1"/>
        <v>398</v>
      </c>
      <c r="I11" s="254">
        <f t="shared" si="2"/>
        <v>386</v>
      </c>
      <c r="J11" s="254">
        <f t="shared" si="2"/>
        <v>784</v>
      </c>
      <c r="K11" s="255" t="s">
        <v>351</v>
      </c>
    </row>
    <row r="12" spans="1:11" ht="23.25" customHeight="1" x14ac:dyDescent="0.2">
      <c r="A12" s="252" t="s">
        <v>470</v>
      </c>
      <c r="B12" s="254">
        <v>186</v>
      </c>
      <c r="C12" s="254">
        <v>141</v>
      </c>
      <c r="D12" s="254">
        <v>327</v>
      </c>
      <c r="E12" s="254">
        <v>0</v>
      </c>
      <c r="F12" s="254">
        <v>0</v>
      </c>
      <c r="G12" s="254">
        <f t="shared" si="0"/>
        <v>0</v>
      </c>
      <c r="H12" s="254">
        <f t="shared" si="1"/>
        <v>186</v>
      </c>
      <c r="I12" s="254">
        <f t="shared" si="2"/>
        <v>141</v>
      </c>
      <c r="J12" s="254">
        <f t="shared" si="2"/>
        <v>327</v>
      </c>
      <c r="K12" s="255" t="s">
        <v>353</v>
      </c>
    </row>
    <row r="13" spans="1:11" ht="23.25" customHeight="1" x14ac:dyDescent="0.2">
      <c r="A13" s="252" t="s">
        <v>1296</v>
      </c>
      <c r="B13" s="254">
        <v>120</v>
      </c>
      <c r="C13" s="254">
        <v>178</v>
      </c>
      <c r="D13" s="254">
        <v>298</v>
      </c>
      <c r="E13" s="254">
        <v>0</v>
      </c>
      <c r="F13" s="254">
        <v>0</v>
      </c>
      <c r="G13" s="254">
        <f t="shared" si="0"/>
        <v>0</v>
      </c>
      <c r="H13" s="254">
        <f t="shared" si="1"/>
        <v>120</v>
      </c>
      <c r="I13" s="254">
        <f t="shared" si="2"/>
        <v>178</v>
      </c>
      <c r="J13" s="254">
        <f t="shared" si="2"/>
        <v>298</v>
      </c>
      <c r="K13" s="255" t="s">
        <v>1479</v>
      </c>
    </row>
    <row r="14" spans="1:11" ht="23.25" customHeight="1" x14ac:dyDescent="0.2">
      <c r="A14" s="252" t="s">
        <v>1480</v>
      </c>
      <c r="B14" s="254">
        <v>164</v>
      </c>
      <c r="C14" s="254">
        <v>201</v>
      </c>
      <c r="D14" s="254">
        <v>365</v>
      </c>
      <c r="E14" s="254">
        <v>0</v>
      </c>
      <c r="F14" s="254">
        <v>0</v>
      </c>
      <c r="G14" s="254">
        <f t="shared" si="0"/>
        <v>0</v>
      </c>
      <c r="H14" s="254">
        <f t="shared" si="1"/>
        <v>164</v>
      </c>
      <c r="I14" s="254">
        <f t="shared" si="2"/>
        <v>201</v>
      </c>
      <c r="J14" s="254">
        <f t="shared" si="2"/>
        <v>365</v>
      </c>
      <c r="K14" s="255" t="s">
        <v>1481</v>
      </c>
    </row>
    <row r="15" spans="1:11" ht="23.25" customHeight="1" thickBot="1" x14ac:dyDescent="0.25">
      <c r="A15" s="252" t="s">
        <v>1482</v>
      </c>
      <c r="B15" s="254">
        <v>214</v>
      </c>
      <c r="C15" s="254">
        <v>191</v>
      </c>
      <c r="D15" s="254">
        <v>405</v>
      </c>
      <c r="E15" s="254">
        <v>0</v>
      </c>
      <c r="F15" s="254">
        <v>0</v>
      </c>
      <c r="G15" s="254">
        <f t="shared" si="0"/>
        <v>0</v>
      </c>
      <c r="H15" s="254">
        <f t="shared" si="1"/>
        <v>214</v>
      </c>
      <c r="I15" s="254">
        <f t="shared" si="2"/>
        <v>191</v>
      </c>
      <c r="J15" s="254">
        <f t="shared" si="2"/>
        <v>405</v>
      </c>
      <c r="K15" s="255" t="s">
        <v>1483</v>
      </c>
    </row>
    <row r="16" spans="1:11" ht="23.25" customHeight="1" thickBot="1" x14ac:dyDescent="0.25">
      <c r="A16" s="272" t="s">
        <v>47</v>
      </c>
      <c r="B16" s="273">
        <f>SUM(B10:B15)</f>
        <v>1172</v>
      </c>
      <c r="C16" s="273">
        <f t="shared" ref="C16:J16" si="3">SUM(C10:C15)</f>
        <v>1242</v>
      </c>
      <c r="D16" s="273">
        <f t="shared" si="3"/>
        <v>2414</v>
      </c>
      <c r="E16" s="273">
        <f t="shared" si="3"/>
        <v>0</v>
      </c>
      <c r="F16" s="273">
        <f t="shared" si="3"/>
        <v>0</v>
      </c>
      <c r="G16" s="273">
        <f t="shared" si="3"/>
        <v>0</v>
      </c>
      <c r="H16" s="273">
        <f t="shared" si="3"/>
        <v>1172</v>
      </c>
      <c r="I16" s="273">
        <f t="shared" si="3"/>
        <v>1242</v>
      </c>
      <c r="J16" s="273">
        <f t="shared" si="3"/>
        <v>2414</v>
      </c>
      <c r="K16" s="274" t="s">
        <v>48</v>
      </c>
    </row>
    <row r="17" spans="1:11" ht="22.5" customHeight="1" thickTop="1" x14ac:dyDescent="0.2"/>
    <row r="18" spans="1:11" ht="22.5" customHeight="1" x14ac:dyDescent="0.2"/>
    <row r="19" spans="1:11" ht="22.5" customHeight="1" x14ac:dyDescent="0.2"/>
    <row r="20" spans="1:11" ht="22.5" customHeight="1" x14ac:dyDescent="0.2"/>
    <row r="21" spans="1:11" ht="22.5" customHeight="1" x14ac:dyDescent="0.2"/>
    <row r="22" spans="1:11" ht="22.5" customHeight="1" x14ac:dyDescent="0.2"/>
    <row r="23" spans="1:11" ht="22.5" customHeight="1" x14ac:dyDescent="0.2"/>
    <row r="24" spans="1:11" ht="22.5" customHeight="1" x14ac:dyDescent="0.2"/>
    <row r="25" spans="1:11" ht="29.25" customHeight="1" x14ac:dyDescent="0.2">
      <c r="A25" s="443" t="s">
        <v>1501</v>
      </c>
      <c r="B25" s="443"/>
      <c r="C25" s="443"/>
      <c r="D25" s="443"/>
      <c r="E25" s="443"/>
      <c r="F25" s="443"/>
      <c r="G25" s="443"/>
      <c r="H25" s="443"/>
      <c r="I25" s="443"/>
      <c r="J25" s="443"/>
      <c r="K25" s="443"/>
    </row>
    <row r="26" spans="1:11" ht="44.25" customHeight="1" x14ac:dyDescent="0.2">
      <c r="A26" s="455" t="s">
        <v>1502</v>
      </c>
      <c r="B26" s="455"/>
      <c r="C26" s="455"/>
      <c r="D26" s="455"/>
      <c r="E26" s="455"/>
      <c r="F26" s="455"/>
      <c r="G26" s="455"/>
      <c r="H26" s="455"/>
      <c r="I26" s="455"/>
      <c r="J26" s="455"/>
      <c r="K26" s="455"/>
    </row>
    <row r="27" spans="1:11" s="268" customFormat="1" ht="28.5" customHeight="1" thickBot="1" x14ac:dyDescent="0.25">
      <c r="A27" s="267" t="s">
        <v>1503</v>
      </c>
      <c r="B27" s="267"/>
      <c r="C27" s="267"/>
      <c r="D27" s="267"/>
      <c r="E27" s="267"/>
      <c r="F27" s="267"/>
      <c r="G27" s="267"/>
      <c r="H27" s="267"/>
      <c r="I27" s="267"/>
      <c r="J27" s="267"/>
      <c r="K27" s="301" t="s">
        <v>1504</v>
      </c>
    </row>
    <row r="28" spans="1:11" ht="23.25" customHeight="1" thickTop="1" x14ac:dyDescent="0.2">
      <c r="A28" s="445" t="s">
        <v>118</v>
      </c>
      <c r="B28" s="445" t="s">
        <v>2</v>
      </c>
      <c r="C28" s="445"/>
      <c r="D28" s="445"/>
      <c r="E28" s="445" t="s">
        <v>3</v>
      </c>
      <c r="F28" s="445"/>
      <c r="G28" s="445"/>
      <c r="H28" s="445" t="s">
        <v>4</v>
      </c>
      <c r="I28" s="445"/>
      <c r="J28" s="445"/>
      <c r="K28" s="445" t="s">
        <v>278</v>
      </c>
    </row>
    <row r="29" spans="1:11" ht="23.25" customHeight="1" x14ac:dyDescent="0.2">
      <c r="A29" s="446"/>
      <c r="B29" s="446" t="s">
        <v>6</v>
      </c>
      <c r="C29" s="446"/>
      <c r="D29" s="446"/>
      <c r="E29" s="446" t="s">
        <v>7</v>
      </c>
      <c r="F29" s="446"/>
      <c r="G29" s="446"/>
      <c r="H29" s="446" t="s">
        <v>8</v>
      </c>
      <c r="I29" s="446"/>
      <c r="J29" s="446"/>
      <c r="K29" s="446"/>
    </row>
    <row r="30" spans="1:11" ht="23.25" customHeight="1" x14ac:dyDescent="0.2">
      <c r="A30" s="446"/>
      <c r="B30" s="285" t="s">
        <v>52</v>
      </c>
      <c r="C30" s="285" t="s">
        <v>10</v>
      </c>
      <c r="D30" s="285" t="s">
        <v>11</v>
      </c>
      <c r="E30" s="285" t="s">
        <v>52</v>
      </c>
      <c r="F30" s="285" t="s">
        <v>10</v>
      </c>
      <c r="G30" s="285" t="s">
        <v>11</v>
      </c>
      <c r="H30" s="285" t="s">
        <v>52</v>
      </c>
      <c r="I30" s="285" t="s">
        <v>10</v>
      </c>
      <c r="J30" s="285" t="s">
        <v>11</v>
      </c>
      <c r="K30" s="446"/>
    </row>
    <row r="31" spans="1:11" ht="23.25" customHeight="1" thickBot="1" x14ac:dyDescent="0.25">
      <c r="A31" s="447"/>
      <c r="B31" s="292" t="s">
        <v>12</v>
      </c>
      <c r="C31" s="292" t="s">
        <v>13</v>
      </c>
      <c r="D31" s="292" t="s">
        <v>8</v>
      </c>
      <c r="E31" s="292" t="s">
        <v>12</v>
      </c>
      <c r="F31" s="292" t="s">
        <v>13</v>
      </c>
      <c r="G31" s="292" t="s">
        <v>8</v>
      </c>
      <c r="H31" s="292" t="s">
        <v>12</v>
      </c>
      <c r="I31" s="292" t="s">
        <v>13</v>
      </c>
      <c r="J31" s="292" t="s">
        <v>8</v>
      </c>
      <c r="K31" s="447"/>
    </row>
    <row r="32" spans="1:11" ht="23.25" customHeight="1" x14ac:dyDescent="0.2">
      <c r="A32" s="252" t="s">
        <v>14</v>
      </c>
      <c r="B32" s="254"/>
      <c r="C32" s="254"/>
      <c r="D32" s="254"/>
      <c r="E32" s="254"/>
      <c r="F32" s="254"/>
      <c r="G32" s="254"/>
      <c r="H32" s="254"/>
      <c r="I32" s="254"/>
      <c r="J32" s="254"/>
      <c r="K32" s="255" t="s">
        <v>69</v>
      </c>
    </row>
    <row r="33" spans="1:11" ht="23.25" customHeight="1" x14ac:dyDescent="0.2">
      <c r="A33" s="252" t="s">
        <v>1477</v>
      </c>
      <c r="B33" s="254">
        <v>82</v>
      </c>
      <c r="C33" s="254">
        <v>139</v>
      </c>
      <c r="D33" s="254">
        <v>221</v>
      </c>
      <c r="E33" s="254">
        <v>0</v>
      </c>
      <c r="F33" s="254">
        <v>0</v>
      </c>
      <c r="G33" s="254">
        <f t="shared" ref="G33:G38" si="4">SUM(E33:F33)</f>
        <v>0</v>
      </c>
      <c r="H33" s="254">
        <f t="shared" ref="H33:H38" si="5">SUM(B33,E33)</f>
        <v>82</v>
      </c>
      <c r="I33" s="254">
        <f t="shared" ref="I33:J38" si="6">SUM(C33,F33)</f>
        <v>139</v>
      </c>
      <c r="J33" s="254">
        <f t="shared" si="6"/>
        <v>221</v>
      </c>
      <c r="K33" s="255" t="s">
        <v>1478</v>
      </c>
    </row>
    <row r="34" spans="1:11" ht="23.25" customHeight="1" x14ac:dyDescent="0.2">
      <c r="A34" s="252" t="s">
        <v>893</v>
      </c>
      <c r="B34" s="254">
        <v>319</v>
      </c>
      <c r="C34" s="254">
        <v>349</v>
      </c>
      <c r="D34" s="254">
        <v>668</v>
      </c>
      <c r="E34" s="254">
        <v>0</v>
      </c>
      <c r="F34" s="254">
        <v>0</v>
      </c>
      <c r="G34" s="254">
        <f t="shared" si="4"/>
        <v>0</v>
      </c>
      <c r="H34" s="254">
        <f t="shared" si="5"/>
        <v>319</v>
      </c>
      <c r="I34" s="254">
        <f t="shared" si="6"/>
        <v>349</v>
      </c>
      <c r="J34" s="254">
        <f t="shared" si="6"/>
        <v>668</v>
      </c>
      <c r="K34" s="255" t="s">
        <v>351</v>
      </c>
    </row>
    <row r="35" spans="1:11" ht="23.25" customHeight="1" x14ac:dyDescent="0.2">
      <c r="A35" s="252" t="s">
        <v>470</v>
      </c>
      <c r="B35" s="254">
        <v>176</v>
      </c>
      <c r="C35" s="254">
        <v>135</v>
      </c>
      <c r="D35" s="254">
        <v>311</v>
      </c>
      <c r="E35" s="254">
        <v>0</v>
      </c>
      <c r="F35" s="254">
        <v>0</v>
      </c>
      <c r="G35" s="254">
        <f t="shared" si="4"/>
        <v>0</v>
      </c>
      <c r="H35" s="254">
        <f t="shared" si="5"/>
        <v>176</v>
      </c>
      <c r="I35" s="254">
        <f t="shared" si="6"/>
        <v>135</v>
      </c>
      <c r="J35" s="254">
        <f t="shared" si="6"/>
        <v>311</v>
      </c>
      <c r="K35" s="255" t="s">
        <v>353</v>
      </c>
    </row>
    <row r="36" spans="1:11" ht="23.25" customHeight="1" x14ac:dyDescent="0.2">
      <c r="A36" s="252" t="s">
        <v>1296</v>
      </c>
      <c r="B36" s="254">
        <v>109</v>
      </c>
      <c r="C36" s="254">
        <v>173</v>
      </c>
      <c r="D36" s="254">
        <v>282</v>
      </c>
      <c r="E36" s="254">
        <v>0</v>
      </c>
      <c r="F36" s="254">
        <v>0</v>
      </c>
      <c r="G36" s="254">
        <f t="shared" si="4"/>
        <v>0</v>
      </c>
      <c r="H36" s="254">
        <f t="shared" si="5"/>
        <v>109</v>
      </c>
      <c r="I36" s="254">
        <f t="shared" si="6"/>
        <v>173</v>
      </c>
      <c r="J36" s="254">
        <f t="shared" si="6"/>
        <v>282</v>
      </c>
      <c r="K36" s="255" t="s">
        <v>1479</v>
      </c>
    </row>
    <row r="37" spans="1:11" ht="23.25" customHeight="1" x14ac:dyDescent="0.2">
      <c r="A37" s="252" t="s">
        <v>1480</v>
      </c>
      <c r="B37" s="254">
        <v>142</v>
      </c>
      <c r="C37" s="254">
        <v>191</v>
      </c>
      <c r="D37" s="254">
        <v>333</v>
      </c>
      <c r="E37" s="254">
        <v>0</v>
      </c>
      <c r="F37" s="254">
        <v>0</v>
      </c>
      <c r="G37" s="254">
        <f t="shared" si="4"/>
        <v>0</v>
      </c>
      <c r="H37" s="254">
        <f t="shared" si="5"/>
        <v>142</v>
      </c>
      <c r="I37" s="254">
        <f t="shared" si="6"/>
        <v>191</v>
      </c>
      <c r="J37" s="254">
        <f t="shared" si="6"/>
        <v>333</v>
      </c>
      <c r="K37" s="255" t="s">
        <v>1481</v>
      </c>
    </row>
    <row r="38" spans="1:11" ht="23.25" customHeight="1" thickBot="1" x14ac:dyDescent="0.25">
      <c r="A38" s="252" t="s">
        <v>1482</v>
      </c>
      <c r="B38" s="254">
        <v>198</v>
      </c>
      <c r="C38" s="254">
        <v>182</v>
      </c>
      <c r="D38" s="254">
        <v>380</v>
      </c>
      <c r="E38" s="254">
        <v>0</v>
      </c>
      <c r="F38" s="254">
        <v>0</v>
      </c>
      <c r="G38" s="254">
        <f t="shared" si="4"/>
        <v>0</v>
      </c>
      <c r="H38" s="254">
        <f t="shared" si="5"/>
        <v>198</v>
      </c>
      <c r="I38" s="254">
        <f t="shared" si="6"/>
        <v>182</v>
      </c>
      <c r="J38" s="254">
        <f t="shared" si="6"/>
        <v>380</v>
      </c>
      <c r="K38" s="255" t="s">
        <v>1483</v>
      </c>
    </row>
    <row r="39" spans="1:11" ht="23.25" customHeight="1" thickBot="1" x14ac:dyDescent="0.25">
      <c r="A39" s="272" t="s">
        <v>47</v>
      </c>
      <c r="B39" s="273">
        <f>SUM(B33:B38)</f>
        <v>1026</v>
      </c>
      <c r="C39" s="273">
        <f t="shared" ref="C39:J39" si="7">SUM(C33:C38)</f>
        <v>1169</v>
      </c>
      <c r="D39" s="273">
        <f t="shared" si="7"/>
        <v>2195</v>
      </c>
      <c r="E39" s="273">
        <f t="shared" si="7"/>
        <v>0</v>
      </c>
      <c r="F39" s="273">
        <f t="shared" si="7"/>
        <v>0</v>
      </c>
      <c r="G39" s="273">
        <f t="shared" si="7"/>
        <v>0</v>
      </c>
      <c r="H39" s="273">
        <f t="shared" si="7"/>
        <v>1026</v>
      </c>
      <c r="I39" s="273">
        <f>SUM(I33:I38)</f>
        <v>1169</v>
      </c>
      <c r="J39" s="273">
        <f t="shared" si="7"/>
        <v>2195</v>
      </c>
      <c r="K39" s="274" t="s">
        <v>48</v>
      </c>
    </row>
    <row r="40" spans="1:11" ht="15" thickTop="1" x14ac:dyDescent="0.2">
      <c r="A40" s="465"/>
      <c r="B40" s="465"/>
      <c r="C40" s="465"/>
      <c r="D40" s="465"/>
    </row>
  </sheetData>
  <mergeCells count="22">
    <mergeCell ref="H29:J29"/>
    <mergeCell ref="A40:D40"/>
    <mergeCell ref="H6:J6"/>
    <mergeCell ref="A25:K25"/>
    <mergeCell ref="A26:K26"/>
    <mergeCell ref="A28:A31"/>
    <mergeCell ref="B28:D28"/>
    <mergeCell ref="E28:G28"/>
    <mergeCell ref="H28:J28"/>
    <mergeCell ref="K28:K31"/>
    <mergeCell ref="B29:D29"/>
    <mergeCell ref="E29:G29"/>
    <mergeCell ref="A1:K1"/>
    <mergeCell ref="A2:K2"/>
    <mergeCell ref="A3:K3"/>
    <mergeCell ref="A5:A8"/>
    <mergeCell ref="B5:D5"/>
    <mergeCell ref="E5:G5"/>
    <mergeCell ref="H5:J5"/>
    <mergeCell ref="K5:K8"/>
    <mergeCell ref="B6:D6"/>
    <mergeCell ref="E6:G6"/>
  </mergeCells>
  <printOptions horizontalCentered="1"/>
  <pageMargins left="1" right="1" top="1" bottom="1" header="1" footer="1"/>
  <pageSetup paperSize="9" scale="80" firstPageNumber="161"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109"/>
  <sheetViews>
    <sheetView rightToLeft="1" view="pageBreakPreview" topLeftCell="A37" zoomScale="90" zoomScaleSheetLayoutView="90" workbookViewId="0">
      <selection activeCell="A51" sqref="A51:A64"/>
    </sheetView>
  </sheetViews>
  <sheetFormatPr defaultRowHeight="14.25" x14ac:dyDescent="0.2"/>
  <cols>
    <col min="1" max="1" width="21.25" style="76" customWidth="1"/>
    <col min="2" max="10" width="8.75" style="76" customWidth="1"/>
    <col min="11" max="11" width="32.125" style="76" customWidth="1"/>
    <col min="12" max="16384" width="9" style="76"/>
  </cols>
  <sheetData>
    <row r="1" spans="1:11" ht="21.75" customHeight="1" x14ac:dyDescent="0.2">
      <c r="A1" s="423" t="s">
        <v>1701</v>
      </c>
      <c r="B1" s="423"/>
      <c r="C1" s="423"/>
      <c r="D1" s="423"/>
      <c r="E1" s="423"/>
      <c r="F1" s="423"/>
      <c r="G1" s="423"/>
      <c r="H1" s="423"/>
      <c r="I1" s="423"/>
      <c r="J1" s="423"/>
      <c r="K1" s="423"/>
    </row>
    <row r="2" spans="1:11" ht="36.75" customHeight="1" x14ac:dyDescent="0.25">
      <c r="A2" s="416" t="s">
        <v>1700</v>
      </c>
      <c r="B2" s="416"/>
      <c r="C2" s="416"/>
      <c r="D2" s="416"/>
      <c r="E2" s="416"/>
      <c r="F2" s="416"/>
      <c r="G2" s="416"/>
      <c r="H2" s="416"/>
      <c r="I2" s="416"/>
      <c r="J2" s="416"/>
      <c r="K2" s="416"/>
    </row>
    <row r="3" spans="1:11" ht="23.25" customHeight="1" thickBot="1" x14ac:dyDescent="0.25">
      <c r="A3" s="31" t="s">
        <v>1699</v>
      </c>
      <c r="K3" s="33" t="s">
        <v>1698</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75" t="s">
        <v>52</v>
      </c>
      <c r="C6" s="75" t="s">
        <v>10</v>
      </c>
      <c r="D6" s="75" t="s">
        <v>11</v>
      </c>
      <c r="E6" s="75" t="s">
        <v>52</v>
      </c>
      <c r="F6" s="75" t="s">
        <v>10</v>
      </c>
      <c r="G6" s="75" t="s">
        <v>11</v>
      </c>
      <c r="H6" s="75" t="s">
        <v>52</v>
      </c>
      <c r="I6" s="75" t="s">
        <v>10</v>
      </c>
      <c r="J6" s="75"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7.25" customHeight="1" x14ac:dyDescent="0.2">
      <c r="A8" s="5" t="s">
        <v>14</v>
      </c>
      <c r="B8" s="6"/>
      <c r="C8" s="6"/>
      <c r="D8" s="6"/>
      <c r="E8" s="6"/>
      <c r="F8" s="6"/>
      <c r="G8" s="6"/>
      <c r="H8" s="6"/>
      <c r="I8" s="6"/>
      <c r="J8" s="6"/>
      <c r="K8" s="7" t="s">
        <v>69</v>
      </c>
    </row>
    <row r="9" spans="1:11" ht="17.25" customHeight="1" x14ac:dyDescent="0.2">
      <c r="A9" s="5" t="s">
        <v>280</v>
      </c>
      <c r="B9" s="6">
        <v>27</v>
      </c>
      <c r="C9" s="6">
        <v>71</v>
      </c>
      <c r="D9" s="6">
        <f t="shared" ref="D9:D22" si="0">SUM(B9:C9)</f>
        <v>98</v>
      </c>
      <c r="E9" s="6">
        <v>0</v>
      </c>
      <c r="F9" s="6">
        <v>0</v>
      </c>
      <c r="G9" s="6">
        <f t="shared" ref="G9:G22" si="1">SUM(E9:F9)</f>
        <v>0</v>
      </c>
      <c r="H9" s="6">
        <f t="shared" ref="H9:H22" si="2">SUM(B9,E9)</f>
        <v>27</v>
      </c>
      <c r="I9" s="6">
        <f t="shared" ref="I9:I22" si="3">SUM(C9,F9)</f>
        <v>71</v>
      </c>
      <c r="J9" s="6">
        <f t="shared" ref="J9:J22" si="4">SUM(H9:I9)</f>
        <v>98</v>
      </c>
      <c r="K9" s="7" t="s">
        <v>281</v>
      </c>
    </row>
    <row r="10" spans="1:11" ht="17.25" customHeight="1" x14ac:dyDescent="0.2">
      <c r="A10" s="5" t="s">
        <v>285</v>
      </c>
      <c r="B10" s="6">
        <v>195</v>
      </c>
      <c r="C10" s="6">
        <v>165</v>
      </c>
      <c r="D10" s="6">
        <f t="shared" si="0"/>
        <v>360</v>
      </c>
      <c r="E10" s="6">
        <v>0</v>
      </c>
      <c r="F10" s="6">
        <v>0</v>
      </c>
      <c r="G10" s="6">
        <f t="shared" si="1"/>
        <v>0</v>
      </c>
      <c r="H10" s="6">
        <f t="shared" si="2"/>
        <v>195</v>
      </c>
      <c r="I10" s="6">
        <f t="shared" si="3"/>
        <v>165</v>
      </c>
      <c r="J10" s="6">
        <f t="shared" si="4"/>
        <v>360</v>
      </c>
      <c r="K10" s="7" t="s">
        <v>286</v>
      </c>
    </row>
    <row r="11" spans="1:11" ht="17.25" customHeight="1" x14ac:dyDescent="0.2">
      <c r="A11" s="5" t="s">
        <v>407</v>
      </c>
      <c r="B11" s="6">
        <v>156</v>
      </c>
      <c r="C11" s="6">
        <v>143</v>
      </c>
      <c r="D11" s="6">
        <f t="shared" si="0"/>
        <v>299</v>
      </c>
      <c r="E11" s="6">
        <v>0</v>
      </c>
      <c r="F11" s="6">
        <v>0</v>
      </c>
      <c r="G11" s="6">
        <f t="shared" si="1"/>
        <v>0</v>
      </c>
      <c r="H11" s="6">
        <f t="shared" si="2"/>
        <v>156</v>
      </c>
      <c r="I11" s="6">
        <f t="shared" si="3"/>
        <v>143</v>
      </c>
      <c r="J11" s="6">
        <f t="shared" si="4"/>
        <v>299</v>
      </c>
      <c r="K11" s="7" t="s">
        <v>351</v>
      </c>
    </row>
    <row r="12" spans="1:11" ht="17.25" customHeight="1" x14ac:dyDescent="0.2">
      <c r="A12" s="5" t="s">
        <v>352</v>
      </c>
      <c r="B12" s="6">
        <v>37</v>
      </c>
      <c r="C12" s="6">
        <v>26</v>
      </c>
      <c r="D12" s="6">
        <f t="shared" si="0"/>
        <v>63</v>
      </c>
      <c r="E12" s="6">
        <v>0</v>
      </c>
      <c r="F12" s="6">
        <v>0</v>
      </c>
      <c r="G12" s="6">
        <f t="shared" si="1"/>
        <v>0</v>
      </c>
      <c r="H12" s="6">
        <f t="shared" si="2"/>
        <v>37</v>
      </c>
      <c r="I12" s="6">
        <f t="shared" si="3"/>
        <v>26</v>
      </c>
      <c r="J12" s="6">
        <f t="shared" si="4"/>
        <v>63</v>
      </c>
      <c r="K12" s="7" t="s">
        <v>1423</v>
      </c>
    </row>
    <row r="13" spans="1:11" ht="17.25" customHeight="1" x14ac:dyDescent="0.2">
      <c r="A13" s="5" t="s">
        <v>287</v>
      </c>
      <c r="B13" s="6">
        <v>136</v>
      </c>
      <c r="C13" s="6">
        <v>280</v>
      </c>
      <c r="D13" s="6">
        <f t="shared" si="0"/>
        <v>416</v>
      </c>
      <c r="E13" s="6">
        <v>0</v>
      </c>
      <c r="F13" s="6">
        <v>0</v>
      </c>
      <c r="G13" s="6">
        <f t="shared" si="1"/>
        <v>0</v>
      </c>
      <c r="H13" s="6">
        <f t="shared" si="2"/>
        <v>136</v>
      </c>
      <c r="I13" s="6">
        <f t="shared" si="3"/>
        <v>280</v>
      </c>
      <c r="J13" s="6">
        <f t="shared" si="4"/>
        <v>416</v>
      </c>
      <c r="K13" s="7" t="s">
        <v>331</v>
      </c>
    </row>
    <row r="14" spans="1:11" ht="17.25" customHeight="1" x14ac:dyDescent="0.2">
      <c r="A14" s="5" t="s">
        <v>414</v>
      </c>
      <c r="B14" s="6">
        <v>94</v>
      </c>
      <c r="C14" s="6">
        <v>100</v>
      </c>
      <c r="D14" s="6">
        <f t="shared" si="0"/>
        <v>194</v>
      </c>
      <c r="E14" s="6">
        <v>0</v>
      </c>
      <c r="F14" s="6">
        <v>0</v>
      </c>
      <c r="G14" s="6">
        <f t="shared" si="1"/>
        <v>0</v>
      </c>
      <c r="H14" s="6">
        <f t="shared" si="2"/>
        <v>94</v>
      </c>
      <c r="I14" s="6">
        <f t="shared" si="3"/>
        <v>100</v>
      </c>
      <c r="J14" s="6">
        <f t="shared" si="4"/>
        <v>194</v>
      </c>
      <c r="K14" s="7" t="s">
        <v>290</v>
      </c>
    </row>
    <row r="15" spans="1:11" ht="17.25" customHeight="1" x14ac:dyDescent="0.2">
      <c r="A15" s="5" t="s">
        <v>390</v>
      </c>
      <c r="B15" s="6">
        <v>228</v>
      </c>
      <c r="C15" s="6">
        <v>511</v>
      </c>
      <c r="D15" s="6">
        <f t="shared" si="0"/>
        <v>739</v>
      </c>
      <c r="E15" s="6">
        <v>0</v>
      </c>
      <c r="F15" s="6">
        <v>0</v>
      </c>
      <c r="G15" s="6">
        <f t="shared" si="1"/>
        <v>0</v>
      </c>
      <c r="H15" s="6">
        <f t="shared" si="2"/>
        <v>228</v>
      </c>
      <c r="I15" s="6">
        <f t="shared" si="3"/>
        <v>511</v>
      </c>
      <c r="J15" s="6">
        <f t="shared" si="4"/>
        <v>739</v>
      </c>
      <c r="K15" s="7" t="s">
        <v>1136</v>
      </c>
    </row>
    <row r="16" spans="1:11" ht="17.25" customHeight="1" x14ac:dyDescent="0.2">
      <c r="A16" s="5" t="s">
        <v>361</v>
      </c>
      <c r="B16" s="6">
        <v>97</v>
      </c>
      <c r="C16" s="6">
        <v>166</v>
      </c>
      <c r="D16" s="6">
        <f t="shared" si="0"/>
        <v>263</v>
      </c>
      <c r="E16" s="6">
        <v>0</v>
      </c>
      <c r="F16" s="6">
        <v>0</v>
      </c>
      <c r="G16" s="6">
        <f t="shared" si="1"/>
        <v>0</v>
      </c>
      <c r="H16" s="6">
        <f t="shared" si="2"/>
        <v>97</v>
      </c>
      <c r="I16" s="6">
        <f t="shared" si="3"/>
        <v>166</v>
      </c>
      <c r="J16" s="6">
        <f t="shared" si="4"/>
        <v>263</v>
      </c>
      <c r="K16" s="7" t="s">
        <v>1137</v>
      </c>
    </row>
    <row r="17" spans="1:11" ht="17.25" customHeight="1" x14ac:dyDescent="0.2">
      <c r="A17" s="5" t="s">
        <v>1689</v>
      </c>
      <c r="B17" s="6">
        <v>106</v>
      </c>
      <c r="C17" s="6">
        <v>86</v>
      </c>
      <c r="D17" s="6">
        <f t="shared" si="0"/>
        <v>192</v>
      </c>
      <c r="E17" s="6">
        <v>0</v>
      </c>
      <c r="F17" s="6">
        <v>0</v>
      </c>
      <c r="G17" s="6">
        <f t="shared" si="1"/>
        <v>0</v>
      </c>
      <c r="H17" s="6">
        <f t="shared" si="2"/>
        <v>106</v>
      </c>
      <c r="I17" s="6">
        <f t="shared" si="3"/>
        <v>86</v>
      </c>
      <c r="J17" s="6">
        <f t="shared" si="4"/>
        <v>192</v>
      </c>
      <c r="K17" s="7" t="s">
        <v>1688</v>
      </c>
    </row>
    <row r="18" spans="1:11" ht="17.25" customHeight="1" x14ac:dyDescent="0.2">
      <c r="A18" s="5" t="s">
        <v>295</v>
      </c>
      <c r="B18" s="6">
        <v>429</v>
      </c>
      <c r="C18" s="6">
        <v>522</v>
      </c>
      <c r="D18" s="6">
        <f t="shared" si="0"/>
        <v>951</v>
      </c>
      <c r="E18" s="6">
        <v>0</v>
      </c>
      <c r="F18" s="6">
        <v>0</v>
      </c>
      <c r="G18" s="6">
        <f t="shared" si="1"/>
        <v>0</v>
      </c>
      <c r="H18" s="6">
        <f t="shared" si="2"/>
        <v>429</v>
      </c>
      <c r="I18" s="6">
        <f t="shared" si="3"/>
        <v>522</v>
      </c>
      <c r="J18" s="6">
        <f t="shared" si="4"/>
        <v>951</v>
      </c>
      <c r="K18" s="7" t="s">
        <v>296</v>
      </c>
    </row>
    <row r="19" spans="1:11" ht="17.25" customHeight="1" x14ac:dyDescent="0.2">
      <c r="A19" s="5" t="s">
        <v>297</v>
      </c>
      <c r="B19" s="6">
        <v>155</v>
      </c>
      <c r="C19" s="6">
        <v>41</v>
      </c>
      <c r="D19" s="6">
        <f t="shared" si="0"/>
        <v>196</v>
      </c>
      <c r="E19" s="6">
        <v>0</v>
      </c>
      <c r="F19" s="6">
        <v>0</v>
      </c>
      <c r="G19" s="6">
        <f t="shared" si="1"/>
        <v>0</v>
      </c>
      <c r="H19" s="6">
        <f t="shared" si="2"/>
        <v>155</v>
      </c>
      <c r="I19" s="6">
        <f t="shared" si="3"/>
        <v>41</v>
      </c>
      <c r="J19" s="6">
        <f t="shared" si="4"/>
        <v>196</v>
      </c>
      <c r="K19" s="7" t="s">
        <v>367</v>
      </c>
    </row>
    <row r="20" spans="1:11" ht="17.25" customHeight="1" x14ac:dyDescent="0.2">
      <c r="A20" s="5" t="s">
        <v>1687</v>
      </c>
      <c r="B20" s="6">
        <v>142</v>
      </c>
      <c r="C20" s="6">
        <v>125</v>
      </c>
      <c r="D20" s="6">
        <f t="shared" si="0"/>
        <v>267</v>
      </c>
      <c r="E20" s="6">
        <v>0</v>
      </c>
      <c r="F20" s="6">
        <v>0</v>
      </c>
      <c r="G20" s="6">
        <f t="shared" si="1"/>
        <v>0</v>
      </c>
      <c r="H20" s="6">
        <f t="shared" si="2"/>
        <v>142</v>
      </c>
      <c r="I20" s="6">
        <f t="shared" si="3"/>
        <v>125</v>
      </c>
      <c r="J20" s="6">
        <f t="shared" si="4"/>
        <v>267</v>
      </c>
      <c r="K20" s="7" t="s">
        <v>421</v>
      </c>
    </row>
    <row r="21" spans="1:11" ht="17.25" customHeight="1" x14ac:dyDescent="0.2">
      <c r="A21" s="5" t="s">
        <v>880</v>
      </c>
      <c r="B21" s="6">
        <v>55</v>
      </c>
      <c r="C21" s="6">
        <v>108</v>
      </c>
      <c r="D21" s="6">
        <f t="shared" si="0"/>
        <v>163</v>
      </c>
      <c r="E21" s="6">
        <v>0</v>
      </c>
      <c r="F21" s="6">
        <v>0</v>
      </c>
      <c r="G21" s="6">
        <f t="shared" si="1"/>
        <v>0</v>
      </c>
      <c r="H21" s="6">
        <f t="shared" si="2"/>
        <v>55</v>
      </c>
      <c r="I21" s="6">
        <f t="shared" si="3"/>
        <v>108</v>
      </c>
      <c r="J21" s="6">
        <f t="shared" si="4"/>
        <v>163</v>
      </c>
      <c r="K21" s="7" t="s">
        <v>778</v>
      </c>
    </row>
    <row r="22" spans="1:11" ht="17.25" customHeight="1" x14ac:dyDescent="0.2">
      <c r="A22" s="5" t="s">
        <v>372</v>
      </c>
      <c r="B22" s="6">
        <v>93</v>
      </c>
      <c r="C22" s="6">
        <v>264</v>
      </c>
      <c r="D22" s="6">
        <f t="shared" si="0"/>
        <v>357</v>
      </c>
      <c r="E22" s="6">
        <v>0</v>
      </c>
      <c r="F22" s="6">
        <v>0</v>
      </c>
      <c r="G22" s="6">
        <f t="shared" si="1"/>
        <v>0</v>
      </c>
      <c r="H22" s="6">
        <f t="shared" si="2"/>
        <v>93</v>
      </c>
      <c r="I22" s="6">
        <f t="shared" si="3"/>
        <v>264</v>
      </c>
      <c r="J22" s="6">
        <f t="shared" si="4"/>
        <v>357</v>
      </c>
      <c r="K22" s="7" t="s">
        <v>779</v>
      </c>
    </row>
    <row r="23" spans="1:11" ht="17.25" customHeight="1" x14ac:dyDescent="0.2">
      <c r="A23" s="5" t="s">
        <v>38</v>
      </c>
      <c r="B23" s="6">
        <f t="shared" ref="B23:J23" si="5">SUM(B9:B22)</f>
        <v>1950</v>
      </c>
      <c r="C23" s="6">
        <f t="shared" si="5"/>
        <v>2608</v>
      </c>
      <c r="D23" s="6">
        <f t="shared" si="5"/>
        <v>4558</v>
      </c>
      <c r="E23" s="6">
        <f t="shared" si="5"/>
        <v>0</v>
      </c>
      <c r="F23" s="6">
        <f t="shared" si="5"/>
        <v>0</v>
      </c>
      <c r="G23" s="6">
        <f t="shared" si="5"/>
        <v>0</v>
      </c>
      <c r="H23" s="6">
        <f t="shared" si="5"/>
        <v>1950</v>
      </c>
      <c r="I23" s="6">
        <f t="shared" si="5"/>
        <v>2608</v>
      </c>
      <c r="J23" s="6">
        <f t="shared" si="5"/>
        <v>4558</v>
      </c>
      <c r="K23" s="7" t="s">
        <v>39</v>
      </c>
    </row>
    <row r="24" spans="1:11" ht="17.25" customHeight="1" x14ac:dyDescent="0.2">
      <c r="A24" s="5" t="s">
        <v>62</v>
      </c>
      <c r="B24" s="6"/>
      <c r="C24" s="6"/>
      <c r="D24" s="6"/>
      <c r="E24" s="6"/>
      <c r="F24" s="6"/>
      <c r="G24" s="6"/>
      <c r="H24" s="6"/>
      <c r="I24" s="6"/>
      <c r="J24" s="6"/>
      <c r="K24" s="7" t="s">
        <v>41</v>
      </c>
    </row>
    <row r="25" spans="1:11" ht="17.25" customHeight="1" x14ac:dyDescent="0.2">
      <c r="A25" s="5" t="s">
        <v>285</v>
      </c>
      <c r="B25" s="6">
        <v>95</v>
      </c>
      <c r="C25" s="6">
        <v>14</v>
      </c>
      <c r="D25" s="6">
        <f t="shared" ref="D25:D34" si="6">SUM(B25:C25)</f>
        <v>109</v>
      </c>
      <c r="E25" s="6">
        <v>0</v>
      </c>
      <c r="F25" s="6">
        <v>0</v>
      </c>
      <c r="G25" s="6">
        <f t="shared" ref="G25:G34" si="7">SUM(E25:F25)</f>
        <v>0</v>
      </c>
      <c r="H25" s="6">
        <f t="shared" ref="H25:H34" si="8">SUM(B25,E25)</f>
        <v>95</v>
      </c>
      <c r="I25" s="6">
        <f t="shared" ref="I25:I34" si="9">SUM(C25,F25)</f>
        <v>14</v>
      </c>
      <c r="J25" s="6">
        <f t="shared" ref="J25:J34" si="10">SUM(H25:I25)</f>
        <v>109</v>
      </c>
      <c r="K25" s="7" t="s">
        <v>286</v>
      </c>
    </row>
    <row r="26" spans="1:11" ht="17.25" customHeight="1" x14ac:dyDescent="0.2">
      <c r="A26" s="5" t="s">
        <v>287</v>
      </c>
      <c r="B26" s="6">
        <v>104</v>
      </c>
      <c r="C26" s="6">
        <v>66</v>
      </c>
      <c r="D26" s="6">
        <f t="shared" si="6"/>
        <v>170</v>
      </c>
      <c r="E26" s="6">
        <v>0</v>
      </c>
      <c r="F26" s="6">
        <v>0</v>
      </c>
      <c r="G26" s="6">
        <f t="shared" si="7"/>
        <v>0</v>
      </c>
      <c r="H26" s="6">
        <f t="shared" si="8"/>
        <v>104</v>
      </c>
      <c r="I26" s="6">
        <f t="shared" si="9"/>
        <v>66</v>
      </c>
      <c r="J26" s="6">
        <f t="shared" si="10"/>
        <v>170</v>
      </c>
      <c r="K26" s="7" t="s">
        <v>331</v>
      </c>
    </row>
    <row r="27" spans="1:11" ht="17.25" customHeight="1" x14ac:dyDescent="0.2">
      <c r="A27" s="5" t="s">
        <v>414</v>
      </c>
      <c r="B27" s="6">
        <v>55</v>
      </c>
      <c r="C27" s="6">
        <v>38</v>
      </c>
      <c r="D27" s="6">
        <f t="shared" si="6"/>
        <v>93</v>
      </c>
      <c r="E27" s="6">
        <v>0</v>
      </c>
      <c r="F27" s="6">
        <v>0</v>
      </c>
      <c r="G27" s="6">
        <f t="shared" si="7"/>
        <v>0</v>
      </c>
      <c r="H27" s="6">
        <f t="shared" si="8"/>
        <v>55</v>
      </c>
      <c r="I27" s="6">
        <f t="shared" si="9"/>
        <v>38</v>
      </c>
      <c r="J27" s="6">
        <f t="shared" si="10"/>
        <v>93</v>
      </c>
      <c r="K27" s="7" t="s">
        <v>290</v>
      </c>
    </row>
    <row r="28" spans="1:11" ht="17.25" customHeight="1" x14ac:dyDescent="0.2">
      <c r="A28" s="5" t="s">
        <v>390</v>
      </c>
      <c r="B28" s="6">
        <v>188</v>
      </c>
      <c r="C28" s="6">
        <v>155</v>
      </c>
      <c r="D28" s="6">
        <f t="shared" si="6"/>
        <v>343</v>
      </c>
      <c r="E28" s="6">
        <v>0</v>
      </c>
      <c r="F28" s="6">
        <v>0</v>
      </c>
      <c r="G28" s="6">
        <f t="shared" si="7"/>
        <v>0</v>
      </c>
      <c r="H28" s="6">
        <f t="shared" si="8"/>
        <v>188</v>
      </c>
      <c r="I28" s="6">
        <f t="shared" si="9"/>
        <v>155</v>
      </c>
      <c r="J28" s="6">
        <f t="shared" si="10"/>
        <v>343</v>
      </c>
      <c r="K28" s="7" t="s">
        <v>1136</v>
      </c>
    </row>
    <row r="29" spans="1:11" ht="17.25" customHeight="1" x14ac:dyDescent="0.2">
      <c r="A29" s="5" t="s">
        <v>361</v>
      </c>
      <c r="B29" s="6">
        <v>67</v>
      </c>
      <c r="C29" s="6">
        <v>37</v>
      </c>
      <c r="D29" s="6">
        <f t="shared" si="6"/>
        <v>104</v>
      </c>
      <c r="E29" s="6">
        <v>0</v>
      </c>
      <c r="F29" s="6">
        <v>0</v>
      </c>
      <c r="G29" s="6">
        <f t="shared" si="7"/>
        <v>0</v>
      </c>
      <c r="H29" s="6">
        <f t="shared" si="8"/>
        <v>67</v>
      </c>
      <c r="I29" s="6">
        <f t="shared" si="9"/>
        <v>37</v>
      </c>
      <c r="J29" s="6">
        <f t="shared" si="10"/>
        <v>104</v>
      </c>
      <c r="K29" s="7" t="s">
        <v>1137</v>
      </c>
    </row>
    <row r="30" spans="1:11" ht="17.25" customHeight="1" x14ac:dyDescent="0.2">
      <c r="A30" s="5" t="s">
        <v>295</v>
      </c>
      <c r="B30" s="6">
        <v>79</v>
      </c>
      <c r="C30" s="6">
        <v>117</v>
      </c>
      <c r="D30" s="6">
        <f t="shared" si="6"/>
        <v>196</v>
      </c>
      <c r="E30" s="6">
        <v>0</v>
      </c>
      <c r="F30" s="6">
        <v>0</v>
      </c>
      <c r="G30" s="6">
        <f t="shared" si="7"/>
        <v>0</v>
      </c>
      <c r="H30" s="6">
        <f t="shared" si="8"/>
        <v>79</v>
      </c>
      <c r="I30" s="6">
        <f t="shared" si="9"/>
        <v>117</v>
      </c>
      <c r="J30" s="6">
        <f t="shared" si="10"/>
        <v>196</v>
      </c>
      <c r="K30" s="7" t="s">
        <v>296</v>
      </c>
    </row>
    <row r="31" spans="1:11" ht="17.25" customHeight="1" x14ac:dyDescent="0.2">
      <c r="A31" s="5" t="s">
        <v>297</v>
      </c>
      <c r="B31" s="6">
        <v>49</v>
      </c>
      <c r="C31" s="6">
        <v>7</v>
      </c>
      <c r="D31" s="6">
        <f t="shared" si="6"/>
        <v>56</v>
      </c>
      <c r="E31" s="6">
        <v>0</v>
      </c>
      <c r="F31" s="6">
        <v>0</v>
      </c>
      <c r="G31" s="6">
        <f t="shared" si="7"/>
        <v>0</v>
      </c>
      <c r="H31" s="6">
        <f t="shared" si="8"/>
        <v>49</v>
      </c>
      <c r="I31" s="6">
        <f t="shared" si="9"/>
        <v>7</v>
      </c>
      <c r="J31" s="6">
        <f t="shared" si="10"/>
        <v>56</v>
      </c>
      <c r="K31" s="7" t="s">
        <v>367</v>
      </c>
    </row>
    <row r="32" spans="1:11" ht="17.25" customHeight="1" x14ac:dyDescent="0.2">
      <c r="A32" s="5" t="s">
        <v>1687</v>
      </c>
      <c r="B32" s="6">
        <v>101</v>
      </c>
      <c r="C32" s="6">
        <v>36</v>
      </c>
      <c r="D32" s="6">
        <f t="shared" si="6"/>
        <v>137</v>
      </c>
      <c r="E32" s="6">
        <v>0</v>
      </c>
      <c r="F32" s="6">
        <v>0</v>
      </c>
      <c r="G32" s="6">
        <f t="shared" si="7"/>
        <v>0</v>
      </c>
      <c r="H32" s="6">
        <f t="shared" si="8"/>
        <v>101</v>
      </c>
      <c r="I32" s="6">
        <f t="shared" si="9"/>
        <v>36</v>
      </c>
      <c r="J32" s="6">
        <f t="shared" si="10"/>
        <v>137</v>
      </c>
      <c r="K32" s="7" t="s">
        <v>421</v>
      </c>
    </row>
    <row r="33" spans="1:11" ht="17.25" customHeight="1" x14ac:dyDescent="0.2">
      <c r="A33" s="5" t="s">
        <v>880</v>
      </c>
      <c r="B33" s="6">
        <v>19</v>
      </c>
      <c r="C33" s="6">
        <v>42</v>
      </c>
      <c r="D33" s="6">
        <f t="shared" si="6"/>
        <v>61</v>
      </c>
      <c r="E33" s="6">
        <v>0</v>
      </c>
      <c r="F33" s="6">
        <v>0</v>
      </c>
      <c r="G33" s="6">
        <f t="shared" si="7"/>
        <v>0</v>
      </c>
      <c r="H33" s="6">
        <f t="shared" si="8"/>
        <v>19</v>
      </c>
      <c r="I33" s="6">
        <f t="shared" si="9"/>
        <v>42</v>
      </c>
      <c r="J33" s="6">
        <f t="shared" si="10"/>
        <v>61</v>
      </c>
      <c r="K33" s="7" t="s">
        <v>778</v>
      </c>
    </row>
    <row r="34" spans="1:11" ht="17.25" customHeight="1" x14ac:dyDescent="0.2">
      <c r="A34" s="5" t="s">
        <v>372</v>
      </c>
      <c r="B34" s="6">
        <v>42</v>
      </c>
      <c r="C34" s="6">
        <v>12</v>
      </c>
      <c r="D34" s="6">
        <f t="shared" si="6"/>
        <v>54</v>
      </c>
      <c r="E34" s="6">
        <v>0</v>
      </c>
      <c r="F34" s="6">
        <v>0</v>
      </c>
      <c r="G34" s="6">
        <f t="shared" si="7"/>
        <v>0</v>
      </c>
      <c r="H34" s="6">
        <f t="shared" si="8"/>
        <v>42</v>
      </c>
      <c r="I34" s="6">
        <f t="shared" si="9"/>
        <v>12</v>
      </c>
      <c r="J34" s="6">
        <f t="shared" si="10"/>
        <v>54</v>
      </c>
      <c r="K34" s="7" t="s">
        <v>779</v>
      </c>
    </row>
    <row r="35" spans="1:11" ht="17.25" customHeight="1" thickBot="1" x14ac:dyDescent="0.25">
      <c r="A35" s="5" t="s">
        <v>45</v>
      </c>
      <c r="B35" s="6">
        <f t="shared" ref="B35:J35" si="11">SUM(B25:B34)</f>
        <v>799</v>
      </c>
      <c r="C35" s="6">
        <f t="shared" si="11"/>
        <v>524</v>
      </c>
      <c r="D35" s="6">
        <f t="shared" si="11"/>
        <v>1323</v>
      </c>
      <c r="E35" s="6">
        <f t="shared" si="11"/>
        <v>0</v>
      </c>
      <c r="F35" s="6">
        <f t="shared" si="11"/>
        <v>0</v>
      </c>
      <c r="G35" s="6">
        <f t="shared" si="11"/>
        <v>0</v>
      </c>
      <c r="H35" s="6">
        <f t="shared" si="11"/>
        <v>799</v>
      </c>
      <c r="I35" s="6">
        <f t="shared" si="11"/>
        <v>524</v>
      </c>
      <c r="J35" s="6">
        <f t="shared" si="11"/>
        <v>1323</v>
      </c>
      <c r="K35" s="7" t="s">
        <v>41</v>
      </c>
    </row>
    <row r="36" spans="1:11" ht="17.25" customHeight="1" thickBot="1" x14ac:dyDescent="0.25">
      <c r="A36" s="8" t="s">
        <v>108</v>
      </c>
      <c r="B36" s="9">
        <f t="shared" ref="B36:J36" si="12">SUM(B35,B23)</f>
        <v>2749</v>
      </c>
      <c r="C36" s="9">
        <f t="shared" si="12"/>
        <v>3132</v>
      </c>
      <c r="D36" s="9">
        <f t="shared" si="12"/>
        <v>5881</v>
      </c>
      <c r="E36" s="9">
        <f t="shared" si="12"/>
        <v>0</v>
      </c>
      <c r="F36" s="9">
        <f t="shared" si="12"/>
        <v>0</v>
      </c>
      <c r="G36" s="9">
        <f t="shared" si="12"/>
        <v>0</v>
      </c>
      <c r="H36" s="9">
        <f t="shared" si="12"/>
        <v>2749</v>
      </c>
      <c r="I36" s="9">
        <f t="shared" si="12"/>
        <v>3132</v>
      </c>
      <c r="J36" s="9">
        <f t="shared" si="12"/>
        <v>5881</v>
      </c>
      <c r="K36" s="10" t="s">
        <v>48</v>
      </c>
    </row>
    <row r="37" spans="1:11" ht="15" thickTop="1" x14ac:dyDescent="0.2"/>
    <row r="43" spans="1:11" ht="18" customHeight="1" x14ac:dyDescent="0.2">
      <c r="A43" s="423" t="s">
        <v>1697</v>
      </c>
      <c r="B43" s="423"/>
      <c r="C43" s="423"/>
      <c r="D43" s="423"/>
      <c r="E43" s="423"/>
      <c r="F43" s="423"/>
      <c r="G43" s="423"/>
      <c r="H43" s="423"/>
      <c r="I43" s="423"/>
      <c r="J43" s="423"/>
      <c r="K43" s="423"/>
    </row>
    <row r="44" spans="1:11" ht="36" customHeight="1" x14ac:dyDescent="0.25">
      <c r="A44" s="416" t="s">
        <v>1696</v>
      </c>
      <c r="B44" s="416"/>
      <c r="C44" s="416"/>
      <c r="D44" s="416"/>
      <c r="E44" s="416"/>
      <c r="F44" s="416"/>
      <c r="G44" s="416"/>
      <c r="H44" s="416"/>
      <c r="I44" s="416"/>
      <c r="J44" s="416"/>
      <c r="K44" s="416"/>
    </row>
    <row r="45" spans="1:11" ht="24" customHeight="1" thickBot="1" x14ac:dyDescent="0.25">
      <c r="A45" s="31" t="s">
        <v>1695</v>
      </c>
      <c r="K45" s="33" t="s">
        <v>1694</v>
      </c>
    </row>
    <row r="46" spans="1:11" ht="16.5" thickTop="1" x14ac:dyDescent="0.25">
      <c r="A46" s="409" t="s">
        <v>118</v>
      </c>
      <c r="B46" s="412" t="s">
        <v>2</v>
      </c>
      <c r="C46" s="412"/>
      <c r="D46" s="412"/>
      <c r="E46" s="412" t="s">
        <v>3</v>
      </c>
      <c r="F46" s="412"/>
      <c r="G46" s="412"/>
      <c r="H46" s="412" t="s">
        <v>4</v>
      </c>
      <c r="I46" s="412"/>
      <c r="J46" s="412"/>
      <c r="K46" s="409" t="s">
        <v>278</v>
      </c>
    </row>
    <row r="47" spans="1:11" ht="15.75" x14ac:dyDescent="0.25">
      <c r="A47" s="410"/>
      <c r="B47" s="413" t="s">
        <v>6</v>
      </c>
      <c r="C47" s="413"/>
      <c r="D47" s="413"/>
      <c r="E47" s="413" t="s">
        <v>7</v>
      </c>
      <c r="F47" s="413"/>
      <c r="G47" s="413"/>
      <c r="H47" s="413" t="s">
        <v>8</v>
      </c>
      <c r="I47" s="413"/>
      <c r="J47" s="413"/>
      <c r="K47" s="410"/>
    </row>
    <row r="48" spans="1:11" ht="15.75" x14ac:dyDescent="0.25">
      <c r="A48" s="410"/>
      <c r="B48" s="75" t="s">
        <v>52</v>
      </c>
      <c r="C48" s="75" t="s">
        <v>10</v>
      </c>
      <c r="D48" s="75" t="s">
        <v>11</v>
      </c>
      <c r="E48" s="75" t="s">
        <v>52</v>
      </c>
      <c r="F48" s="75" t="s">
        <v>10</v>
      </c>
      <c r="G48" s="75" t="s">
        <v>11</v>
      </c>
      <c r="H48" s="75" t="s">
        <v>52</v>
      </c>
      <c r="I48" s="75" t="s">
        <v>10</v>
      </c>
      <c r="J48" s="75" t="s">
        <v>11</v>
      </c>
      <c r="K48" s="410"/>
    </row>
    <row r="49" spans="1:11" ht="16.5" thickBot="1" x14ac:dyDescent="0.3">
      <c r="A49" s="411"/>
      <c r="B49" s="4" t="s">
        <v>12</v>
      </c>
      <c r="C49" s="4" t="s">
        <v>13</v>
      </c>
      <c r="D49" s="4" t="s">
        <v>8</v>
      </c>
      <c r="E49" s="4" t="s">
        <v>12</v>
      </c>
      <c r="F49" s="4" t="s">
        <v>13</v>
      </c>
      <c r="G49" s="4" t="s">
        <v>8</v>
      </c>
      <c r="H49" s="4" t="s">
        <v>12</v>
      </c>
      <c r="I49" s="4" t="s">
        <v>13</v>
      </c>
      <c r="J49" s="4" t="s">
        <v>8</v>
      </c>
      <c r="K49" s="411"/>
    </row>
    <row r="50" spans="1:11" ht="17.45" customHeight="1" x14ac:dyDescent="0.2">
      <c r="A50" s="5" t="s">
        <v>14</v>
      </c>
      <c r="B50" s="6"/>
      <c r="C50" s="6"/>
      <c r="D50" s="6"/>
      <c r="E50" s="6"/>
      <c r="F50" s="6"/>
      <c r="G50" s="6"/>
      <c r="H50" s="6"/>
      <c r="I50" s="6"/>
      <c r="J50" s="6"/>
      <c r="K50" s="7" t="s">
        <v>69</v>
      </c>
    </row>
    <row r="51" spans="1:11" ht="17.45" customHeight="1" x14ac:dyDescent="0.2">
      <c r="A51" s="5" t="s">
        <v>280</v>
      </c>
      <c r="B51" s="6">
        <v>125</v>
      </c>
      <c r="C51" s="6">
        <v>295</v>
      </c>
      <c r="D51" s="6">
        <f t="shared" ref="D51:D64" si="13">SUM(B51:C51)</f>
        <v>420</v>
      </c>
      <c r="E51" s="6">
        <v>0</v>
      </c>
      <c r="F51" s="6">
        <v>0</v>
      </c>
      <c r="G51" s="6">
        <f t="shared" ref="G51:G58" si="14">SUM(E51:F51)</f>
        <v>0</v>
      </c>
      <c r="H51" s="6">
        <f t="shared" ref="H51:H64" si="15">SUM(B51,E51)</f>
        <v>125</v>
      </c>
      <c r="I51" s="6">
        <f t="shared" ref="I51:I64" si="16">SUM(C51,F51)</f>
        <v>295</v>
      </c>
      <c r="J51" s="6">
        <f t="shared" ref="J51:J64" si="17">SUM(H51:I51)</f>
        <v>420</v>
      </c>
      <c r="K51" s="7" t="s">
        <v>281</v>
      </c>
    </row>
    <row r="52" spans="1:11" ht="17.45" customHeight="1" x14ac:dyDescent="0.2">
      <c r="A52" s="5" t="s">
        <v>285</v>
      </c>
      <c r="B52" s="6">
        <v>613</v>
      </c>
      <c r="C52" s="6">
        <v>736</v>
      </c>
      <c r="D52" s="6">
        <f t="shared" si="13"/>
        <v>1349</v>
      </c>
      <c r="E52" s="6">
        <v>0</v>
      </c>
      <c r="F52" s="6">
        <v>0</v>
      </c>
      <c r="G52" s="6">
        <f t="shared" si="14"/>
        <v>0</v>
      </c>
      <c r="H52" s="6">
        <f t="shared" si="15"/>
        <v>613</v>
      </c>
      <c r="I52" s="6">
        <f t="shared" si="16"/>
        <v>736</v>
      </c>
      <c r="J52" s="6">
        <f t="shared" si="17"/>
        <v>1349</v>
      </c>
      <c r="K52" s="7" t="s">
        <v>286</v>
      </c>
    </row>
    <row r="53" spans="1:11" ht="17.45" customHeight="1" x14ac:dyDescent="0.2">
      <c r="A53" s="5" t="s">
        <v>407</v>
      </c>
      <c r="B53" s="6">
        <v>547</v>
      </c>
      <c r="C53" s="6">
        <v>444</v>
      </c>
      <c r="D53" s="6">
        <f t="shared" si="13"/>
        <v>991</v>
      </c>
      <c r="E53" s="6">
        <v>0</v>
      </c>
      <c r="F53" s="6">
        <v>0</v>
      </c>
      <c r="G53" s="6">
        <f t="shared" si="14"/>
        <v>0</v>
      </c>
      <c r="H53" s="6">
        <f t="shared" si="15"/>
        <v>547</v>
      </c>
      <c r="I53" s="6">
        <f t="shared" si="16"/>
        <v>444</v>
      </c>
      <c r="J53" s="6">
        <f t="shared" si="17"/>
        <v>991</v>
      </c>
      <c r="K53" s="7" t="s">
        <v>351</v>
      </c>
    </row>
    <row r="54" spans="1:11" ht="17.45" customHeight="1" x14ac:dyDescent="0.2">
      <c r="A54" s="5" t="s">
        <v>352</v>
      </c>
      <c r="B54" s="6">
        <v>111</v>
      </c>
      <c r="C54" s="6">
        <v>116</v>
      </c>
      <c r="D54" s="6">
        <f t="shared" si="13"/>
        <v>227</v>
      </c>
      <c r="E54" s="6">
        <v>0</v>
      </c>
      <c r="F54" s="6">
        <v>0</v>
      </c>
      <c r="G54" s="6">
        <f t="shared" si="14"/>
        <v>0</v>
      </c>
      <c r="H54" s="6">
        <f t="shared" si="15"/>
        <v>111</v>
      </c>
      <c r="I54" s="6">
        <f t="shared" si="16"/>
        <v>116</v>
      </c>
      <c r="J54" s="6">
        <f t="shared" si="17"/>
        <v>227</v>
      </c>
      <c r="K54" s="7" t="s">
        <v>1423</v>
      </c>
    </row>
    <row r="55" spans="1:11" ht="17.45" customHeight="1" x14ac:dyDescent="0.2">
      <c r="A55" s="5" t="s">
        <v>287</v>
      </c>
      <c r="B55" s="6">
        <v>513</v>
      </c>
      <c r="C55" s="6">
        <v>898</v>
      </c>
      <c r="D55" s="6">
        <f t="shared" si="13"/>
        <v>1411</v>
      </c>
      <c r="E55" s="6">
        <v>0</v>
      </c>
      <c r="F55" s="6">
        <v>0</v>
      </c>
      <c r="G55" s="6">
        <f t="shared" si="14"/>
        <v>0</v>
      </c>
      <c r="H55" s="6">
        <f t="shared" si="15"/>
        <v>513</v>
      </c>
      <c r="I55" s="6">
        <f t="shared" si="16"/>
        <v>898</v>
      </c>
      <c r="J55" s="6">
        <f t="shared" si="17"/>
        <v>1411</v>
      </c>
      <c r="K55" s="7" t="s">
        <v>331</v>
      </c>
    </row>
    <row r="56" spans="1:11" ht="17.45" customHeight="1" x14ac:dyDescent="0.2">
      <c r="A56" s="5" t="s">
        <v>414</v>
      </c>
      <c r="B56" s="6">
        <v>422</v>
      </c>
      <c r="C56" s="6">
        <v>314</v>
      </c>
      <c r="D56" s="6">
        <f t="shared" si="13"/>
        <v>736</v>
      </c>
      <c r="E56" s="6">
        <v>0</v>
      </c>
      <c r="F56" s="6">
        <v>0</v>
      </c>
      <c r="G56" s="6">
        <f t="shared" si="14"/>
        <v>0</v>
      </c>
      <c r="H56" s="6">
        <f t="shared" si="15"/>
        <v>422</v>
      </c>
      <c r="I56" s="6">
        <f t="shared" si="16"/>
        <v>314</v>
      </c>
      <c r="J56" s="6">
        <f t="shared" si="17"/>
        <v>736</v>
      </c>
      <c r="K56" s="7" t="s">
        <v>290</v>
      </c>
    </row>
    <row r="57" spans="1:11" ht="17.45" customHeight="1" x14ac:dyDescent="0.2">
      <c r="A57" s="5" t="s">
        <v>390</v>
      </c>
      <c r="B57" s="6">
        <v>1185</v>
      </c>
      <c r="C57" s="6">
        <v>2407</v>
      </c>
      <c r="D57" s="6">
        <f t="shared" si="13"/>
        <v>3592</v>
      </c>
      <c r="E57" s="6">
        <v>0</v>
      </c>
      <c r="F57" s="6">
        <v>0</v>
      </c>
      <c r="G57" s="6">
        <f t="shared" si="14"/>
        <v>0</v>
      </c>
      <c r="H57" s="6">
        <f t="shared" si="15"/>
        <v>1185</v>
      </c>
      <c r="I57" s="6">
        <f t="shared" si="16"/>
        <v>2407</v>
      </c>
      <c r="J57" s="6">
        <f t="shared" si="17"/>
        <v>3592</v>
      </c>
      <c r="K57" s="7" t="s">
        <v>1136</v>
      </c>
    </row>
    <row r="58" spans="1:11" ht="17.45" customHeight="1" x14ac:dyDescent="0.2">
      <c r="A58" s="5" t="s">
        <v>361</v>
      </c>
      <c r="B58" s="6">
        <v>408</v>
      </c>
      <c r="C58" s="6">
        <v>555</v>
      </c>
      <c r="D58" s="6">
        <f t="shared" si="13"/>
        <v>963</v>
      </c>
      <c r="E58" s="6">
        <v>0</v>
      </c>
      <c r="F58" s="6">
        <v>0</v>
      </c>
      <c r="G58" s="6">
        <f t="shared" si="14"/>
        <v>0</v>
      </c>
      <c r="H58" s="6">
        <f t="shared" si="15"/>
        <v>408</v>
      </c>
      <c r="I58" s="6">
        <f t="shared" si="16"/>
        <v>555</v>
      </c>
      <c r="J58" s="6">
        <f t="shared" si="17"/>
        <v>963</v>
      </c>
      <c r="K58" s="7" t="s">
        <v>1137</v>
      </c>
    </row>
    <row r="59" spans="1:11" ht="17.45" customHeight="1" x14ac:dyDescent="0.2">
      <c r="A59" s="5" t="s">
        <v>1689</v>
      </c>
      <c r="B59" s="6">
        <v>129</v>
      </c>
      <c r="C59" s="6">
        <v>185</v>
      </c>
      <c r="D59" s="6">
        <f t="shared" si="13"/>
        <v>314</v>
      </c>
      <c r="E59" s="6">
        <v>0</v>
      </c>
      <c r="F59" s="6"/>
      <c r="G59" s="6"/>
      <c r="H59" s="6">
        <f t="shared" si="15"/>
        <v>129</v>
      </c>
      <c r="I59" s="6">
        <f t="shared" si="16"/>
        <v>185</v>
      </c>
      <c r="J59" s="6">
        <f t="shared" si="17"/>
        <v>314</v>
      </c>
      <c r="K59" s="7" t="s">
        <v>1688</v>
      </c>
    </row>
    <row r="60" spans="1:11" ht="17.45" customHeight="1" x14ac:dyDescent="0.2">
      <c r="A60" s="5" t="s">
        <v>295</v>
      </c>
      <c r="B60" s="6">
        <v>1614</v>
      </c>
      <c r="C60" s="6">
        <v>1896</v>
      </c>
      <c r="D60" s="6">
        <f t="shared" si="13"/>
        <v>3510</v>
      </c>
      <c r="E60" s="6">
        <v>0</v>
      </c>
      <c r="F60" s="6">
        <v>0</v>
      </c>
      <c r="G60" s="6">
        <f>SUM(E60:F60)</f>
        <v>0</v>
      </c>
      <c r="H60" s="6">
        <f t="shared" si="15"/>
        <v>1614</v>
      </c>
      <c r="I60" s="6">
        <f t="shared" si="16"/>
        <v>1896</v>
      </c>
      <c r="J60" s="6">
        <f t="shared" si="17"/>
        <v>3510</v>
      </c>
      <c r="K60" s="7" t="s">
        <v>296</v>
      </c>
    </row>
    <row r="61" spans="1:11" ht="17.45" customHeight="1" x14ac:dyDescent="0.2">
      <c r="A61" s="5" t="s">
        <v>297</v>
      </c>
      <c r="B61" s="6">
        <v>647</v>
      </c>
      <c r="C61" s="6">
        <v>196</v>
      </c>
      <c r="D61" s="6">
        <f t="shared" si="13"/>
        <v>843</v>
      </c>
      <c r="E61" s="6">
        <v>0</v>
      </c>
      <c r="F61" s="6">
        <v>0</v>
      </c>
      <c r="G61" s="6">
        <f>SUM(E61:F61)</f>
        <v>0</v>
      </c>
      <c r="H61" s="6">
        <f t="shared" si="15"/>
        <v>647</v>
      </c>
      <c r="I61" s="6">
        <f t="shared" si="16"/>
        <v>196</v>
      </c>
      <c r="J61" s="6">
        <f t="shared" si="17"/>
        <v>843</v>
      </c>
      <c r="K61" s="7" t="s">
        <v>367</v>
      </c>
    </row>
    <row r="62" spans="1:11" ht="17.45" customHeight="1" x14ac:dyDescent="0.2">
      <c r="A62" s="5" t="s">
        <v>1687</v>
      </c>
      <c r="B62" s="6">
        <v>521</v>
      </c>
      <c r="C62" s="6">
        <v>417</v>
      </c>
      <c r="D62" s="6">
        <f t="shared" si="13"/>
        <v>938</v>
      </c>
      <c r="E62" s="6">
        <v>0</v>
      </c>
      <c r="F62" s="6">
        <v>0</v>
      </c>
      <c r="G62" s="6">
        <f>SUM(E62:F62)</f>
        <v>0</v>
      </c>
      <c r="H62" s="6">
        <f t="shared" si="15"/>
        <v>521</v>
      </c>
      <c r="I62" s="6">
        <f t="shared" si="16"/>
        <v>417</v>
      </c>
      <c r="J62" s="6">
        <f t="shared" si="17"/>
        <v>938</v>
      </c>
      <c r="K62" s="7" t="s">
        <v>421</v>
      </c>
    </row>
    <row r="63" spans="1:11" ht="17.45" customHeight="1" x14ac:dyDescent="0.2">
      <c r="A63" s="5" t="s">
        <v>880</v>
      </c>
      <c r="B63" s="6">
        <v>136</v>
      </c>
      <c r="C63" s="6">
        <v>352</v>
      </c>
      <c r="D63" s="6">
        <f t="shared" si="13"/>
        <v>488</v>
      </c>
      <c r="E63" s="6">
        <v>0</v>
      </c>
      <c r="F63" s="6">
        <v>0</v>
      </c>
      <c r="G63" s="6">
        <f>SUM(E63:F63)</f>
        <v>0</v>
      </c>
      <c r="H63" s="6">
        <f t="shared" si="15"/>
        <v>136</v>
      </c>
      <c r="I63" s="6">
        <f t="shared" si="16"/>
        <v>352</v>
      </c>
      <c r="J63" s="6">
        <f t="shared" si="17"/>
        <v>488</v>
      </c>
      <c r="K63" s="7" t="s">
        <v>778</v>
      </c>
    </row>
    <row r="64" spans="1:11" ht="17.45" customHeight="1" x14ac:dyDescent="0.2">
      <c r="A64" s="5" t="s">
        <v>372</v>
      </c>
      <c r="B64" s="6">
        <v>413</v>
      </c>
      <c r="C64" s="6">
        <v>906</v>
      </c>
      <c r="D64" s="6">
        <f t="shared" si="13"/>
        <v>1319</v>
      </c>
      <c r="E64" s="6">
        <v>0</v>
      </c>
      <c r="F64" s="6">
        <v>0</v>
      </c>
      <c r="G64" s="6">
        <f>SUM(E64:F64)</f>
        <v>0</v>
      </c>
      <c r="H64" s="6">
        <f t="shared" si="15"/>
        <v>413</v>
      </c>
      <c r="I64" s="6">
        <f t="shared" si="16"/>
        <v>906</v>
      </c>
      <c r="J64" s="6">
        <f t="shared" si="17"/>
        <v>1319</v>
      </c>
      <c r="K64" s="7" t="s">
        <v>779</v>
      </c>
    </row>
    <row r="65" spans="1:11" ht="17.45" customHeight="1" x14ac:dyDescent="0.2">
      <c r="A65" s="5" t="s">
        <v>38</v>
      </c>
      <c r="B65" s="6">
        <f t="shared" ref="B65:J65" si="18">SUM(B51:B64)</f>
        <v>7384</v>
      </c>
      <c r="C65" s="6">
        <f t="shared" si="18"/>
        <v>9717</v>
      </c>
      <c r="D65" s="6">
        <f t="shared" si="18"/>
        <v>17101</v>
      </c>
      <c r="E65" s="6">
        <f t="shared" si="18"/>
        <v>0</v>
      </c>
      <c r="F65" s="6">
        <f t="shared" si="18"/>
        <v>0</v>
      </c>
      <c r="G65" s="6">
        <f t="shared" si="18"/>
        <v>0</v>
      </c>
      <c r="H65" s="6">
        <f t="shared" si="18"/>
        <v>7384</v>
      </c>
      <c r="I65" s="6">
        <f t="shared" si="18"/>
        <v>9717</v>
      </c>
      <c r="J65" s="6">
        <f t="shared" si="18"/>
        <v>17101</v>
      </c>
      <c r="K65" s="7" t="s">
        <v>39</v>
      </c>
    </row>
    <row r="66" spans="1:11" ht="17.45" customHeight="1" x14ac:dyDescent="0.2">
      <c r="A66" s="5" t="s">
        <v>62</v>
      </c>
      <c r="B66" s="6"/>
      <c r="C66" s="6"/>
      <c r="D66" s="6"/>
      <c r="E66" s="6"/>
      <c r="F66" s="6"/>
      <c r="G66" s="6"/>
      <c r="H66" s="6"/>
      <c r="I66" s="6"/>
      <c r="J66" s="6"/>
      <c r="K66" s="7" t="s">
        <v>41</v>
      </c>
    </row>
    <row r="67" spans="1:11" ht="17.45" customHeight="1" x14ac:dyDescent="0.2">
      <c r="A67" s="5" t="s">
        <v>285</v>
      </c>
      <c r="B67" s="6">
        <v>628</v>
      </c>
      <c r="C67" s="6">
        <v>177</v>
      </c>
      <c r="D67" s="6">
        <f t="shared" ref="D67:D76" si="19">SUM(B67:C67)</f>
        <v>805</v>
      </c>
      <c r="E67" s="6">
        <v>0</v>
      </c>
      <c r="F67" s="6">
        <v>0</v>
      </c>
      <c r="G67" s="6">
        <v>0</v>
      </c>
      <c r="H67" s="6">
        <f t="shared" ref="H67:H76" si="20">SUM(B67,E67)</f>
        <v>628</v>
      </c>
      <c r="I67" s="6">
        <f t="shared" ref="I67:I76" si="21">SUM(C67,F67)</f>
        <v>177</v>
      </c>
      <c r="J67" s="6">
        <f t="shared" ref="J67:J76" si="22">SUM(H67:I67)</f>
        <v>805</v>
      </c>
      <c r="K67" s="7" t="s">
        <v>286</v>
      </c>
    </row>
    <row r="68" spans="1:11" ht="17.45" customHeight="1" x14ac:dyDescent="0.2">
      <c r="A68" s="5" t="s">
        <v>287</v>
      </c>
      <c r="B68" s="6">
        <v>515</v>
      </c>
      <c r="C68" s="6">
        <v>324</v>
      </c>
      <c r="D68" s="6">
        <f t="shared" si="19"/>
        <v>839</v>
      </c>
      <c r="E68" s="6">
        <v>0</v>
      </c>
      <c r="F68" s="6">
        <v>0</v>
      </c>
      <c r="G68" s="6">
        <v>0</v>
      </c>
      <c r="H68" s="6">
        <f t="shared" si="20"/>
        <v>515</v>
      </c>
      <c r="I68" s="6">
        <f t="shared" si="21"/>
        <v>324</v>
      </c>
      <c r="J68" s="6">
        <f t="shared" si="22"/>
        <v>839</v>
      </c>
      <c r="K68" s="7" t="s">
        <v>331</v>
      </c>
    </row>
    <row r="69" spans="1:11" ht="17.45" customHeight="1" x14ac:dyDescent="0.2">
      <c r="A69" s="5" t="s">
        <v>414</v>
      </c>
      <c r="B69" s="6">
        <v>180</v>
      </c>
      <c r="C69" s="6">
        <v>72</v>
      </c>
      <c r="D69" s="6">
        <f t="shared" si="19"/>
        <v>252</v>
      </c>
      <c r="E69" s="6">
        <v>0</v>
      </c>
      <c r="F69" s="6">
        <v>0</v>
      </c>
      <c r="G69" s="6">
        <v>0</v>
      </c>
      <c r="H69" s="6">
        <f t="shared" si="20"/>
        <v>180</v>
      </c>
      <c r="I69" s="6">
        <f t="shared" si="21"/>
        <v>72</v>
      </c>
      <c r="J69" s="6">
        <f t="shared" si="22"/>
        <v>252</v>
      </c>
      <c r="K69" s="7" t="s">
        <v>290</v>
      </c>
    </row>
    <row r="70" spans="1:11" ht="17.45" customHeight="1" x14ac:dyDescent="0.2">
      <c r="A70" s="5" t="s">
        <v>390</v>
      </c>
      <c r="B70" s="6">
        <v>891</v>
      </c>
      <c r="C70" s="6">
        <v>725</v>
      </c>
      <c r="D70" s="6">
        <f t="shared" si="19"/>
        <v>1616</v>
      </c>
      <c r="E70" s="6">
        <v>0</v>
      </c>
      <c r="F70" s="6">
        <v>0</v>
      </c>
      <c r="G70" s="6">
        <v>0</v>
      </c>
      <c r="H70" s="6">
        <f t="shared" si="20"/>
        <v>891</v>
      </c>
      <c r="I70" s="6">
        <f t="shared" si="21"/>
        <v>725</v>
      </c>
      <c r="J70" s="6">
        <f t="shared" si="22"/>
        <v>1616</v>
      </c>
      <c r="K70" s="7" t="s">
        <v>1136</v>
      </c>
    </row>
    <row r="71" spans="1:11" ht="17.45" customHeight="1" x14ac:dyDescent="0.2">
      <c r="A71" s="5" t="s">
        <v>361</v>
      </c>
      <c r="B71" s="6">
        <v>197</v>
      </c>
      <c r="C71" s="6">
        <v>143</v>
      </c>
      <c r="D71" s="6">
        <f t="shared" si="19"/>
        <v>340</v>
      </c>
      <c r="E71" s="6">
        <v>0</v>
      </c>
      <c r="F71" s="6">
        <v>0</v>
      </c>
      <c r="G71" s="6">
        <v>0</v>
      </c>
      <c r="H71" s="6">
        <f t="shared" si="20"/>
        <v>197</v>
      </c>
      <c r="I71" s="6">
        <f t="shared" si="21"/>
        <v>143</v>
      </c>
      <c r="J71" s="6">
        <f t="shared" si="22"/>
        <v>340</v>
      </c>
      <c r="K71" s="7" t="s">
        <v>1137</v>
      </c>
    </row>
    <row r="72" spans="1:11" ht="17.45" customHeight="1" x14ac:dyDescent="0.2">
      <c r="A72" s="5" t="s">
        <v>295</v>
      </c>
      <c r="B72" s="6">
        <v>233</v>
      </c>
      <c r="C72" s="6">
        <v>348</v>
      </c>
      <c r="D72" s="6">
        <f t="shared" si="19"/>
        <v>581</v>
      </c>
      <c r="E72" s="6">
        <v>0</v>
      </c>
      <c r="F72" s="6">
        <v>0</v>
      </c>
      <c r="G72" s="6">
        <v>0</v>
      </c>
      <c r="H72" s="6">
        <f t="shared" si="20"/>
        <v>233</v>
      </c>
      <c r="I72" s="6">
        <f t="shared" si="21"/>
        <v>348</v>
      </c>
      <c r="J72" s="6">
        <f t="shared" si="22"/>
        <v>581</v>
      </c>
      <c r="K72" s="7" t="s">
        <v>296</v>
      </c>
    </row>
    <row r="73" spans="1:11" ht="17.45" customHeight="1" x14ac:dyDescent="0.2">
      <c r="A73" s="5" t="s">
        <v>297</v>
      </c>
      <c r="B73" s="6">
        <v>177</v>
      </c>
      <c r="C73" s="6">
        <v>11</v>
      </c>
      <c r="D73" s="6">
        <f t="shared" si="19"/>
        <v>188</v>
      </c>
      <c r="E73" s="6">
        <v>0</v>
      </c>
      <c r="F73" s="6">
        <v>0</v>
      </c>
      <c r="G73" s="6">
        <v>0</v>
      </c>
      <c r="H73" s="6">
        <f t="shared" si="20"/>
        <v>177</v>
      </c>
      <c r="I73" s="6">
        <f t="shared" si="21"/>
        <v>11</v>
      </c>
      <c r="J73" s="6">
        <f t="shared" si="22"/>
        <v>188</v>
      </c>
      <c r="K73" s="7" t="s">
        <v>367</v>
      </c>
    </row>
    <row r="74" spans="1:11" ht="17.45" customHeight="1" x14ac:dyDescent="0.2">
      <c r="A74" s="5" t="s">
        <v>1687</v>
      </c>
      <c r="B74" s="6">
        <v>449</v>
      </c>
      <c r="C74" s="6">
        <v>114</v>
      </c>
      <c r="D74" s="6">
        <f t="shared" si="19"/>
        <v>563</v>
      </c>
      <c r="E74" s="6">
        <v>0</v>
      </c>
      <c r="F74" s="6">
        <v>0</v>
      </c>
      <c r="G74" s="6">
        <v>0</v>
      </c>
      <c r="H74" s="6">
        <f t="shared" si="20"/>
        <v>449</v>
      </c>
      <c r="I74" s="6">
        <f t="shared" si="21"/>
        <v>114</v>
      </c>
      <c r="J74" s="6">
        <f t="shared" si="22"/>
        <v>563</v>
      </c>
      <c r="K74" s="7" t="s">
        <v>421</v>
      </c>
    </row>
    <row r="75" spans="1:11" ht="17.45" customHeight="1" x14ac:dyDescent="0.2">
      <c r="A75" s="5" t="s">
        <v>880</v>
      </c>
      <c r="B75" s="6">
        <v>60</v>
      </c>
      <c r="C75" s="6">
        <v>112</v>
      </c>
      <c r="D75" s="6">
        <f t="shared" si="19"/>
        <v>172</v>
      </c>
      <c r="E75" s="6">
        <v>0</v>
      </c>
      <c r="F75" s="6">
        <v>0</v>
      </c>
      <c r="G75" s="6">
        <v>0</v>
      </c>
      <c r="H75" s="6">
        <f t="shared" si="20"/>
        <v>60</v>
      </c>
      <c r="I75" s="6">
        <f t="shared" si="21"/>
        <v>112</v>
      </c>
      <c r="J75" s="6">
        <f t="shared" si="22"/>
        <v>172</v>
      </c>
      <c r="K75" s="7" t="s">
        <v>778</v>
      </c>
    </row>
    <row r="76" spans="1:11" ht="17.45" customHeight="1" x14ac:dyDescent="0.2">
      <c r="A76" s="5" t="s">
        <v>372</v>
      </c>
      <c r="B76" s="6">
        <v>68</v>
      </c>
      <c r="C76" s="6">
        <v>32</v>
      </c>
      <c r="D76" s="6">
        <f t="shared" si="19"/>
        <v>100</v>
      </c>
      <c r="E76" s="6">
        <v>0</v>
      </c>
      <c r="F76" s="6">
        <v>0</v>
      </c>
      <c r="G76" s="6">
        <v>0</v>
      </c>
      <c r="H76" s="6">
        <f t="shared" si="20"/>
        <v>68</v>
      </c>
      <c r="I76" s="6">
        <f t="shared" si="21"/>
        <v>32</v>
      </c>
      <c r="J76" s="6">
        <f t="shared" si="22"/>
        <v>100</v>
      </c>
      <c r="K76" s="7" t="s">
        <v>779</v>
      </c>
    </row>
    <row r="77" spans="1:11" ht="17.45" customHeight="1" thickBot="1" x14ac:dyDescent="0.25">
      <c r="A77" s="5" t="s">
        <v>45</v>
      </c>
      <c r="B77" s="6">
        <f t="shared" ref="B77:J77" si="23">SUM(B67:B76)</f>
        <v>3398</v>
      </c>
      <c r="C77" s="6">
        <f t="shared" si="23"/>
        <v>2058</v>
      </c>
      <c r="D77" s="6">
        <f t="shared" si="23"/>
        <v>5456</v>
      </c>
      <c r="E77" s="6">
        <f t="shared" si="23"/>
        <v>0</v>
      </c>
      <c r="F77" s="6">
        <f t="shared" si="23"/>
        <v>0</v>
      </c>
      <c r="G77" s="6">
        <f t="shared" si="23"/>
        <v>0</v>
      </c>
      <c r="H77" s="6">
        <f t="shared" si="23"/>
        <v>3398</v>
      </c>
      <c r="I77" s="6">
        <f t="shared" si="23"/>
        <v>2058</v>
      </c>
      <c r="J77" s="6">
        <f t="shared" si="23"/>
        <v>5456</v>
      </c>
      <c r="K77" s="7" t="s">
        <v>41</v>
      </c>
    </row>
    <row r="78" spans="1:11" ht="17.45" customHeight="1" thickBot="1" x14ac:dyDescent="0.25">
      <c r="A78" s="8" t="s">
        <v>108</v>
      </c>
      <c r="B78" s="9">
        <f t="shared" ref="B78:J78" si="24">SUM(B77,B65)</f>
        <v>10782</v>
      </c>
      <c r="C78" s="9">
        <f t="shared" si="24"/>
        <v>11775</v>
      </c>
      <c r="D78" s="9">
        <f t="shared" si="24"/>
        <v>22557</v>
      </c>
      <c r="E78" s="9">
        <f t="shared" si="24"/>
        <v>0</v>
      </c>
      <c r="F78" s="9">
        <f t="shared" si="24"/>
        <v>0</v>
      </c>
      <c r="G78" s="9">
        <f t="shared" si="24"/>
        <v>0</v>
      </c>
      <c r="H78" s="9">
        <f t="shared" si="24"/>
        <v>10782</v>
      </c>
      <c r="I78" s="9">
        <f t="shared" si="24"/>
        <v>11775</v>
      </c>
      <c r="J78" s="9">
        <f t="shared" si="24"/>
        <v>22557</v>
      </c>
      <c r="K78" s="10" t="s">
        <v>48</v>
      </c>
    </row>
    <row r="79" spans="1:11" ht="17.45" customHeight="1" thickTop="1" x14ac:dyDescent="0.2"/>
    <row r="80" spans="1:11" ht="17.45" customHeight="1" x14ac:dyDescent="0.2"/>
    <row r="81" spans="1:17" ht="17.45" customHeight="1" x14ac:dyDescent="0.2"/>
    <row r="82" spans="1:17" ht="26.25" customHeight="1" x14ac:dyDescent="0.2">
      <c r="A82" s="423" t="s">
        <v>1693</v>
      </c>
      <c r="B82" s="423"/>
      <c r="C82" s="423"/>
      <c r="D82" s="423"/>
      <c r="E82" s="423"/>
      <c r="F82" s="423"/>
      <c r="G82" s="423"/>
      <c r="H82" s="423"/>
      <c r="I82" s="423"/>
      <c r="J82" s="423"/>
      <c r="K82" s="423"/>
    </row>
    <row r="83" spans="1:17" ht="33.75" customHeight="1" x14ac:dyDescent="0.25">
      <c r="A83" s="416" t="s">
        <v>1692</v>
      </c>
      <c r="B83" s="416"/>
      <c r="C83" s="416"/>
      <c r="D83" s="416"/>
      <c r="E83" s="416"/>
      <c r="F83" s="416"/>
      <c r="G83" s="416"/>
      <c r="H83" s="416"/>
      <c r="I83" s="416"/>
      <c r="J83" s="416"/>
      <c r="K83" s="416"/>
    </row>
    <row r="84" spans="1:17" ht="26.25" customHeight="1" thickBot="1" x14ac:dyDescent="0.3">
      <c r="A84" s="31" t="s">
        <v>1691</v>
      </c>
      <c r="B84" s="29"/>
      <c r="C84" s="29"/>
      <c r="D84" s="29"/>
      <c r="E84" s="29"/>
      <c r="F84" s="29"/>
      <c r="G84" s="29"/>
      <c r="H84" s="29"/>
      <c r="I84" s="29"/>
      <c r="J84" s="29"/>
      <c r="K84" s="33" t="s">
        <v>1690</v>
      </c>
      <c r="L84" s="29"/>
      <c r="M84" s="29"/>
      <c r="N84" s="29"/>
      <c r="O84" s="29"/>
      <c r="P84" s="29"/>
      <c r="Q84" s="29"/>
    </row>
    <row r="85" spans="1:17" ht="21.75" customHeight="1" thickTop="1" x14ac:dyDescent="0.25">
      <c r="A85" s="409" t="s">
        <v>118</v>
      </c>
      <c r="B85" s="412" t="s">
        <v>2</v>
      </c>
      <c r="C85" s="412"/>
      <c r="D85" s="412"/>
      <c r="E85" s="412" t="s">
        <v>3</v>
      </c>
      <c r="F85" s="412"/>
      <c r="G85" s="412"/>
      <c r="H85" s="412" t="s">
        <v>4</v>
      </c>
      <c r="I85" s="412"/>
      <c r="J85" s="412"/>
      <c r="K85" s="409" t="s">
        <v>278</v>
      </c>
    </row>
    <row r="86" spans="1:17" ht="21" customHeight="1" x14ac:dyDescent="0.25">
      <c r="A86" s="410"/>
      <c r="B86" s="413" t="s">
        <v>6</v>
      </c>
      <c r="C86" s="413"/>
      <c r="D86" s="413"/>
      <c r="E86" s="413" t="s">
        <v>7</v>
      </c>
      <c r="F86" s="413"/>
      <c r="G86" s="413"/>
      <c r="H86" s="413" t="s">
        <v>8</v>
      </c>
      <c r="I86" s="413"/>
      <c r="J86" s="413"/>
      <c r="K86" s="410"/>
    </row>
    <row r="87" spans="1:17" ht="20.25" customHeight="1" x14ac:dyDescent="0.25">
      <c r="A87" s="410"/>
      <c r="B87" s="75" t="s">
        <v>52</v>
      </c>
      <c r="C87" s="75" t="s">
        <v>10</v>
      </c>
      <c r="D87" s="75" t="s">
        <v>11</v>
      </c>
      <c r="E87" s="75" t="s">
        <v>52</v>
      </c>
      <c r="F87" s="75" t="s">
        <v>10</v>
      </c>
      <c r="G87" s="75" t="s">
        <v>11</v>
      </c>
      <c r="H87" s="75" t="s">
        <v>52</v>
      </c>
      <c r="I87" s="75" t="s">
        <v>10</v>
      </c>
      <c r="J87" s="75" t="s">
        <v>11</v>
      </c>
      <c r="K87" s="410"/>
    </row>
    <row r="88" spans="1:17" ht="24" customHeight="1" thickBot="1" x14ac:dyDescent="0.3">
      <c r="A88" s="411"/>
      <c r="B88" s="4" t="s">
        <v>12</v>
      </c>
      <c r="C88" s="4" t="s">
        <v>13</v>
      </c>
      <c r="D88" s="4" t="s">
        <v>8</v>
      </c>
      <c r="E88" s="4" t="s">
        <v>12</v>
      </c>
      <c r="F88" s="4" t="s">
        <v>13</v>
      </c>
      <c r="G88" s="4" t="s">
        <v>8</v>
      </c>
      <c r="H88" s="4" t="s">
        <v>12</v>
      </c>
      <c r="I88" s="4" t="s">
        <v>13</v>
      </c>
      <c r="J88" s="4" t="s">
        <v>8</v>
      </c>
      <c r="K88" s="411"/>
    </row>
    <row r="89" spans="1:17" ht="20.25" customHeight="1" x14ac:dyDescent="0.2">
      <c r="A89" s="5" t="s">
        <v>14</v>
      </c>
      <c r="B89" s="6"/>
      <c r="C89" s="6"/>
      <c r="D89" s="6"/>
      <c r="E89" s="6"/>
      <c r="F89" s="6"/>
      <c r="G89" s="6"/>
      <c r="H89" s="6"/>
      <c r="I89" s="6"/>
      <c r="J89" s="6"/>
      <c r="K89" s="7" t="s">
        <v>69</v>
      </c>
    </row>
    <row r="90" spans="1:17" ht="20.25" customHeight="1" x14ac:dyDescent="0.2">
      <c r="A90" s="5" t="s">
        <v>280</v>
      </c>
      <c r="B90" s="6">
        <v>40</v>
      </c>
      <c r="C90" s="6">
        <v>22</v>
      </c>
      <c r="D90" s="6">
        <f t="shared" ref="D90:D107" si="25">SUM(B90:C90)</f>
        <v>62</v>
      </c>
      <c r="E90" s="6">
        <v>0</v>
      </c>
      <c r="F90" s="6">
        <v>0</v>
      </c>
      <c r="G90" s="6">
        <f t="shared" ref="G90:G107" si="26">SUM(E90:F90)</f>
        <v>0</v>
      </c>
      <c r="H90" s="6">
        <f t="shared" ref="H90:H107" si="27">SUM(B90,E90)</f>
        <v>40</v>
      </c>
      <c r="I90" s="6">
        <f t="shared" ref="I90:I107" si="28">SUM(C90,F90)</f>
        <v>22</v>
      </c>
      <c r="J90" s="6">
        <f t="shared" ref="J90:J107" si="29">SUM(H90:I90)</f>
        <v>62</v>
      </c>
      <c r="K90" s="7" t="s">
        <v>281</v>
      </c>
    </row>
    <row r="91" spans="1:17" ht="20.25" customHeight="1" x14ac:dyDescent="0.2">
      <c r="A91" s="5" t="s">
        <v>126</v>
      </c>
      <c r="B91" s="6">
        <v>145</v>
      </c>
      <c r="C91" s="6">
        <v>40</v>
      </c>
      <c r="D91" s="6">
        <f t="shared" si="25"/>
        <v>185</v>
      </c>
      <c r="E91" s="6">
        <v>0</v>
      </c>
      <c r="F91" s="6">
        <v>0</v>
      </c>
      <c r="G91" s="6">
        <f t="shared" si="26"/>
        <v>0</v>
      </c>
      <c r="H91" s="6">
        <f t="shared" si="27"/>
        <v>145</v>
      </c>
      <c r="I91" s="6">
        <f t="shared" si="28"/>
        <v>40</v>
      </c>
      <c r="J91" s="6">
        <f t="shared" si="29"/>
        <v>185</v>
      </c>
      <c r="K91" s="7" t="s">
        <v>286</v>
      </c>
    </row>
    <row r="92" spans="1:17" ht="20.25" customHeight="1" x14ac:dyDescent="0.2">
      <c r="A92" s="5" t="s">
        <v>407</v>
      </c>
      <c r="B92" s="6">
        <v>76</v>
      </c>
      <c r="C92" s="6">
        <v>6</v>
      </c>
      <c r="D92" s="6">
        <f t="shared" si="25"/>
        <v>82</v>
      </c>
      <c r="E92" s="6">
        <v>0</v>
      </c>
      <c r="F92" s="6">
        <v>0</v>
      </c>
      <c r="G92" s="6">
        <f t="shared" si="26"/>
        <v>0</v>
      </c>
      <c r="H92" s="6">
        <f t="shared" si="27"/>
        <v>76</v>
      </c>
      <c r="I92" s="6">
        <f t="shared" si="28"/>
        <v>6</v>
      </c>
      <c r="J92" s="6">
        <f t="shared" si="29"/>
        <v>82</v>
      </c>
      <c r="K92" s="7" t="s">
        <v>351</v>
      </c>
    </row>
    <row r="93" spans="1:17" ht="20.25" customHeight="1" x14ac:dyDescent="0.2">
      <c r="A93" s="5" t="s">
        <v>352</v>
      </c>
      <c r="B93" s="6">
        <v>46</v>
      </c>
      <c r="C93" s="6">
        <v>11</v>
      </c>
      <c r="D93" s="6">
        <f t="shared" si="25"/>
        <v>57</v>
      </c>
      <c r="E93" s="6">
        <v>0</v>
      </c>
      <c r="F93" s="6">
        <v>0</v>
      </c>
      <c r="G93" s="6">
        <f t="shared" si="26"/>
        <v>0</v>
      </c>
      <c r="H93" s="6">
        <f t="shared" si="27"/>
        <v>46</v>
      </c>
      <c r="I93" s="6">
        <f t="shared" si="28"/>
        <v>11</v>
      </c>
      <c r="J93" s="6">
        <f t="shared" si="29"/>
        <v>57</v>
      </c>
      <c r="K93" s="7" t="s">
        <v>1423</v>
      </c>
    </row>
    <row r="94" spans="1:17" ht="20.25" customHeight="1" x14ac:dyDescent="0.2">
      <c r="A94" s="5" t="s">
        <v>287</v>
      </c>
      <c r="B94" s="6">
        <v>100</v>
      </c>
      <c r="C94" s="6">
        <v>59</v>
      </c>
      <c r="D94" s="6">
        <f t="shared" si="25"/>
        <v>159</v>
      </c>
      <c r="E94" s="6">
        <v>1</v>
      </c>
      <c r="F94" s="6">
        <v>1</v>
      </c>
      <c r="G94" s="6">
        <f t="shared" si="26"/>
        <v>2</v>
      </c>
      <c r="H94" s="6">
        <f t="shared" si="27"/>
        <v>101</v>
      </c>
      <c r="I94" s="6">
        <f t="shared" si="28"/>
        <v>60</v>
      </c>
      <c r="J94" s="6">
        <f t="shared" si="29"/>
        <v>161</v>
      </c>
      <c r="K94" s="7" t="s">
        <v>331</v>
      </c>
    </row>
    <row r="95" spans="1:17" ht="20.25" customHeight="1" x14ac:dyDescent="0.2">
      <c r="A95" s="5" t="s">
        <v>289</v>
      </c>
      <c r="B95" s="6">
        <v>36</v>
      </c>
      <c r="C95" s="6">
        <v>5</v>
      </c>
      <c r="D95" s="6">
        <f t="shared" si="25"/>
        <v>41</v>
      </c>
      <c r="E95" s="6">
        <v>0</v>
      </c>
      <c r="F95" s="6">
        <v>0</v>
      </c>
      <c r="G95" s="6">
        <f t="shared" si="26"/>
        <v>0</v>
      </c>
      <c r="H95" s="6">
        <f t="shared" si="27"/>
        <v>36</v>
      </c>
      <c r="I95" s="6">
        <f t="shared" si="28"/>
        <v>5</v>
      </c>
      <c r="J95" s="6">
        <f t="shared" si="29"/>
        <v>41</v>
      </c>
      <c r="K95" s="7" t="s">
        <v>290</v>
      </c>
    </row>
    <row r="96" spans="1:17" ht="20.25" customHeight="1" x14ac:dyDescent="0.2">
      <c r="A96" s="5" t="s">
        <v>390</v>
      </c>
      <c r="B96" s="6">
        <v>99</v>
      </c>
      <c r="C96" s="6">
        <v>80</v>
      </c>
      <c r="D96" s="6">
        <f t="shared" si="25"/>
        <v>179</v>
      </c>
      <c r="E96" s="6">
        <v>0</v>
      </c>
      <c r="F96" s="6">
        <v>0</v>
      </c>
      <c r="G96" s="6">
        <f t="shared" si="26"/>
        <v>0</v>
      </c>
      <c r="H96" s="6">
        <f t="shared" si="27"/>
        <v>99</v>
      </c>
      <c r="I96" s="6">
        <f t="shared" si="28"/>
        <v>80</v>
      </c>
      <c r="J96" s="6">
        <f t="shared" si="29"/>
        <v>179</v>
      </c>
      <c r="K96" s="7" t="s">
        <v>1136</v>
      </c>
    </row>
    <row r="97" spans="1:11" ht="20.25" customHeight="1" x14ac:dyDescent="0.2">
      <c r="A97" s="5" t="s">
        <v>361</v>
      </c>
      <c r="B97" s="6">
        <v>57</v>
      </c>
      <c r="C97" s="6">
        <v>36</v>
      </c>
      <c r="D97" s="6">
        <f t="shared" si="25"/>
        <v>93</v>
      </c>
      <c r="E97" s="6">
        <v>0</v>
      </c>
      <c r="F97" s="6">
        <v>1</v>
      </c>
      <c r="G97" s="6">
        <f t="shared" si="26"/>
        <v>1</v>
      </c>
      <c r="H97" s="6">
        <f t="shared" si="27"/>
        <v>57</v>
      </c>
      <c r="I97" s="6">
        <f t="shared" si="28"/>
        <v>37</v>
      </c>
      <c r="J97" s="6">
        <f t="shared" si="29"/>
        <v>94</v>
      </c>
      <c r="K97" s="7" t="s">
        <v>1137</v>
      </c>
    </row>
    <row r="98" spans="1:11" ht="20.25" customHeight="1" x14ac:dyDescent="0.2">
      <c r="A98" s="5" t="s">
        <v>1689</v>
      </c>
      <c r="B98" s="6">
        <v>7</v>
      </c>
      <c r="C98" s="6">
        <v>6</v>
      </c>
      <c r="D98" s="6">
        <f t="shared" si="25"/>
        <v>13</v>
      </c>
      <c r="E98" s="6">
        <v>0</v>
      </c>
      <c r="F98" s="6">
        <v>0</v>
      </c>
      <c r="G98" s="6">
        <f t="shared" si="26"/>
        <v>0</v>
      </c>
      <c r="H98" s="6">
        <f t="shared" si="27"/>
        <v>7</v>
      </c>
      <c r="I98" s="6">
        <f t="shared" si="28"/>
        <v>6</v>
      </c>
      <c r="J98" s="6">
        <f t="shared" si="29"/>
        <v>13</v>
      </c>
      <c r="K98" s="7" t="s">
        <v>1688</v>
      </c>
    </row>
    <row r="99" spans="1:11" ht="20.25" customHeight="1" x14ac:dyDescent="0.2">
      <c r="A99" s="5" t="s">
        <v>295</v>
      </c>
      <c r="B99" s="6">
        <v>117</v>
      </c>
      <c r="C99" s="6">
        <v>95</v>
      </c>
      <c r="D99" s="6">
        <f t="shared" si="25"/>
        <v>212</v>
      </c>
      <c r="E99" s="6">
        <v>0</v>
      </c>
      <c r="F99" s="6">
        <v>0</v>
      </c>
      <c r="G99" s="6">
        <f t="shared" si="26"/>
        <v>0</v>
      </c>
      <c r="H99" s="6">
        <f t="shared" si="27"/>
        <v>117</v>
      </c>
      <c r="I99" s="6">
        <f t="shared" si="28"/>
        <v>95</v>
      </c>
      <c r="J99" s="6">
        <f t="shared" si="29"/>
        <v>212</v>
      </c>
      <c r="K99" s="7" t="s">
        <v>296</v>
      </c>
    </row>
    <row r="100" spans="1:11" ht="20.25" customHeight="1" x14ac:dyDescent="0.2">
      <c r="A100" s="5" t="s">
        <v>297</v>
      </c>
      <c r="B100" s="6">
        <v>71</v>
      </c>
      <c r="C100" s="6">
        <v>26</v>
      </c>
      <c r="D100" s="6">
        <f t="shared" si="25"/>
        <v>97</v>
      </c>
      <c r="E100" s="6">
        <v>0</v>
      </c>
      <c r="F100" s="6">
        <v>0</v>
      </c>
      <c r="G100" s="6">
        <f t="shared" si="26"/>
        <v>0</v>
      </c>
      <c r="H100" s="6">
        <f t="shared" si="27"/>
        <v>71</v>
      </c>
      <c r="I100" s="6">
        <f t="shared" si="28"/>
        <v>26</v>
      </c>
      <c r="J100" s="6">
        <f t="shared" si="29"/>
        <v>97</v>
      </c>
      <c r="K100" s="7" t="s">
        <v>367</v>
      </c>
    </row>
    <row r="101" spans="1:11" ht="20.25" customHeight="1" x14ac:dyDescent="0.2">
      <c r="A101" s="5" t="s">
        <v>1687</v>
      </c>
      <c r="B101" s="6">
        <v>34</v>
      </c>
      <c r="C101" s="6">
        <v>11</v>
      </c>
      <c r="D101" s="6">
        <f t="shared" si="25"/>
        <v>45</v>
      </c>
      <c r="E101" s="6">
        <v>0</v>
      </c>
      <c r="F101" s="6">
        <v>0</v>
      </c>
      <c r="G101" s="6">
        <f t="shared" si="26"/>
        <v>0</v>
      </c>
      <c r="H101" s="6">
        <f t="shared" si="27"/>
        <v>34</v>
      </c>
      <c r="I101" s="6">
        <f t="shared" si="28"/>
        <v>11</v>
      </c>
      <c r="J101" s="6">
        <f t="shared" si="29"/>
        <v>45</v>
      </c>
      <c r="K101" s="7" t="s">
        <v>421</v>
      </c>
    </row>
    <row r="102" spans="1:11" ht="20.25" customHeight="1" x14ac:dyDescent="0.2">
      <c r="A102" s="5" t="s">
        <v>880</v>
      </c>
      <c r="B102" s="6">
        <v>22</v>
      </c>
      <c r="C102" s="6">
        <v>8</v>
      </c>
      <c r="D102" s="6">
        <f t="shared" si="25"/>
        <v>30</v>
      </c>
      <c r="E102" s="6">
        <v>0</v>
      </c>
      <c r="F102" s="6">
        <v>0</v>
      </c>
      <c r="G102" s="6">
        <f t="shared" si="26"/>
        <v>0</v>
      </c>
      <c r="H102" s="6">
        <f t="shared" si="27"/>
        <v>22</v>
      </c>
      <c r="I102" s="6">
        <f t="shared" si="28"/>
        <v>8</v>
      </c>
      <c r="J102" s="6">
        <f t="shared" si="29"/>
        <v>30</v>
      </c>
      <c r="K102" s="7" t="s">
        <v>778</v>
      </c>
    </row>
    <row r="103" spans="1:11" ht="20.25" customHeight="1" x14ac:dyDescent="0.2">
      <c r="A103" s="5" t="s">
        <v>372</v>
      </c>
      <c r="B103" s="6">
        <v>50</v>
      </c>
      <c r="C103" s="6">
        <v>4</v>
      </c>
      <c r="D103" s="6">
        <f t="shared" si="25"/>
        <v>54</v>
      </c>
      <c r="E103" s="6">
        <v>0</v>
      </c>
      <c r="F103" s="6">
        <v>0</v>
      </c>
      <c r="G103" s="6">
        <f t="shared" si="26"/>
        <v>0</v>
      </c>
      <c r="H103" s="6">
        <f t="shared" si="27"/>
        <v>50</v>
      </c>
      <c r="I103" s="6">
        <f t="shared" si="28"/>
        <v>4</v>
      </c>
      <c r="J103" s="6">
        <f t="shared" si="29"/>
        <v>54</v>
      </c>
      <c r="K103" s="7" t="s">
        <v>779</v>
      </c>
    </row>
    <row r="104" spans="1:11" ht="20.25" customHeight="1" x14ac:dyDescent="0.2">
      <c r="A104" s="5" t="s">
        <v>433</v>
      </c>
      <c r="B104" s="6">
        <v>2</v>
      </c>
      <c r="C104" s="6">
        <v>0</v>
      </c>
      <c r="D104" s="6">
        <f t="shared" si="25"/>
        <v>2</v>
      </c>
      <c r="E104" s="6">
        <v>0</v>
      </c>
      <c r="F104" s="6">
        <v>0</v>
      </c>
      <c r="G104" s="6">
        <f t="shared" si="26"/>
        <v>0</v>
      </c>
      <c r="H104" s="6">
        <f t="shared" si="27"/>
        <v>2</v>
      </c>
      <c r="I104" s="6">
        <f t="shared" si="28"/>
        <v>0</v>
      </c>
      <c r="J104" s="6">
        <f t="shared" si="29"/>
        <v>2</v>
      </c>
      <c r="K104" s="7" t="s">
        <v>434</v>
      </c>
    </row>
    <row r="105" spans="1:11" ht="20.25" customHeight="1" x14ac:dyDescent="0.2">
      <c r="A105" s="5" t="s">
        <v>1686</v>
      </c>
      <c r="B105" s="6">
        <v>1</v>
      </c>
      <c r="C105" s="6">
        <v>0</v>
      </c>
      <c r="D105" s="6">
        <f t="shared" si="25"/>
        <v>1</v>
      </c>
      <c r="E105" s="6">
        <v>0</v>
      </c>
      <c r="F105" s="6">
        <v>0</v>
      </c>
      <c r="G105" s="6">
        <f t="shared" si="26"/>
        <v>0</v>
      </c>
      <c r="H105" s="6">
        <f t="shared" si="27"/>
        <v>1</v>
      </c>
      <c r="I105" s="6">
        <f t="shared" si="28"/>
        <v>0</v>
      </c>
      <c r="J105" s="6">
        <f t="shared" si="29"/>
        <v>1</v>
      </c>
      <c r="K105" s="7" t="s">
        <v>1685</v>
      </c>
    </row>
    <row r="106" spans="1:11" ht="20.25" customHeight="1" x14ac:dyDescent="0.2">
      <c r="A106" s="5" t="s">
        <v>1684</v>
      </c>
      <c r="B106" s="6">
        <v>4</v>
      </c>
      <c r="C106" s="6">
        <v>6</v>
      </c>
      <c r="D106" s="6">
        <f t="shared" si="25"/>
        <v>10</v>
      </c>
      <c r="E106" s="6">
        <v>0</v>
      </c>
      <c r="F106" s="6">
        <v>0</v>
      </c>
      <c r="G106" s="6">
        <f t="shared" si="26"/>
        <v>0</v>
      </c>
      <c r="H106" s="6">
        <f t="shared" si="27"/>
        <v>4</v>
      </c>
      <c r="I106" s="6">
        <f t="shared" si="28"/>
        <v>6</v>
      </c>
      <c r="J106" s="6">
        <f t="shared" si="29"/>
        <v>10</v>
      </c>
      <c r="K106" s="18" t="s">
        <v>1683</v>
      </c>
    </row>
    <row r="107" spans="1:11" ht="20.25" customHeight="1" thickBot="1" x14ac:dyDescent="0.25">
      <c r="A107" s="5" t="s">
        <v>54</v>
      </c>
      <c r="B107" s="6">
        <v>21</v>
      </c>
      <c r="C107" s="6">
        <v>4</v>
      </c>
      <c r="D107" s="6">
        <f t="shared" si="25"/>
        <v>25</v>
      </c>
      <c r="E107" s="6">
        <v>0</v>
      </c>
      <c r="F107" s="6">
        <v>0</v>
      </c>
      <c r="G107" s="6">
        <f t="shared" si="26"/>
        <v>0</v>
      </c>
      <c r="H107" s="6">
        <f t="shared" si="27"/>
        <v>21</v>
      </c>
      <c r="I107" s="6">
        <f t="shared" si="28"/>
        <v>4</v>
      </c>
      <c r="J107" s="6">
        <f t="shared" si="29"/>
        <v>25</v>
      </c>
      <c r="K107" s="7" t="s">
        <v>330</v>
      </c>
    </row>
    <row r="108" spans="1:11" ht="20.25" customHeight="1" thickBot="1" x14ac:dyDescent="0.25">
      <c r="A108" s="8" t="s">
        <v>108</v>
      </c>
      <c r="B108" s="9">
        <f t="shared" ref="B108:J108" si="30">SUM(B90:B107)</f>
        <v>928</v>
      </c>
      <c r="C108" s="9">
        <f t="shared" si="30"/>
        <v>419</v>
      </c>
      <c r="D108" s="9">
        <f t="shared" si="30"/>
        <v>1347</v>
      </c>
      <c r="E108" s="9">
        <f t="shared" si="30"/>
        <v>1</v>
      </c>
      <c r="F108" s="9">
        <f t="shared" si="30"/>
        <v>2</v>
      </c>
      <c r="G108" s="9">
        <f t="shared" si="30"/>
        <v>3</v>
      </c>
      <c r="H108" s="9">
        <f t="shared" si="30"/>
        <v>929</v>
      </c>
      <c r="I108" s="9">
        <f t="shared" si="30"/>
        <v>421</v>
      </c>
      <c r="J108" s="9">
        <f t="shared" si="30"/>
        <v>1350</v>
      </c>
      <c r="K108" s="10" t="s">
        <v>48</v>
      </c>
    </row>
    <row r="109" spans="1:11" ht="15" thickTop="1" x14ac:dyDescent="0.2"/>
  </sheetData>
  <mergeCells count="30">
    <mergeCell ref="A1:K1"/>
    <mergeCell ref="A2:K2"/>
    <mergeCell ref="A4:A7"/>
    <mergeCell ref="B4:D4"/>
    <mergeCell ref="E4:G4"/>
    <mergeCell ref="H4:J4"/>
    <mergeCell ref="K4:K7"/>
    <mergeCell ref="B5:D5"/>
    <mergeCell ref="E5:G5"/>
    <mergeCell ref="H5:J5"/>
    <mergeCell ref="A43:K43"/>
    <mergeCell ref="A44:K44"/>
    <mergeCell ref="A46:A49"/>
    <mergeCell ref="B46:D46"/>
    <mergeCell ref="E46:G46"/>
    <mergeCell ref="H46:J46"/>
    <mergeCell ref="K46:K49"/>
    <mergeCell ref="B47:D47"/>
    <mergeCell ref="E47:G47"/>
    <mergeCell ref="H47:J47"/>
    <mergeCell ref="A82:K82"/>
    <mergeCell ref="A83:K83"/>
    <mergeCell ref="A85:A88"/>
    <mergeCell ref="B85:D85"/>
    <mergeCell ref="E85:G85"/>
    <mergeCell ref="H85:J85"/>
    <mergeCell ref="K85:K88"/>
    <mergeCell ref="B86:D86"/>
    <mergeCell ref="E86:G86"/>
    <mergeCell ref="H86:J86"/>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9"/>
  <sheetViews>
    <sheetView rightToLeft="1" view="pageBreakPreview" zoomScale="75" zoomScaleSheetLayoutView="75" workbookViewId="0">
      <selection activeCell="M26" sqref="M26"/>
    </sheetView>
  </sheetViews>
  <sheetFormatPr defaultRowHeight="14.25" x14ac:dyDescent="0.2"/>
  <cols>
    <col min="1" max="1" width="22.125" style="76" customWidth="1"/>
    <col min="2" max="13" width="7.625" style="76" customWidth="1"/>
    <col min="14" max="14" width="32.875" style="76" customWidth="1"/>
    <col min="15" max="16384" width="9" style="76"/>
  </cols>
  <sheetData>
    <row r="1" spans="1:14" ht="22.5" customHeight="1" x14ac:dyDescent="0.2">
      <c r="A1" s="423" t="s">
        <v>1705</v>
      </c>
      <c r="B1" s="423"/>
      <c r="C1" s="423"/>
      <c r="D1" s="423"/>
      <c r="E1" s="423"/>
      <c r="F1" s="423"/>
      <c r="G1" s="423"/>
      <c r="H1" s="423"/>
      <c r="I1" s="423"/>
      <c r="J1" s="423"/>
      <c r="K1" s="423"/>
      <c r="L1" s="423"/>
      <c r="M1" s="423"/>
      <c r="N1" s="423"/>
    </row>
    <row r="2" spans="1:14" ht="35.25" customHeight="1" x14ac:dyDescent="0.25">
      <c r="A2" s="416" t="s">
        <v>1704</v>
      </c>
      <c r="B2" s="416"/>
      <c r="C2" s="416"/>
      <c r="D2" s="416"/>
      <c r="E2" s="416"/>
      <c r="F2" s="416"/>
      <c r="G2" s="416"/>
      <c r="H2" s="416"/>
      <c r="I2" s="416"/>
      <c r="J2" s="416"/>
      <c r="K2" s="416"/>
      <c r="L2" s="416"/>
      <c r="M2" s="416"/>
      <c r="N2" s="416"/>
    </row>
    <row r="3" spans="1:14" ht="27.75" customHeight="1" thickBot="1" x14ac:dyDescent="0.3">
      <c r="A3" s="31" t="s">
        <v>1703</v>
      </c>
      <c r="B3" s="29"/>
      <c r="C3" s="29"/>
      <c r="D3" s="29"/>
      <c r="E3" s="29"/>
      <c r="F3" s="29"/>
      <c r="G3" s="29"/>
      <c r="H3" s="29"/>
      <c r="I3" s="29"/>
      <c r="J3" s="29"/>
      <c r="K3" s="29"/>
      <c r="L3" s="29"/>
      <c r="M3" s="29"/>
      <c r="N3" s="33" t="s">
        <v>1702</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8.75" customHeight="1" x14ac:dyDescent="0.2">
      <c r="A8" s="5" t="s">
        <v>14</v>
      </c>
      <c r="B8" s="6"/>
      <c r="C8" s="6"/>
      <c r="D8" s="6"/>
      <c r="E8" s="6"/>
      <c r="F8" s="6"/>
      <c r="G8" s="6"/>
      <c r="H8" s="6"/>
      <c r="I8" s="6"/>
      <c r="J8" s="6"/>
      <c r="K8" s="7"/>
      <c r="L8" s="5"/>
      <c r="M8" s="6"/>
      <c r="N8" s="7" t="s">
        <v>69</v>
      </c>
    </row>
    <row r="9" spans="1:14" ht="18.75" customHeight="1" x14ac:dyDescent="0.2">
      <c r="A9" s="5" t="s">
        <v>280</v>
      </c>
      <c r="B9" s="6">
        <v>1</v>
      </c>
      <c r="C9" s="6">
        <v>1</v>
      </c>
      <c r="D9" s="6">
        <f t="shared" ref="D9:D22" si="0">SUM(B9:C9)</f>
        <v>2</v>
      </c>
      <c r="E9" s="6">
        <v>0</v>
      </c>
      <c r="F9" s="6">
        <v>0</v>
      </c>
      <c r="G9" s="6">
        <f t="shared" ref="G9:G22" si="1">SUM(E9:F9)</f>
        <v>0</v>
      </c>
      <c r="H9" s="6">
        <v>0</v>
      </c>
      <c r="I9" s="6">
        <v>0</v>
      </c>
      <c r="J9" s="6">
        <f t="shared" ref="J9:J22" si="2">SUM(H9:I9)</f>
        <v>0</v>
      </c>
      <c r="K9" s="6">
        <f t="shared" ref="K9:K22" si="3">SUM(B9,E9,H9)</f>
        <v>1</v>
      </c>
      <c r="L9" s="6">
        <f t="shared" ref="L9:L22" si="4">SUM(C9,F9,I9)</f>
        <v>1</v>
      </c>
      <c r="M9" s="6">
        <f t="shared" ref="M9:M22" si="5">SUM(K9:L9)</f>
        <v>2</v>
      </c>
      <c r="N9" s="7" t="s">
        <v>281</v>
      </c>
    </row>
    <row r="10" spans="1:14" ht="18.75" customHeight="1" x14ac:dyDescent="0.2">
      <c r="A10" s="5" t="s">
        <v>285</v>
      </c>
      <c r="B10" s="6">
        <v>150</v>
      </c>
      <c r="C10" s="6">
        <v>78</v>
      </c>
      <c r="D10" s="6">
        <f t="shared" si="0"/>
        <v>228</v>
      </c>
      <c r="E10" s="6">
        <v>37</v>
      </c>
      <c r="F10" s="6">
        <v>23</v>
      </c>
      <c r="G10" s="6">
        <f t="shared" si="1"/>
        <v>60</v>
      </c>
      <c r="H10" s="6">
        <v>35</v>
      </c>
      <c r="I10" s="6">
        <v>28</v>
      </c>
      <c r="J10" s="6">
        <f t="shared" si="2"/>
        <v>63</v>
      </c>
      <c r="K10" s="6">
        <f t="shared" si="3"/>
        <v>222</v>
      </c>
      <c r="L10" s="6">
        <f t="shared" si="4"/>
        <v>129</v>
      </c>
      <c r="M10" s="6">
        <f t="shared" si="5"/>
        <v>351</v>
      </c>
      <c r="N10" s="7" t="s">
        <v>286</v>
      </c>
    </row>
    <row r="11" spans="1:14" ht="18.75" customHeight="1" x14ac:dyDescent="0.2">
      <c r="A11" s="5" t="s">
        <v>407</v>
      </c>
      <c r="B11" s="6">
        <v>176</v>
      </c>
      <c r="C11" s="6">
        <v>98</v>
      </c>
      <c r="D11" s="6">
        <f t="shared" si="0"/>
        <v>274</v>
      </c>
      <c r="E11" s="6">
        <v>12</v>
      </c>
      <c r="F11" s="6">
        <v>14</v>
      </c>
      <c r="G11" s="6">
        <f t="shared" si="1"/>
        <v>26</v>
      </c>
      <c r="H11" s="6">
        <v>18</v>
      </c>
      <c r="I11" s="6">
        <v>4</v>
      </c>
      <c r="J11" s="6">
        <f t="shared" si="2"/>
        <v>22</v>
      </c>
      <c r="K11" s="6">
        <f t="shared" si="3"/>
        <v>206</v>
      </c>
      <c r="L11" s="6">
        <f t="shared" si="4"/>
        <v>116</v>
      </c>
      <c r="M11" s="6">
        <f t="shared" si="5"/>
        <v>322</v>
      </c>
      <c r="N11" s="7" t="s">
        <v>351</v>
      </c>
    </row>
    <row r="12" spans="1:14" ht="18.75" customHeight="1" x14ac:dyDescent="0.2">
      <c r="A12" s="5" t="s">
        <v>352</v>
      </c>
      <c r="B12" s="6">
        <v>18</v>
      </c>
      <c r="C12" s="6">
        <v>14</v>
      </c>
      <c r="D12" s="6">
        <f t="shared" si="0"/>
        <v>32</v>
      </c>
      <c r="E12" s="6">
        <v>4</v>
      </c>
      <c r="F12" s="6">
        <v>3</v>
      </c>
      <c r="G12" s="6">
        <f t="shared" si="1"/>
        <v>7</v>
      </c>
      <c r="H12" s="6">
        <v>8</v>
      </c>
      <c r="I12" s="6">
        <v>3</v>
      </c>
      <c r="J12" s="6">
        <f t="shared" si="2"/>
        <v>11</v>
      </c>
      <c r="K12" s="6">
        <f t="shared" si="3"/>
        <v>30</v>
      </c>
      <c r="L12" s="6">
        <f t="shared" si="4"/>
        <v>20</v>
      </c>
      <c r="M12" s="6">
        <f t="shared" si="5"/>
        <v>50</v>
      </c>
      <c r="N12" s="7" t="s">
        <v>1423</v>
      </c>
    </row>
    <row r="13" spans="1:14" ht="18.75" customHeight="1" x14ac:dyDescent="0.2">
      <c r="A13" s="5" t="s">
        <v>287</v>
      </c>
      <c r="B13" s="6">
        <v>71</v>
      </c>
      <c r="C13" s="6">
        <v>54</v>
      </c>
      <c r="D13" s="6">
        <f t="shared" si="0"/>
        <v>125</v>
      </c>
      <c r="E13" s="6">
        <v>10</v>
      </c>
      <c r="F13" s="6">
        <v>5</v>
      </c>
      <c r="G13" s="6">
        <f t="shared" si="1"/>
        <v>15</v>
      </c>
      <c r="H13" s="6">
        <v>6</v>
      </c>
      <c r="I13" s="6">
        <v>3</v>
      </c>
      <c r="J13" s="6">
        <f t="shared" si="2"/>
        <v>9</v>
      </c>
      <c r="K13" s="6">
        <f t="shared" si="3"/>
        <v>87</v>
      </c>
      <c r="L13" s="6">
        <f t="shared" si="4"/>
        <v>62</v>
      </c>
      <c r="M13" s="6">
        <f t="shared" si="5"/>
        <v>149</v>
      </c>
      <c r="N13" s="7" t="s">
        <v>331</v>
      </c>
    </row>
    <row r="14" spans="1:14" ht="18.75" customHeight="1" x14ac:dyDescent="0.2">
      <c r="A14" s="5" t="s">
        <v>289</v>
      </c>
      <c r="B14" s="6">
        <v>30</v>
      </c>
      <c r="C14" s="6">
        <v>3</v>
      </c>
      <c r="D14" s="6">
        <f t="shared" si="0"/>
        <v>33</v>
      </c>
      <c r="E14" s="6">
        <v>3</v>
      </c>
      <c r="F14" s="6">
        <v>2</v>
      </c>
      <c r="G14" s="6">
        <f t="shared" si="1"/>
        <v>5</v>
      </c>
      <c r="H14" s="6">
        <v>3</v>
      </c>
      <c r="I14" s="6">
        <v>0</v>
      </c>
      <c r="J14" s="6">
        <f t="shared" si="2"/>
        <v>3</v>
      </c>
      <c r="K14" s="6">
        <f t="shared" si="3"/>
        <v>36</v>
      </c>
      <c r="L14" s="6">
        <f t="shared" si="4"/>
        <v>5</v>
      </c>
      <c r="M14" s="6">
        <f t="shared" si="5"/>
        <v>41</v>
      </c>
      <c r="N14" s="7" t="s">
        <v>290</v>
      </c>
    </row>
    <row r="15" spans="1:14" ht="18.75" customHeight="1" x14ac:dyDescent="0.2">
      <c r="A15" s="5" t="s">
        <v>390</v>
      </c>
      <c r="B15" s="6">
        <v>255</v>
      </c>
      <c r="C15" s="6">
        <v>187</v>
      </c>
      <c r="D15" s="6">
        <f t="shared" si="0"/>
        <v>442</v>
      </c>
      <c r="E15" s="6">
        <v>34</v>
      </c>
      <c r="F15" s="6">
        <v>33</v>
      </c>
      <c r="G15" s="6">
        <f t="shared" si="1"/>
        <v>67</v>
      </c>
      <c r="H15" s="6">
        <v>0</v>
      </c>
      <c r="I15" s="6">
        <v>0</v>
      </c>
      <c r="J15" s="6">
        <f t="shared" si="2"/>
        <v>0</v>
      </c>
      <c r="K15" s="6">
        <f t="shared" si="3"/>
        <v>289</v>
      </c>
      <c r="L15" s="6">
        <f t="shared" si="4"/>
        <v>220</v>
      </c>
      <c r="M15" s="6">
        <f t="shared" si="5"/>
        <v>509</v>
      </c>
      <c r="N15" s="7" t="s">
        <v>1136</v>
      </c>
    </row>
    <row r="16" spans="1:14" ht="18.75" customHeight="1" x14ac:dyDescent="0.2">
      <c r="A16" s="5" t="s">
        <v>361</v>
      </c>
      <c r="B16" s="6">
        <v>125</v>
      </c>
      <c r="C16" s="6">
        <v>54</v>
      </c>
      <c r="D16" s="6">
        <f t="shared" si="0"/>
        <v>179</v>
      </c>
      <c r="E16" s="6">
        <v>8</v>
      </c>
      <c r="F16" s="6">
        <v>7</v>
      </c>
      <c r="G16" s="6">
        <f t="shared" si="1"/>
        <v>15</v>
      </c>
      <c r="H16" s="6">
        <v>19</v>
      </c>
      <c r="I16" s="6">
        <v>5</v>
      </c>
      <c r="J16" s="6">
        <f t="shared" si="2"/>
        <v>24</v>
      </c>
      <c r="K16" s="6">
        <f t="shared" si="3"/>
        <v>152</v>
      </c>
      <c r="L16" s="6">
        <f t="shared" si="4"/>
        <v>66</v>
      </c>
      <c r="M16" s="6">
        <f t="shared" si="5"/>
        <v>218</v>
      </c>
      <c r="N16" s="7" t="s">
        <v>1137</v>
      </c>
    </row>
    <row r="17" spans="1:14" ht="18.75" customHeight="1" x14ac:dyDescent="0.2">
      <c r="A17" s="5" t="s">
        <v>1689</v>
      </c>
      <c r="B17" s="6">
        <v>3</v>
      </c>
      <c r="C17" s="6">
        <v>1</v>
      </c>
      <c r="D17" s="6">
        <f t="shared" si="0"/>
        <v>4</v>
      </c>
      <c r="E17" s="6">
        <v>0</v>
      </c>
      <c r="F17" s="6">
        <v>1</v>
      </c>
      <c r="G17" s="6">
        <f t="shared" si="1"/>
        <v>1</v>
      </c>
      <c r="H17" s="6">
        <v>0</v>
      </c>
      <c r="I17" s="6">
        <v>0</v>
      </c>
      <c r="J17" s="6">
        <f t="shared" si="2"/>
        <v>0</v>
      </c>
      <c r="K17" s="6">
        <f t="shared" si="3"/>
        <v>3</v>
      </c>
      <c r="L17" s="6">
        <f t="shared" si="4"/>
        <v>2</v>
      </c>
      <c r="M17" s="6">
        <f t="shared" si="5"/>
        <v>5</v>
      </c>
      <c r="N17" s="7" t="s">
        <v>1688</v>
      </c>
    </row>
    <row r="18" spans="1:14" ht="18.75" customHeight="1" x14ac:dyDescent="0.2">
      <c r="A18" s="5" t="s">
        <v>295</v>
      </c>
      <c r="B18" s="6">
        <v>387</v>
      </c>
      <c r="C18" s="6">
        <v>198</v>
      </c>
      <c r="D18" s="6">
        <f t="shared" si="0"/>
        <v>585</v>
      </c>
      <c r="E18" s="6">
        <v>37</v>
      </c>
      <c r="F18" s="6">
        <v>33</v>
      </c>
      <c r="G18" s="6">
        <f t="shared" si="1"/>
        <v>70</v>
      </c>
      <c r="H18" s="6">
        <v>2</v>
      </c>
      <c r="I18" s="6">
        <v>1</v>
      </c>
      <c r="J18" s="6">
        <f t="shared" si="2"/>
        <v>3</v>
      </c>
      <c r="K18" s="6">
        <f t="shared" si="3"/>
        <v>426</v>
      </c>
      <c r="L18" s="6">
        <f t="shared" si="4"/>
        <v>232</v>
      </c>
      <c r="M18" s="6">
        <f t="shared" si="5"/>
        <v>658</v>
      </c>
      <c r="N18" s="7" t="s">
        <v>296</v>
      </c>
    </row>
    <row r="19" spans="1:14" ht="18.75" customHeight="1" x14ac:dyDescent="0.2">
      <c r="A19" s="5" t="s">
        <v>297</v>
      </c>
      <c r="B19" s="6">
        <v>75</v>
      </c>
      <c r="C19" s="6">
        <v>26</v>
      </c>
      <c r="D19" s="6">
        <f t="shared" si="0"/>
        <v>101</v>
      </c>
      <c r="E19" s="6">
        <v>9</v>
      </c>
      <c r="F19" s="6">
        <v>5</v>
      </c>
      <c r="G19" s="6">
        <f t="shared" si="1"/>
        <v>14</v>
      </c>
      <c r="H19" s="6">
        <v>0</v>
      </c>
      <c r="I19" s="6">
        <v>0</v>
      </c>
      <c r="J19" s="6">
        <f t="shared" si="2"/>
        <v>0</v>
      </c>
      <c r="K19" s="6">
        <f t="shared" si="3"/>
        <v>84</v>
      </c>
      <c r="L19" s="6">
        <f t="shared" si="4"/>
        <v>31</v>
      </c>
      <c r="M19" s="6">
        <f t="shared" si="5"/>
        <v>115</v>
      </c>
      <c r="N19" s="7" t="s">
        <v>367</v>
      </c>
    </row>
    <row r="20" spans="1:14" ht="18.75" customHeight="1" x14ac:dyDescent="0.2">
      <c r="A20" s="5" t="s">
        <v>420</v>
      </c>
      <c r="B20" s="6">
        <v>64</v>
      </c>
      <c r="C20" s="6">
        <v>31</v>
      </c>
      <c r="D20" s="6">
        <f t="shared" si="0"/>
        <v>95</v>
      </c>
      <c r="E20" s="6">
        <v>33</v>
      </c>
      <c r="F20" s="6">
        <v>6</v>
      </c>
      <c r="G20" s="6">
        <f t="shared" si="1"/>
        <v>39</v>
      </c>
      <c r="H20" s="6">
        <v>2</v>
      </c>
      <c r="I20" s="6">
        <v>2</v>
      </c>
      <c r="J20" s="6">
        <f t="shared" si="2"/>
        <v>4</v>
      </c>
      <c r="K20" s="6">
        <f t="shared" si="3"/>
        <v>99</v>
      </c>
      <c r="L20" s="6">
        <f t="shared" si="4"/>
        <v>39</v>
      </c>
      <c r="M20" s="6">
        <f t="shared" si="5"/>
        <v>138</v>
      </c>
      <c r="N20" s="7" t="s">
        <v>421</v>
      </c>
    </row>
    <row r="21" spans="1:14" ht="18.75" customHeight="1" x14ac:dyDescent="0.2">
      <c r="A21" s="5" t="s">
        <v>880</v>
      </c>
      <c r="B21" s="6">
        <v>4</v>
      </c>
      <c r="C21" s="6">
        <v>6</v>
      </c>
      <c r="D21" s="6">
        <f t="shared" si="0"/>
        <v>10</v>
      </c>
      <c r="E21" s="6">
        <v>12</v>
      </c>
      <c r="F21" s="6">
        <v>12</v>
      </c>
      <c r="G21" s="6">
        <f t="shared" si="1"/>
        <v>24</v>
      </c>
      <c r="H21" s="6">
        <v>0</v>
      </c>
      <c r="I21" s="6">
        <v>0</v>
      </c>
      <c r="J21" s="6">
        <f t="shared" si="2"/>
        <v>0</v>
      </c>
      <c r="K21" s="6">
        <f t="shared" si="3"/>
        <v>16</v>
      </c>
      <c r="L21" s="6">
        <f t="shared" si="4"/>
        <v>18</v>
      </c>
      <c r="M21" s="6">
        <f t="shared" si="5"/>
        <v>34</v>
      </c>
      <c r="N21" s="7" t="s">
        <v>778</v>
      </c>
    </row>
    <row r="22" spans="1:14" ht="18.75" customHeight="1" x14ac:dyDescent="0.2">
      <c r="A22" s="5" t="s">
        <v>394</v>
      </c>
      <c r="B22" s="6">
        <v>15</v>
      </c>
      <c r="C22" s="6">
        <v>5</v>
      </c>
      <c r="D22" s="6">
        <f t="shared" si="0"/>
        <v>20</v>
      </c>
      <c r="E22" s="6">
        <v>0</v>
      </c>
      <c r="F22" s="6">
        <v>0</v>
      </c>
      <c r="G22" s="6">
        <f t="shared" si="1"/>
        <v>0</v>
      </c>
      <c r="H22" s="6">
        <v>0</v>
      </c>
      <c r="I22" s="6">
        <v>0</v>
      </c>
      <c r="J22" s="6">
        <f t="shared" si="2"/>
        <v>0</v>
      </c>
      <c r="K22" s="6">
        <f t="shared" si="3"/>
        <v>15</v>
      </c>
      <c r="L22" s="6">
        <f t="shared" si="4"/>
        <v>5</v>
      </c>
      <c r="M22" s="6">
        <f t="shared" si="5"/>
        <v>20</v>
      </c>
      <c r="N22" s="7" t="s">
        <v>779</v>
      </c>
    </row>
    <row r="23" spans="1:14" ht="18.75" customHeight="1" x14ac:dyDescent="0.2">
      <c r="A23" s="5" t="s">
        <v>38</v>
      </c>
      <c r="B23" s="6">
        <f t="shared" ref="B23:M23" si="6">SUM(B9:B22)</f>
        <v>1374</v>
      </c>
      <c r="C23" s="6">
        <f t="shared" si="6"/>
        <v>756</v>
      </c>
      <c r="D23" s="6">
        <f t="shared" si="6"/>
        <v>2130</v>
      </c>
      <c r="E23" s="6">
        <f t="shared" si="6"/>
        <v>199</v>
      </c>
      <c r="F23" s="6">
        <f t="shared" si="6"/>
        <v>144</v>
      </c>
      <c r="G23" s="6">
        <f t="shared" si="6"/>
        <v>343</v>
      </c>
      <c r="H23" s="6">
        <f t="shared" si="6"/>
        <v>93</v>
      </c>
      <c r="I23" s="6">
        <f t="shared" si="6"/>
        <v>46</v>
      </c>
      <c r="J23" s="6">
        <f t="shared" si="6"/>
        <v>139</v>
      </c>
      <c r="K23" s="6">
        <f t="shared" si="6"/>
        <v>1666</v>
      </c>
      <c r="L23" s="6">
        <f t="shared" si="6"/>
        <v>946</v>
      </c>
      <c r="M23" s="6">
        <f t="shared" si="6"/>
        <v>2612</v>
      </c>
      <c r="N23" s="7" t="s">
        <v>39</v>
      </c>
    </row>
    <row r="24" spans="1:14" ht="18.75" customHeight="1" x14ac:dyDescent="0.2">
      <c r="A24" s="5" t="s">
        <v>62</v>
      </c>
      <c r="B24" s="6"/>
      <c r="C24" s="6"/>
      <c r="D24" s="6"/>
      <c r="E24" s="6"/>
      <c r="F24" s="6"/>
      <c r="G24" s="6"/>
      <c r="H24" s="6"/>
      <c r="I24" s="6"/>
      <c r="J24" s="6"/>
      <c r="K24" s="6"/>
      <c r="L24" s="6"/>
      <c r="M24" s="6"/>
      <c r="N24" s="7" t="s">
        <v>41</v>
      </c>
    </row>
    <row r="25" spans="1:14" ht="18.75" customHeight="1" x14ac:dyDescent="0.2">
      <c r="A25" s="5" t="s">
        <v>285</v>
      </c>
      <c r="B25" s="6">
        <v>229</v>
      </c>
      <c r="C25" s="6">
        <v>59</v>
      </c>
      <c r="D25" s="6">
        <f t="shared" ref="D25:D34" si="7">SUM(B25:C25)</f>
        <v>288</v>
      </c>
      <c r="E25" s="6">
        <v>9</v>
      </c>
      <c r="F25" s="6">
        <v>0</v>
      </c>
      <c r="G25" s="6">
        <f t="shared" ref="G25:G34" si="8">SUM(E25:F25)</f>
        <v>9</v>
      </c>
      <c r="H25" s="6">
        <v>9</v>
      </c>
      <c r="I25" s="6">
        <v>0</v>
      </c>
      <c r="J25" s="6">
        <f t="shared" ref="J25:J34" si="9">SUM(H25:I25)</f>
        <v>9</v>
      </c>
      <c r="K25" s="6">
        <f t="shared" ref="K25:K34" si="10">SUM(B25,E25,H25)</f>
        <v>247</v>
      </c>
      <c r="L25" s="6">
        <f t="shared" ref="L25:L34" si="11">SUM(C25,F25,I25)</f>
        <v>59</v>
      </c>
      <c r="M25" s="6">
        <f t="shared" ref="M25:M34" si="12">SUM(K25:L25)</f>
        <v>306</v>
      </c>
      <c r="N25" s="7" t="s">
        <v>286</v>
      </c>
    </row>
    <row r="26" spans="1:14" ht="18.75" customHeight="1" x14ac:dyDescent="0.2">
      <c r="A26" s="5" t="s">
        <v>287</v>
      </c>
      <c r="B26" s="6">
        <v>53</v>
      </c>
      <c r="C26" s="6">
        <v>38</v>
      </c>
      <c r="D26" s="6">
        <f t="shared" si="7"/>
        <v>91</v>
      </c>
      <c r="E26" s="6">
        <v>0</v>
      </c>
      <c r="F26" s="6">
        <v>0</v>
      </c>
      <c r="G26" s="6">
        <f t="shared" si="8"/>
        <v>0</v>
      </c>
      <c r="H26" s="6">
        <v>0</v>
      </c>
      <c r="I26" s="6">
        <v>1</v>
      </c>
      <c r="J26" s="6">
        <f t="shared" si="9"/>
        <v>1</v>
      </c>
      <c r="K26" s="6">
        <f t="shared" si="10"/>
        <v>53</v>
      </c>
      <c r="L26" s="6">
        <f t="shared" si="11"/>
        <v>39</v>
      </c>
      <c r="M26" s="6">
        <f t="shared" si="12"/>
        <v>92</v>
      </c>
      <c r="N26" s="7" t="s">
        <v>331</v>
      </c>
    </row>
    <row r="27" spans="1:14" ht="18.75" customHeight="1" x14ac:dyDescent="0.2">
      <c r="A27" s="5" t="s">
        <v>289</v>
      </c>
      <c r="B27" s="6">
        <v>15</v>
      </c>
      <c r="C27" s="6">
        <v>0</v>
      </c>
      <c r="D27" s="6">
        <f t="shared" si="7"/>
        <v>15</v>
      </c>
      <c r="E27" s="6">
        <v>1</v>
      </c>
      <c r="F27" s="6">
        <v>0</v>
      </c>
      <c r="G27" s="6">
        <f t="shared" si="8"/>
        <v>1</v>
      </c>
      <c r="H27" s="6">
        <v>0</v>
      </c>
      <c r="I27" s="6">
        <v>0</v>
      </c>
      <c r="J27" s="6">
        <f t="shared" si="9"/>
        <v>0</v>
      </c>
      <c r="K27" s="6">
        <f t="shared" si="10"/>
        <v>16</v>
      </c>
      <c r="L27" s="6">
        <f t="shared" si="11"/>
        <v>0</v>
      </c>
      <c r="M27" s="6">
        <f t="shared" si="12"/>
        <v>16</v>
      </c>
      <c r="N27" s="7" t="s">
        <v>290</v>
      </c>
    </row>
    <row r="28" spans="1:14" ht="18.75" customHeight="1" x14ac:dyDescent="0.2">
      <c r="A28" s="5" t="s">
        <v>390</v>
      </c>
      <c r="B28" s="6">
        <v>251</v>
      </c>
      <c r="C28" s="6">
        <v>96</v>
      </c>
      <c r="D28" s="6">
        <f t="shared" si="7"/>
        <v>347</v>
      </c>
      <c r="E28" s="6">
        <v>5</v>
      </c>
      <c r="F28" s="6">
        <v>2</v>
      </c>
      <c r="G28" s="6">
        <f t="shared" si="8"/>
        <v>7</v>
      </c>
      <c r="H28" s="6">
        <v>0</v>
      </c>
      <c r="I28" s="6">
        <v>0</v>
      </c>
      <c r="J28" s="6">
        <f t="shared" si="9"/>
        <v>0</v>
      </c>
      <c r="K28" s="6">
        <f t="shared" si="10"/>
        <v>256</v>
      </c>
      <c r="L28" s="6">
        <f t="shared" si="11"/>
        <v>98</v>
      </c>
      <c r="M28" s="6">
        <f t="shared" si="12"/>
        <v>354</v>
      </c>
      <c r="N28" s="7" t="s">
        <v>1136</v>
      </c>
    </row>
    <row r="29" spans="1:14" ht="18.75" customHeight="1" x14ac:dyDescent="0.2">
      <c r="A29" s="5" t="s">
        <v>361</v>
      </c>
      <c r="B29" s="6">
        <v>67</v>
      </c>
      <c r="C29" s="6">
        <v>34</v>
      </c>
      <c r="D29" s="6">
        <f t="shared" si="7"/>
        <v>101</v>
      </c>
      <c r="E29" s="6">
        <v>1</v>
      </c>
      <c r="F29" s="6">
        <v>1</v>
      </c>
      <c r="G29" s="6">
        <f t="shared" si="8"/>
        <v>2</v>
      </c>
      <c r="H29" s="6">
        <v>0</v>
      </c>
      <c r="I29" s="6">
        <v>0</v>
      </c>
      <c r="J29" s="6">
        <f t="shared" si="9"/>
        <v>0</v>
      </c>
      <c r="K29" s="6">
        <f t="shared" si="10"/>
        <v>68</v>
      </c>
      <c r="L29" s="6">
        <f t="shared" si="11"/>
        <v>35</v>
      </c>
      <c r="M29" s="6">
        <f t="shared" si="12"/>
        <v>103</v>
      </c>
      <c r="N29" s="7" t="s">
        <v>1137</v>
      </c>
    </row>
    <row r="30" spans="1:14" ht="18.75" customHeight="1" x14ac:dyDescent="0.2">
      <c r="A30" s="5" t="s">
        <v>1212</v>
      </c>
      <c r="B30" s="6">
        <v>54</v>
      </c>
      <c r="C30" s="6">
        <v>43</v>
      </c>
      <c r="D30" s="6">
        <f t="shared" si="7"/>
        <v>97</v>
      </c>
      <c r="E30" s="6">
        <v>1</v>
      </c>
      <c r="F30" s="6">
        <v>0</v>
      </c>
      <c r="G30" s="6">
        <f t="shared" si="8"/>
        <v>1</v>
      </c>
      <c r="H30" s="6">
        <v>0</v>
      </c>
      <c r="I30" s="6">
        <v>0</v>
      </c>
      <c r="J30" s="6">
        <f t="shared" si="9"/>
        <v>0</v>
      </c>
      <c r="K30" s="6">
        <f t="shared" si="10"/>
        <v>55</v>
      </c>
      <c r="L30" s="6">
        <f t="shared" si="11"/>
        <v>43</v>
      </c>
      <c r="M30" s="6">
        <f t="shared" si="12"/>
        <v>98</v>
      </c>
      <c r="N30" s="7" t="s">
        <v>296</v>
      </c>
    </row>
    <row r="31" spans="1:14" ht="18.75" customHeight="1" x14ac:dyDescent="0.2">
      <c r="A31" s="5" t="s">
        <v>297</v>
      </c>
      <c r="B31" s="6">
        <v>17</v>
      </c>
      <c r="C31" s="6">
        <v>0</v>
      </c>
      <c r="D31" s="6">
        <f t="shared" si="7"/>
        <v>17</v>
      </c>
      <c r="E31" s="6">
        <v>0</v>
      </c>
      <c r="F31" s="6">
        <v>0</v>
      </c>
      <c r="G31" s="6">
        <f t="shared" si="8"/>
        <v>0</v>
      </c>
      <c r="H31" s="6">
        <v>0</v>
      </c>
      <c r="I31" s="6">
        <v>0</v>
      </c>
      <c r="J31" s="6">
        <f t="shared" si="9"/>
        <v>0</v>
      </c>
      <c r="K31" s="6">
        <f t="shared" si="10"/>
        <v>17</v>
      </c>
      <c r="L31" s="6">
        <f t="shared" si="11"/>
        <v>0</v>
      </c>
      <c r="M31" s="6">
        <f t="shared" si="12"/>
        <v>17</v>
      </c>
      <c r="N31" s="7" t="s">
        <v>367</v>
      </c>
    </row>
    <row r="32" spans="1:14" ht="18.75" customHeight="1" x14ac:dyDescent="0.2">
      <c r="A32" s="5" t="s">
        <v>1687</v>
      </c>
      <c r="B32" s="6">
        <v>73</v>
      </c>
      <c r="C32" s="6">
        <v>7</v>
      </c>
      <c r="D32" s="6">
        <f t="shared" si="7"/>
        <v>80</v>
      </c>
      <c r="E32" s="6">
        <v>1</v>
      </c>
      <c r="F32" s="6">
        <v>1</v>
      </c>
      <c r="G32" s="6">
        <f t="shared" si="8"/>
        <v>2</v>
      </c>
      <c r="H32" s="6">
        <v>0</v>
      </c>
      <c r="I32" s="6">
        <v>0</v>
      </c>
      <c r="J32" s="6">
        <f t="shared" si="9"/>
        <v>0</v>
      </c>
      <c r="K32" s="6">
        <f t="shared" si="10"/>
        <v>74</v>
      </c>
      <c r="L32" s="6">
        <f t="shared" si="11"/>
        <v>8</v>
      </c>
      <c r="M32" s="6">
        <f t="shared" si="12"/>
        <v>82</v>
      </c>
      <c r="N32" s="7" t="s">
        <v>421</v>
      </c>
    </row>
    <row r="33" spans="1:14" ht="18.75" customHeight="1" x14ac:dyDescent="0.2">
      <c r="A33" s="5" t="s">
        <v>880</v>
      </c>
      <c r="B33" s="6">
        <v>6</v>
      </c>
      <c r="C33" s="6">
        <v>0</v>
      </c>
      <c r="D33" s="6">
        <f t="shared" si="7"/>
        <v>6</v>
      </c>
      <c r="E33" s="6">
        <v>12</v>
      </c>
      <c r="F33" s="6">
        <v>12</v>
      </c>
      <c r="G33" s="6">
        <f t="shared" si="8"/>
        <v>24</v>
      </c>
      <c r="H33" s="6">
        <v>0</v>
      </c>
      <c r="I33" s="6">
        <v>0</v>
      </c>
      <c r="J33" s="6">
        <f t="shared" si="9"/>
        <v>0</v>
      </c>
      <c r="K33" s="6">
        <f t="shared" si="10"/>
        <v>18</v>
      </c>
      <c r="L33" s="6">
        <f t="shared" si="11"/>
        <v>12</v>
      </c>
      <c r="M33" s="6">
        <f t="shared" si="12"/>
        <v>30</v>
      </c>
      <c r="N33" s="7" t="s">
        <v>778</v>
      </c>
    </row>
    <row r="34" spans="1:14" ht="18.75" customHeight="1" x14ac:dyDescent="0.2">
      <c r="A34" s="5" t="s">
        <v>394</v>
      </c>
      <c r="B34" s="6">
        <v>2</v>
      </c>
      <c r="C34" s="6">
        <v>0</v>
      </c>
      <c r="D34" s="6">
        <f t="shared" si="7"/>
        <v>2</v>
      </c>
      <c r="E34" s="6">
        <v>0</v>
      </c>
      <c r="F34" s="6">
        <v>0</v>
      </c>
      <c r="G34" s="6">
        <f t="shared" si="8"/>
        <v>0</v>
      </c>
      <c r="H34" s="6">
        <v>0</v>
      </c>
      <c r="I34" s="6">
        <v>0</v>
      </c>
      <c r="J34" s="6">
        <f t="shared" si="9"/>
        <v>0</v>
      </c>
      <c r="K34" s="6">
        <f t="shared" si="10"/>
        <v>2</v>
      </c>
      <c r="L34" s="6">
        <f t="shared" si="11"/>
        <v>0</v>
      </c>
      <c r="M34" s="6">
        <f t="shared" si="12"/>
        <v>2</v>
      </c>
      <c r="N34" s="7" t="s">
        <v>779</v>
      </c>
    </row>
    <row r="35" spans="1:14" ht="18.75" customHeight="1" thickBot="1" x14ac:dyDescent="0.25">
      <c r="A35" s="5" t="s">
        <v>45</v>
      </c>
      <c r="B35" s="6">
        <f>SUM(B25:B34)</f>
        <v>767</v>
      </c>
      <c r="C35" s="6">
        <f>SUM(C25:C34)</f>
        <v>277</v>
      </c>
      <c r="D35" s="6">
        <f>SUM(D25:D33)</f>
        <v>1042</v>
      </c>
      <c r="E35" s="6">
        <f t="shared" ref="E35:M35" si="13">SUM(E25:E34)</f>
        <v>30</v>
      </c>
      <c r="F35" s="6">
        <f t="shared" si="13"/>
        <v>16</v>
      </c>
      <c r="G35" s="6">
        <f t="shared" si="13"/>
        <v>46</v>
      </c>
      <c r="H35" s="6">
        <f t="shared" si="13"/>
        <v>9</v>
      </c>
      <c r="I35" s="6">
        <f t="shared" si="13"/>
        <v>1</v>
      </c>
      <c r="J35" s="6">
        <f t="shared" si="13"/>
        <v>10</v>
      </c>
      <c r="K35" s="6">
        <f t="shared" si="13"/>
        <v>806</v>
      </c>
      <c r="L35" s="6">
        <f t="shared" si="13"/>
        <v>294</v>
      </c>
      <c r="M35" s="6">
        <f t="shared" si="13"/>
        <v>1100</v>
      </c>
      <c r="N35" s="7" t="s">
        <v>633</v>
      </c>
    </row>
    <row r="36" spans="1:14" ht="18.75" customHeight="1" thickBot="1" x14ac:dyDescent="0.25">
      <c r="A36" s="8" t="s">
        <v>108</v>
      </c>
      <c r="B36" s="9">
        <f t="shared" ref="B36:L36" si="14">SUM(B35,B23)</f>
        <v>2141</v>
      </c>
      <c r="C36" s="9">
        <f t="shared" si="14"/>
        <v>1033</v>
      </c>
      <c r="D36" s="9">
        <f t="shared" si="14"/>
        <v>3172</v>
      </c>
      <c r="E36" s="9">
        <f t="shared" si="14"/>
        <v>229</v>
      </c>
      <c r="F36" s="9">
        <f t="shared" si="14"/>
        <v>160</v>
      </c>
      <c r="G36" s="9">
        <f t="shared" si="14"/>
        <v>389</v>
      </c>
      <c r="H36" s="9">
        <f t="shared" si="14"/>
        <v>102</v>
      </c>
      <c r="I36" s="9">
        <f t="shared" si="14"/>
        <v>47</v>
      </c>
      <c r="J36" s="9">
        <f t="shared" si="14"/>
        <v>149</v>
      </c>
      <c r="K36" s="9">
        <f t="shared" si="14"/>
        <v>2472</v>
      </c>
      <c r="L36" s="9">
        <f t="shared" si="14"/>
        <v>1240</v>
      </c>
      <c r="M36" s="9">
        <f>SUM(D36,G36,J36)</f>
        <v>3710</v>
      </c>
      <c r="N36" s="10" t="s">
        <v>48</v>
      </c>
    </row>
    <row r="37" spans="1:14" ht="15" thickTop="1" x14ac:dyDescent="0.2"/>
    <row r="59" spans="5:5" x14ac:dyDescent="0.2">
      <c r="E59" s="76">
        <v>0</v>
      </c>
    </row>
  </sheetData>
  <mergeCells count="12">
    <mergeCell ref="B5:D5"/>
    <mergeCell ref="E5:G5"/>
    <mergeCell ref="H5:J5"/>
    <mergeCell ref="K5:M5"/>
    <mergeCell ref="A1:N1"/>
    <mergeCell ref="A2:N2"/>
    <mergeCell ref="A4:A7"/>
    <mergeCell ref="B4:D4"/>
    <mergeCell ref="E4:G4"/>
    <mergeCell ref="H4:J4"/>
    <mergeCell ref="K4:M4"/>
    <mergeCell ref="N4:N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6"/>
  <sheetViews>
    <sheetView rightToLeft="1" view="pageBreakPreview" topLeftCell="A37" zoomScale="75" zoomScaleSheetLayoutView="75" workbookViewId="0">
      <selection activeCell="A41" sqref="A41:K41"/>
    </sheetView>
  </sheetViews>
  <sheetFormatPr defaultRowHeight="14.25" x14ac:dyDescent="0.2"/>
  <cols>
    <col min="1" max="1" width="23.125" style="76" customWidth="1"/>
    <col min="2" max="10" width="9.75" style="76" customWidth="1"/>
    <col min="11" max="11" width="32.875" style="76" customWidth="1"/>
    <col min="12" max="16384" width="9" style="76"/>
  </cols>
  <sheetData>
    <row r="1" spans="1:11" ht="25.5" customHeight="1" x14ac:dyDescent="0.2">
      <c r="A1" s="423" t="s">
        <v>1713</v>
      </c>
      <c r="B1" s="423"/>
      <c r="C1" s="423"/>
      <c r="D1" s="423"/>
      <c r="E1" s="423"/>
      <c r="F1" s="423"/>
      <c r="G1" s="423"/>
      <c r="H1" s="423"/>
      <c r="I1" s="423"/>
      <c r="J1" s="423"/>
      <c r="K1" s="423"/>
    </row>
    <row r="2" spans="1:11" ht="36.75" customHeight="1" x14ac:dyDescent="0.25">
      <c r="A2" s="416" t="s">
        <v>1712</v>
      </c>
      <c r="B2" s="416"/>
      <c r="C2" s="416"/>
      <c r="D2" s="416"/>
      <c r="E2" s="416"/>
      <c r="F2" s="416"/>
      <c r="G2" s="416"/>
      <c r="H2" s="416"/>
      <c r="I2" s="416"/>
      <c r="J2" s="416"/>
      <c r="K2" s="416"/>
    </row>
    <row r="3" spans="1:11" ht="25.5" customHeight="1" thickBot="1" x14ac:dyDescent="0.25">
      <c r="A3" s="31" t="s">
        <v>1711</v>
      </c>
      <c r="K3" s="33" t="s">
        <v>1710</v>
      </c>
    </row>
    <row r="4" spans="1:11" ht="21" customHeight="1" thickTop="1" x14ac:dyDescent="0.25">
      <c r="A4" s="409" t="s">
        <v>118</v>
      </c>
      <c r="B4" s="412" t="s">
        <v>2</v>
      </c>
      <c r="C4" s="412"/>
      <c r="D4" s="412"/>
      <c r="E4" s="412" t="s">
        <v>3</v>
      </c>
      <c r="F4" s="412"/>
      <c r="G4" s="412"/>
      <c r="H4" s="412" t="s">
        <v>4</v>
      </c>
      <c r="I4" s="412"/>
      <c r="J4" s="412"/>
      <c r="K4" s="409" t="s">
        <v>278</v>
      </c>
    </row>
    <row r="5" spans="1:11" ht="21.75" customHeight="1" x14ac:dyDescent="0.25">
      <c r="A5" s="410"/>
      <c r="B5" s="413" t="s">
        <v>6</v>
      </c>
      <c r="C5" s="413"/>
      <c r="D5" s="413"/>
      <c r="E5" s="413" t="s">
        <v>7</v>
      </c>
      <c r="F5" s="413"/>
      <c r="G5" s="413"/>
      <c r="H5" s="413" t="s">
        <v>8</v>
      </c>
      <c r="I5" s="413"/>
      <c r="J5" s="413"/>
      <c r="K5" s="410"/>
    </row>
    <row r="6" spans="1:11" ht="22.5" customHeight="1" x14ac:dyDescent="0.25">
      <c r="A6" s="410"/>
      <c r="B6" s="75" t="s">
        <v>52</v>
      </c>
      <c r="C6" s="75" t="s">
        <v>10</v>
      </c>
      <c r="D6" s="75" t="s">
        <v>11</v>
      </c>
      <c r="E6" s="75" t="s">
        <v>52</v>
      </c>
      <c r="F6" s="75" t="s">
        <v>10</v>
      </c>
      <c r="G6" s="75" t="s">
        <v>11</v>
      </c>
      <c r="H6" s="75" t="s">
        <v>52</v>
      </c>
      <c r="I6" s="75" t="s">
        <v>10</v>
      </c>
      <c r="J6" s="75" t="s">
        <v>11</v>
      </c>
      <c r="K6" s="410"/>
    </row>
    <row r="7" spans="1:11" ht="24" customHeight="1" thickBot="1" x14ac:dyDescent="0.3">
      <c r="A7" s="411"/>
      <c r="B7" s="4" t="s">
        <v>12</v>
      </c>
      <c r="C7" s="4" t="s">
        <v>13</v>
      </c>
      <c r="D7" s="4" t="s">
        <v>8</v>
      </c>
      <c r="E7" s="4" t="s">
        <v>12</v>
      </c>
      <c r="F7" s="4" t="s">
        <v>13</v>
      </c>
      <c r="G7" s="4" t="s">
        <v>8</v>
      </c>
      <c r="H7" s="4" t="s">
        <v>12</v>
      </c>
      <c r="I7" s="4" t="s">
        <v>13</v>
      </c>
      <c r="J7" s="4" t="s">
        <v>8</v>
      </c>
      <c r="K7" s="411"/>
    </row>
    <row r="8" spans="1:11" ht="17.25" customHeight="1" x14ac:dyDescent="0.2">
      <c r="A8" s="5" t="s">
        <v>14</v>
      </c>
      <c r="B8" s="6"/>
      <c r="C8" s="6"/>
      <c r="D8" s="6"/>
      <c r="E8" s="6"/>
      <c r="F8" s="6"/>
      <c r="G8" s="6"/>
      <c r="H8" s="6"/>
      <c r="I8" s="6"/>
      <c r="J8" s="6"/>
      <c r="K8" s="7" t="s">
        <v>69</v>
      </c>
    </row>
    <row r="9" spans="1:11" ht="17.25" customHeight="1" x14ac:dyDescent="0.2">
      <c r="A9" s="5" t="s">
        <v>280</v>
      </c>
      <c r="B9" s="6">
        <v>126</v>
      </c>
      <c r="C9" s="6">
        <v>267</v>
      </c>
      <c r="D9" s="6">
        <f t="shared" ref="D9:D22" si="0">SUM(B9:C9)</f>
        <v>393</v>
      </c>
      <c r="E9" s="6">
        <v>0</v>
      </c>
      <c r="F9" s="6">
        <v>0</v>
      </c>
      <c r="G9" s="6">
        <f t="shared" ref="G9:G22" si="1">SUM(E9:F9)</f>
        <v>0</v>
      </c>
      <c r="H9" s="6">
        <f t="shared" ref="H9:H22" si="2">SUM(B9,E9)</f>
        <v>126</v>
      </c>
      <c r="I9" s="6">
        <f t="shared" ref="I9:I22" si="3">SUM(C9,F9)</f>
        <v>267</v>
      </c>
      <c r="J9" s="6">
        <f t="shared" ref="J9:J22" si="4">SUM(H9:I9)</f>
        <v>393</v>
      </c>
      <c r="K9" s="7" t="s">
        <v>281</v>
      </c>
    </row>
    <row r="10" spans="1:11" ht="17.25" customHeight="1" x14ac:dyDescent="0.2">
      <c r="A10" s="5" t="s">
        <v>285</v>
      </c>
      <c r="B10" s="6">
        <v>444</v>
      </c>
      <c r="C10" s="6">
        <v>680</v>
      </c>
      <c r="D10" s="6">
        <f t="shared" si="0"/>
        <v>1124</v>
      </c>
      <c r="E10" s="6">
        <v>0</v>
      </c>
      <c r="F10" s="6">
        <v>0</v>
      </c>
      <c r="G10" s="6">
        <f t="shared" si="1"/>
        <v>0</v>
      </c>
      <c r="H10" s="6">
        <f t="shared" si="2"/>
        <v>444</v>
      </c>
      <c r="I10" s="6">
        <f t="shared" si="3"/>
        <v>680</v>
      </c>
      <c r="J10" s="6">
        <f t="shared" si="4"/>
        <v>1124</v>
      </c>
      <c r="K10" s="7" t="s">
        <v>286</v>
      </c>
    </row>
    <row r="11" spans="1:11" ht="17.25" customHeight="1" x14ac:dyDescent="0.2">
      <c r="A11" s="5" t="s">
        <v>407</v>
      </c>
      <c r="B11" s="6">
        <v>477</v>
      </c>
      <c r="C11" s="6">
        <v>399</v>
      </c>
      <c r="D11" s="6">
        <f t="shared" si="0"/>
        <v>876</v>
      </c>
      <c r="E11" s="6">
        <v>0</v>
      </c>
      <c r="F11" s="6">
        <v>0</v>
      </c>
      <c r="G11" s="6">
        <f t="shared" si="1"/>
        <v>0</v>
      </c>
      <c r="H11" s="6">
        <f t="shared" si="2"/>
        <v>477</v>
      </c>
      <c r="I11" s="6">
        <f t="shared" si="3"/>
        <v>399</v>
      </c>
      <c r="J11" s="6">
        <f t="shared" si="4"/>
        <v>876</v>
      </c>
      <c r="K11" s="7" t="s">
        <v>351</v>
      </c>
    </row>
    <row r="12" spans="1:11" ht="17.25" customHeight="1" x14ac:dyDescent="0.2">
      <c r="A12" s="5" t="s">
        <v>352</v>
      </c>
      <c r="B12" s="6">
        <v>94</v>
      </c>
      <c r="C12" s="6">
        <v>122</v>
      </c>
      <c r="D12" s="6">
        <f t="shared" si="0"/>
        <v>216</v>
      </c>
      <c r="E12" s="6">
        <v>0</v>
      </c>
      <c r="F12" s="6">
        <v>0</v>
      </c>
      <c r="G12" s="6">
        <f t="shared" si="1"/>
        <v>0</v>
      </c>
      <c r="H12" s="6">
        <f t="shared" si="2"/>
        <v>94</v>
      </c>
      <c r="I12" s="6">
        <f t="shared" si="3"/>
        <v>122</v>
      </c>
      <c r="J12" s="6">
        <f t="shared" si="4"/>
        <v>216</v>
      </c>
      <c r="K12" s="7" t="s">
        <v>1423</v>
      </c>
    </row>
    <row r="13" spans="1:11" ht="17.25" customHeight="1" x14ac:dyDescent="0.2">
      <c r="A13" s="5" t="s">
        <v>287</v>
      </c>
      <c r="B13" s="6">
        <v>477</v>
      </c>
      <c r="C13" s="6">
        <v>807</v>
      </c>
      <c r="D13" s="6">
        <f t="shared" si="0"/>
        <v>1284</v>
      </c>
      <c r="E13" s="6">
        <v>0</v>
      </c>
      <c r="F13" s="6">
        <v>0</v>
      </c>
      <c r="G13" s="6">
        <f t="shared" si="1"/>
        <v>0</v>
      </c>
      <c r="H13" s="6">
        <f t="shared" si="2"/>
        <v>477</v>
      </c>
      <c r="I13" s="6">
        <f t="shared" si="3"/>
        <v>807</v>
      </c>
      <c r="J13" s="6">
        <f t="shared" si="4"/>
        <v>1284</v>
      </c>
      <c r="K13" s="7" t="s">
        <v>331</v>
      </c>
    </row>
    <row r="14" spans="1:11" ht="17.25" customHeight="1" x14ac:dyDescent="0.2">
      <c r="A14" s="5" t="s">
        <v>414</v>
      </c>
      <c r="B14" s="6">
        <v>381</v>
      </c>
      <c r="C14" s="6">
        <v>251</v>
      </c>
      <c r="D14" s="6">
        <f t="shared" si="0"/>
        <v>632</v>
      </c>
      <c r="E14" s="6">
        <v>0</v>
      </c>
      <c r="F14" s="6">
        <v>0</v>
      </c>
      <c r="G14" s="6">
        <f t="shared" si="1"/>
        <v>0</v>
      </c>
      <c r="H14" s="6">
        <f t="shared" si="2"/>
        <v>381</v>
      </c>
      <c r="I14" s="6">
        <f t="shared" si="3"/>
        <v>251</v>
      </c>
      <c r="J14" s="6">
        <f t="shared" si="4"/>
        <v>632</v>
      </c>
      <c r="K14" s="7" t="s">
        <v>290</v>
      </c>
    </row>
    <row r="15" spans="1:11" ht="17.25" customHeight="1" x14ac:dyDescent="0.2">
      <c r="A15" s="5" t="s">
        <v>390</v>
      </c>
      <c r="B15" s="6">
        <v>1288</v>
      </c>
      <c r="C15" s="6">
        <v>2720</v>
      </c>
      <c r="D15" s="6">
        <f t="shared" si="0"/>
        <v>4008</v>
      </c>
      <c r="E15" s="6">
        <v>0</v>
      </c>
      <c r="F15" s="6">
        <v>0</v>
      </c>
      <c r="G15" s="6">
        <f t="shared" si="1"/>
        <v>0</v>
      </c>
      <c r="H15" s="6">
        <f t="shared" si="2"/>
        <v>1288</v>
      </c>
      <c r="I15" s="6">
        <f t="shared" si="3"/>
        <v>2720</v>
      </c>
      <c r="J15" s="6">
        <f t="shared" si="4"/>
        <v>4008</v>
      </c>
      <c r="K15" s="7" t="s">
        <v>1136</v>
      </c>
    </row>
    <row r="16" spans="1:11" ht="17.25" customHeight="1" x14ac:dyDescent="0.2">
      <c r="A16" s="5" t="s">
        <v>361</v>
      </c>
      <c r="B16" s="6">
        <v>375</v>
      </c>
      <c r="C16" s="6">
        <v>481</v>
      </c>
      <c r="D16" s="6">
        <f t="shared" si="0"/>
        <v>856</v>
      </c>
      <c r="E16" s="6">
        <v>0</v>
      </c>
      <c r="F16" s="6">
        <v>0</v>
      </c>
      <c r="G16" s="6">
        <f t="shared" si="1"/>
        <v>0</v>
      </c>
      <c r="H16" s="6">
        <f t="shared" si="2"/>
        <v>375</v>
      </c>
      <c r="I16" s="6">
        <f t="shared" si="3"/>
        <v>481</v>
      </c>
      <c r="J16" s="6">
        <f t="shared" si="4"/>
        <v>856</v>
      </c>
      <c r="K16" s="7" t="s">
        <v>1137</v>
      </c>
    </row>
    <row r="17" spans="1:11" ht="17.25" customHeight="1" x14ac:dyDescent="0.2">
      <c r="A17" s="5" t="s">
        <v>1689</v>
      </c>
      <c r="B17" s="6">
        <v>15</v>
      </c>
      <c r="C17" s="6">
        <v>80</v>
      </c>
      <c r="D17" s="6">
        <f t="shared" si="0"/>
        <v>95</v>
      </c>
      <c r="E17" s="6">
        <v>0</v>
      </c>
      <c r="F17" s="6">
        <v>0</v>
      </c>
      <c r="G17" s="6">
        <f t="shared" si="1"/>
        <v>0</v>
      </c>
      <c r="H17" s="6">
        <f t="shared" si="2"/>
        <v>15</v>
      </c>
      <c r="I17" s="6">
        <f t="shared" si="3"/>
        <v>80</v>
      </c>
      <c r="J17" s="6">
        <f t="shared" si="4"/>
        <v>95</v>
      </c>
      <c r="K17" s="7" t="s">
        <v>1688</v>
      </c>
    </row>
    <row r="18" spans="1:11" ht="17.25" customHeight="1" x14ac:dyDescent="0.2">
      <c r="A18" s="5" t="s">
        <v>295</v>
      </c>
      <c r="B18" s="6">
        <v>1609</v>
      </c>
      <c r="C18" s="6">
        <v>1838</v>
      </c>
      <c r="D18" s="6">
        <f t="shared" si="0"/>
        <v>3447</v>
      </c>
      <c r="E18" s="6">
        <v>0</v>
      </c>
      <c r="F18" s="6">
        <v>0</v>
      </c>
      <c r="G18" s="6">
        <f t="shared" si="1"/>
        <v>0</v>
      </c>
      <c r="H18" s="6">
        <f t="shared" si="2"/>
        <v>1609</v>
      </c>
      <c r="I18" s="6">
        <f t="shared" si="3"/>
        <v>1838</v>
      </c>
      <c r="J18" s="6">
        <f t="shared" si="4"/>
        <v>3447</v>
      </c>
      <c r="K18" s="7" t="s">
        <v>296</v>
      </c>
    </row>
    <row r="19" spans="1:11" ht="17.25" customHeight="1" x14ac:dyDescent="0.2">
      <c r="A19" s="5" t="s">
        <v>297</v>
      </c>
      <c r="B19" s="6">
        <v>659</v>
      </c>
      <c r="C19" s="6">
        <v>181</v>
      </c>
      <c r="D19" s="6">
        <f t="shared" si="0"/>
        <v>840</v>
      </c>
      <c r="E19" s="6">
        <v>0</v>
      </c>
      <c r="F19" s="6">
        <v>0</v>
      </c>
      <c r="G19" s="6">
        <f t="shared" si="1"/>
        <v>0</v>
      </c>
      <c r="H19" s="6">
        <f t="shared" si="2"/>
        <v>659</v>
      </c>
      <c r="I19" s="6">
        <f t="shared" si="3"/>
        <v>181</v>
      </c>
      <c r="J19" s="6">
        <f t="shared" si="4"/>
        <v>840</v>
      </c>
      <c r="K19" s="7" t="s">
        <v>367</v>
      </c>
    </row>
    <row r="20" spans="1:11" ht="17.25" customHeight="1" x14ac:dyDescent="0.2">
      <c r="A20" s="5" t="s">
        <v>1687</v>
      </c>
      <c r="B20" s="6">
        <v>471</v>
      </c>
      <c r="C20" s="6">
        <v>446</v>
      </c>
      <c r="D20" s="6">
        <f t="shared" si="0"/>
        <v>917</v>
      </c>
      <c r="E20" s="6">
        <v>0</v>
      </c>
      <c r="F20" s="6">
        <v>0</v>
      </c>
      <c r="G20" s="6">
        <f t="shared" si="1"/>
        <v>0</v>
      </c>
      <c r="H20" s="6">
        <f t="shared" si="2"/>
        <v>471</v>
      </c>
      <c r="I20" s="6">
        <f t="shared" si="3"/>
        <v>446</v>
      </c>
      <c r="J20" s="6">
        <f t="shared" si="4"/>
        <v>917</v>
      </c>
      <c r="K20" s="7" t="s">
        <v>421</v>
      </c>
    </row>
    <row r="21" spans="1:11" ht="17.25" customHeight="1" x14ac:dyDescent="0.2">
      <c r="A21" s="5" t="s">
        <v>880</v>
      </c>
      <c r="B21" s="6">
        <v>100</v>
      </c>
      <c r="C21" s="6">
        <v>263</v>
      </c>
      <c r="D21" s="6">
        <f t="shared" si="0"/>
        <v>363</v>
      </c>
      <c r="E21" s="6">
        <v>0</v>
      </c>
      <c r="F21" s="6">
        <v>0</v>
      </c>
      <c r="G21" s="6">
        <f t="shared" si="1"/>
        <v>0</v>
      </c>
      <c r="H21" s="6">
        <f t="shared" si="2"/>
        <v>100</v>
      </c>
      <c r="I21" s="6">
        <f t="shared" si="3"/>
        <v>263</v>
      </c>
      <c r="J21" s="6">
        <f t="shared" si="4"/>
        <v>363</v>
      </c>
      <c r="K21" s="7" t="s">
        <v>778</v>
      </c>
    </row>
    <row r="22" spans="1:11" ht="17.25" customHeight="1" x14ac:dyDescent="0.2">
      <c r="A22" s="5" t="s">
        <v>372</v>
      </c>
      <c r="B22" s="6">
        <v>512</v>
      </c>
      <c r="C22" s="6">
        <v>827</v>
      </c>
      <c r="D22" s="6">
        <f t="shared" si="0"/>
        <v>1339</v>
      </c>
      <c r="E22" s="6">
        <v>0</v>
      </c>
      <c r="F22" s="6">
        <v>0</v>
      </c>
      <c r="G22" s="6">
        <f t="shared" si="1"/>
        <v>0</v>
      </c>
      <c r="H22" s="6">
        <f t="shared" si="2"/>
        <v>512</v>
      </c>
      <c r="I22" s="6">
        <f t="shared" si="3"/>
        <v>827</v>
      </c>
      <c r="J22" s="6">
        <f t="shared" si="4"/>
        <v>1339</v>
      </c>
      <c r="K22" s="7" t="s">
        <v>779</v>
      </c>
    </row>
    <row r="23" spans="1:11" ht="17.25" customHeight="1" x14ac:dyDescent="0.2">
      <c r="A23" s="5" t="s">
        <v>38</v>
      </c>
      <c r="B23" s="6">
        <f t="shared" ref="B23:J23" si="5">SUM(B9:B22)</f>
        <v>7028</v>
      </c>
      <c r="C23" s="6">
        <f t="shared" si="5"/>
        <v>9362</v>
      </c>
      <c r="D23" s="6">
        <f t="shared" si="5"/>
        <v>16390</v>
      </c>
      <c r="E23" s="6">
        <f t="shared" si="5"/>
        <v>0</v>
      </c>
      <c r="F23" s="6">
        <f t="shared" si="5"/>
        <v>0</v>
      </c>
      <c r="G23" s="6">
        <f t="shared" si="5"/>
        <v>0</v>
      </c>
      <c r="H23" s="6">
        <f t="shared" si="5"/>
        <v>7028</v>
      </c>
      <c r="I23" s="6">
        <f t="shared" si="5"/>
        <v>9362</v>
      </c>
      <c r="J23" s="6">
        <f t="shared" si="5"/>
        <v>16390</v>
      </c>
      <c r="K23" s="7" t="s">
        <v>39</v>
      </c>
    </row>
    <row r="24" spans="1:11" ht="17.25" customHeight="1" x14ac:dyDescent="0.2">
      <c r="A24" s="5" t="s">
        <v>62</v>
      </c>
      <c r="B24" s="6"/>
      <c r="C24" s="6"/>
      <c r="D24" s="6"/>
      <c r="E24" s="6"/>
      <c r="F24" s="6"/>
      <c r="G24" s="6"/>
      <c r="H24" s="6"/>
      <c r="I24" s="6"/>
      <c r="J24" s="6"/>
      <c r="K24" s="7" t="s">
        <v>41</v>
      </c>
    </row>
    <row r="25" spans="1:11" ht="17.25" customHeight="1" x14ac:dyDescent="0.2">
      <c r="A25" s="5" t="s">
        <v>285</v>
      </c>
      <c r="B25" s="6">
        <v>625</v>
      </c>
      <c r="C25" s="6">
        <v>190</v>
      </c>
      <c r="D25" s="6">
        <f t="shared" ref="D25:D34" si="6">SUM(B25:C25)</f>
        <v>815</v>
      </c>
      <c r="E25" s="6">
        <v>0</v>
      </c>
      <c r="F25" s="6">
        <v>0</v>
      </c>
      <c r="G25" s="6">
        <f t="shared" ref="G25:G34" si="7">SUM(E25:F25)</f>
        <v>0</v>
      </c>
      <c r="H25" s="6">
        <f t="shared" ref="H25:H34" si="8">SUM(B25,E25)</f>
        <v>625</v>
      </c>
      <c r="I25" s="6">
        <f t="shared" ref="I25:I34" si="9">SUM(C25,F25)</f>
        <v>190</v>
      </c>
      <c r="J25" s="6">
        <f t="shared" ref="J25:J34" si="10">SUM(H25:I25)</f>
        <v>815</v>
      </c>
      <c r="K25" s="7" t="s">
        <v>286</v>
      </c>
    </row>
    <row r="26" spans="1:11" ht="17.25" customHeight="1" x14ac:dyDescent="0.2">
      <c r="A26" s="5" t="s">
        <v>287</v>
      </c>
      <c r="B26" s="6">
        <v>490</v>
      </c>
      <c r="C26" s="6">
        <v>282</v>
      </c>
      <c r="D26" s="6">
        <f t="shared" si="6"/>
        <v>772</v>
      </c>
      <c r="E26" s="6">
        <v>0</v>
      </c>
      <c r="F26" s="6">
        <v>0</v>
      </c>
      <c r="G26" s="6">
        <f t="shared" si="7"/>
        <v>0</v>
      </c>
      <c r="H26" s="6">
        <f t="shared" si="8"/>
        <v>490</v>
      </c>
      <c r="I26" s="6">
        <f t="shared" si="9"/>
        <v>282</v>
      </c>
      <c r="J26" s="6">
        <f t="shared" si="10"/>
        <v>772</v>
      </c>
      <c r="K26" s="7" t="s">
        <v>331</v>
      </c>
    </row>
    <row r="27" spans="1:11" ht="17.25" customHeight="1" x14ac:dyDescent="0.2">
      <c r="A27" s="5" t="s">
        <v>289</v>
      </c>
      <c r="B27" s="6">
        <v>124</v>
      </c>
      <c r="C27" s="6">
        <v>34</v>
      </c>
      <c r="D27" s="6">
        <f t="shared" si="6"/>
        <v>158</v>
      </c>
      <c r="E27" s="6">
        <v>0</v>
      </c>
      <c r="F27" s="6">
        <v>0</v>
      </c>
      <c r="G27" s="6">
        <f t="shared" si="7"/>
        <v>0</v>
      </c>
      <c r="H27" s="6">
        <f t="shared" si="8"/>
        <v>124</v>
      </c>
      <c r="I27" s="6">
        <f t="shared" si="9"/>
        <v>34</v>
      </c>
      <c r="J27" s="6">
        <f t="shared" si="10"/>
        <v>158</v>
      </c>
      <c r="K27" s="7" t="s">
        <v>290</v>
      </c>
    </row>
    <row r="28" spans="1:11" ht="17.25" customHeight="1" x14ac:dyDescent="0.2">
      <c r="A28" s="5" t="s">
        <v>390</v>
      </c>
      <c r="B28" s="6">
        <v>804</v>
      </c>
      <c r="C28" s="6">
        <v>691</v>
      </c>
      <c r="D28" s="6">
        <f t="shared" si="6"/>
        <v>1495</v>
      </c>
      <c r="E28" s="6">
        <v>0</v>
      </c>
      <c r="F28" s="6">
        <v>0</v>
      </c>
      <c r="G28" s="6">
        <f t="shared" si="7"/>
        <v>0</v>
      </c>
      <c r="H28" s="6">
        <f t="shared" si="8"/>
        <v>804</v>
      </c>
      <c r="I28" s="6">
        <f t="shared" si="9"/>
        <v>691</v>
      </c>
      <c r="J28" s="6">
        <f t="shared" si="10"/>
        <v>1495</v>
      </c>
      <c r="K28" s="7" t="s">
        <v>1136</v>
      </c>
    </row>
    <row r="29" spans="1:11" ht="17.25" customHeight="1" x14ac:dyDescent="0.2">
      <c r="A29" s="5" t="s">
        <v>361</v>
      </c>
      <c r="B29" s="6">
        <v>153</v>
      </c>
      <c r="C29" s="6">
        <v>116</v>
      </c>
      <c r="D29" s="6">
        <f t="shared" si="6"/>
        <v>269</v>
      </c>
      <c r="E29" s="6">
        <v>0</v>
      </c>
      <c r="F29" s="6">
        <v>0</v>
      </c>
      <c r="G29" s="6">
        <f t="shared" si="7"/>
        <v>0</v>
      </c>
      <c r="H29" s="6">
        <f t="shared" si="8"/>
        <v>153</v>
      </c>
      <c r="I29" s="6">
        <f t="shared" si="9"/>
        <v>116</v>
      </c>
      <c r="J29" s="6">
        <f t="shared" si="10"/>
        <v>269</v>
      </c>
      <c r="K29" s="7" t="s">
        <v>1137</v>
      </c>
    </row>
    <row r="30" spans="1:11" ht="17.25" customHeight="1" x14ac:dyDescent="0.2">
      <c r="A30" s="5" t="s">
        <v>295</v>
      </c>
      <c r="B30" s="6">
        <v>152</v>
      </c>
      <c r="C30" s="6">
        <v>227</v>
      </c>
      <c r="D30" s="6">
        <f t="shared" si="6"/>
        <v>379</v>
      </c>
      <c r="E30" s="6">
        <v>0</v>
      </c>
      <c r="F30" s="6">
        <v>0</v>
      </c>
      <c r="G30" s="6">
        <f t="shared" si="7"/>
        <v>0</v>
      </c>
      <c r="H30" s="6">
        <f t="shared" si="8"/>
        <v>152</v>
      </c>
      <c r="I30" s="6">
        <f t="shared" si="9"/>
        <v>227</v>
      </c>
      <c r="J30" s="6">
        <f t="shared" si="10"/>
        <v>379</v>
      </c>
      <c r="K30" s="7" t="s">
        <v>296</v>
      </c>
    </row>
    <row r="31" spans="1:11" ht="17.25" customHeight="1" x14ac:dyDescent="0.2">
      <c r="A31" s="5" t="s">
        <v>297</v>
      </c>
      <c r="B31" s="6">
        <v>128</v>
      </c>
      <c r="C31" s="6">
        <v>4</v>
      </c>
      <c r="D31" s="6">
        <f t="shared" si="6"/>
        <v>132</v>
      </c>
      <c r="E31" s="6">
        <v>0</v>
      </c>
      <c r="F31" s="6">
        <v>0</v>
      </c>
      <c r="G31" s="6">
        <f t="shared" si="7"/>
        <v>0</v>
      </c>
      <c r="H31" s="6">
        <f t="shared" si="8"/>
        <v>128</v>
      </c>
      <c r="I31" s="6">
        <f t="shared" si="9"/>
        <v>4</v>
      </c>
      <c r="J31" s="6">
        <f t="shared" si="10"/>
        <v>132</v>
      </c>
      <c r="K31" s="7" t="s">
        <v>367</v>
      </c>
    </row>
    <row r="32" spans="1:11" ht="17.25" customHeight="1" x14ac:dyDescent="0.2">
      <c r="A32" s="5" t="s">
        <v>1687</v>
      </c>
      <c r="B32" s="6">
        <v>271</v>
      </c>
      <c r="C32" s="6">
        <v>103</v>
      </c>
      <c r="D32" s="6">
        <f t="shared" si="6"/>
        <v>374</v>
      </c>
      <c r="E32" s="6">
        <v>0</v>
      </c>
      <c r="F32" s="6">
        <v>0</v>
      </c>
      <c r="G32" s="6">
        <f t="shared" si="7"/>
        <v>0</v>
      </c>
      <c r="H32" s="6">
        <f t="shared" si="8"/>
        <v>271</v>
      </c>
      <c r="I32" s="6">
        <f t="shared" si="9"/>
        <v>103</v>
      </c>
      <c r="J32" s="6">
        <f t="shared" si="10"/>
        <v>374</v>
      </c>
      <c r="K32" s="7" t="s">
        <v>421</v>
      </c>
    </row>
    <row r="33" spans="1:11" ht="17.25" customHeight="1" x14ac:dyDescent="0.2">
      <c r="A33" s="5" t="s">
        <v>880</v>
      </c>
      <c r="B33" s="6">
        <v>69</v>
      </c>
      <c r="C33" s="6">
        <v>112</v>
      </c>
      <c r="D33" s="6">
        <f t="shared" si="6"/>
        <v>181</v>
      </c>
      <c r="E33" s="6">
        <v>0</v>
      </c>
      <c r="F33" s="6">
        <v>0</v>
      </c>
      <c r="G33" s="6">
        <f t="shared" si="7"/>
        <v>0</v>
      </c>
      <c r="H33" s="6">
        <f t="shared" si="8"/>
        <v>69</v>
      </c>
      <c r="I33" s="6">
        <f t="shared" si="9"/>
        <v>112</v>
      </c>
      <c r="J33" s="6">
        <f t="shared" si="10"/>
        <v>181</v>
      </c>
      <c r="K33" s="7" t="s">
        <v>778</v>
      </c>
    </row>
    <row r="34" spans="1:11" ht="17.25" customHeight="1" x14ac:dyDescent="0.2">
      <c r="A34" s="5" t="s">
        <v>372</v>
      </c>
      <c r="B34" s="6">
        <v>26</v>
      </c>
      <c r="C34" s="6">
        <v>20</v>
      </c>
      <c r="D34" s="6">
        <f t="shared" si="6"/>
        <v>46</v>
      </c>
      <c r="E34" s="6">
        <v>0</v>
      </c>
      <c r="F34" s="6">
        <v>0</v>
      </c>
      <c r="G34" s="6">
        <f t="shared" si="7"/>
        <v>0</v>
      </c>
      <c r="H34" s="6">
        <f t="shared" si="8"/>
        <v>26</v>
      </c>
      <c r="I34" s="6">
        <f t="shared" si="9"/>
        <v>20</v>
      </c>
      <c r="J34" s="6">
        <f t="shared" si="10"/>
        <v>46</v>
      </c>
      <c r="K34" s="7" t="s">
        <v>779</v>
      </c>
    </row>
    <row r="35" spans="1:11" ht="17.25" customHeight="1" thickBot="1" x14ac:dyDescent="0.25">
      <c r="A35" s="5" t="s">
        <v>45</v>
      </c>
      <c r="B35" s="6">
        <f t="shared" ref="B35:J35" si="11">SUM(B25:B34)</f>
        <v>2842</v>
      </c>
      <c r="C35" s="6">
        <f t="shared" si="11"/>
        <v>1779</v>
      </c>
      <c r="D35" s="6">
        <f t="shared" si="11"/>
        <v>4621</v>
      </c>
      <c r="E35" s="6">
        <f t="shared" si="11"/>
        <v>0</v>
      </c>
      <c r="F35" s="6">
        <f t="shared" si="11"/>
        <v>0</v>
      </c>
      <c r="G35" s="6">
        <f t="shared" si="11"/>
        <v>0</v>
      </c>
      <c r="H35" s="6">
        <f t="shared" si="11"/>
        <v>2842</v>
      </c>
      <c r="I35" s="6">
        <f t="shared" si="11"/>
        <v>1779</v>
      </c>
      <c r="J35" s="6">
        <f t="shared" si="11"/>
        <v>4621</v>
      </c>
      <c r="K35" s="7" t="s">
        <v>41</v>
      </c>
    </row>
    <row r="36" spans="1:11" ht="17.25" customHeight="1" thickBot="1" x14ac:dyDescent="0.25">
      <c r="A36" s="8" t="s">
        <v>108</v>
      </c>
      <c r="B36" s="9">
        <f t="shared" ref="B36:J36" si="12">SUM(B35,B23)</f>
        <v>9870</v>
      </c>
      <c r="C36" s="9">
        <f t="shared" si="12"/>
        <v>11141</v>
      </c>
      <c r="D36" s="9">
        <f t="shared" si="12"/>
        <v>21011</v>
      </c>
      <c r="E36" s="9">
        <f t="shared" si="12"/>
        <v>0</v>
      </c>
      <c r="F36" s="9">
        <f t="shared" si="12"/>
        <v>0</v>
      </c>
      <c r="G36" s="9">
        <f t="shared" si="12"/>
        <v>0</v>
      </c>
      <c r="H36" s="9">
        <f t="shared" si="12"/>
        <v>9870</v>
      </c>
      <c r="I36" s="9">
        <f t="shared" si="12"/>
        <v>11141</v>
      </c>
      <c r="J36" s="9">
        <f t="shared" si="12"/>
        <v>21011</v>
      </c>
      <c r="K36" s="10" t="s">
        <v>48</v>
      </c>
    </row>
    <row r="37" spans="1:11" ht="17.25" customHeight="1" thickTop="1" x14ac:dyDescent="0.2">
      <c r="A37" s="25"/>
      <c r="B37" s="73"/>
      <c r="C37" s="73"/>
      <c r="D37" s="73"/>
      <c r="E37" s="73"/>
      <c r="F37" s="73"/>
      <c r="G37" s="73"/>
      <c r="H37" s="73"/>
      <c r="I37" s="73"/>
      <c r="J37" s="73"/>
      <c r="K37" s="26"/>
    </row>
    <row r="38" spans="1:11" ht="17.25" customHeight="1" x14ac:dyDescent="0.2">
      <c r="A38" s="25"/>
      <c r="B38" s="73"/>
      <c r="C38" s="73"/>
      <c r="D38" s="73"/>
      <c r="E38" s="73"/>
      <c r="F38" s="73"/>
      <c r="G38" s="73"/>
      <c r="H38" s="73"/>
      <c r="I38" s="73"/>
      <c r="J38" s="73"/>
      <c r="K38" s="26"/>
    </row>
    <row r="40" spans="1:11" ht="20.25" customHeight="1" x14ac:dyDescent="0.2">
      <c r="A40" s="423" t="s">
        <v>1709</v>
      </c>
      <c r="B40" s="423"/>
      <c r="C40" s="423"/>
      <c r="D40" s="423"/>
      <c r="E40" s="423"/>
      <c r="F40" s="423"/>
      <c r="G40" s="423"/>
      <c r="H40" s="423"/>
      <c r="I40" s="423"/>
      <c r="J40" s="423"/>
      <c r="K40" s="423"/>
    </row>
    <row r="41" spans="1:11" ht="35.25" customHeight="1" x14ac:dyDescent="0.25">
      <c r="A41" s="416" t="s">
        <v>1708</v>
      </c>
      <c r="B41" s="416"/>
      <c r="C41" s="416"/>
      <c r="D41" s="416"/>
      <c r="E41" s="416"/>
      <c r="F41" s="416"/>
      <c r="G41" s="416"/>
      <c r="H41" s="416"/>
      <c r="I41" s="416"/>
      <c r="J41" s="416"/>
      <c r="K41" s="416"/>
    </row>
    <row r="42" spans="1:11" ht="24" customHeight="1" thickBot="1" x14ac:dyDescent="0.3">
      <c r="A42" s="31" t="s">
        <v>1707</v>
      </c>
      <c r="B42" s="29"/>
      <c r="C42" s="29"/>
      <c r="D42" s="29"/>
      <c r="E42" s="29"/>
      <c r="F42" s="29"/>
      <c r="G42" s="29"/>
      <c r="H42" s="29"/>
      <c r="I42" s="29"/>
      <c r="J42" s="29"/>
      <c r="K42" s="33" t="s">
        <v>1706</v>
      </c>
    </row>
    <row r="43" spans="1:11" ht="22.5" customHeight="1" thickTop="1" x14ac:dyDescent="0.25">
      <c r="A43" s="409" t="s">
        <v>118</v>
      </c>
      <c r="B43" s="412" t="s">
        <v>2</v>
      </c>
      <c r="C43" s="412"/>
      <c r="D43" s="412"/>
      <c r="E43" s="412" t="s">
        <v>3</v>
      </c>
      <c r="F43" s="412"/>
      <c r="G43" s="412"/>
      <c r="H43" s="412" t="s">
        <v>4</v>
      </c>
      <c r="I43" s="412"/>
      <c r="J43" s="412"/>
      <c r="K43" s="409" t="s">
        <v>278</v>
      </c>
    </row>
    <row r="44" spans="1:11" ht="22.5" customHeight="1" x14ac:dyDescent="0.25">
      <c r="A44" s="410"/>
      <c r="B44" s="413" t="s">
        <v>6</v>
      </c>
      <c r="C44" s="413"/>
      <c r="D44" s="413"/>
      <c r="E44" s="413" t="s">
        <v>7</v>
      </c>
      <c r="F44" s="413"/>
      <c r="G44" s="413"/>
      <c r="H44" s="413" t="s">
        <v>8</v>
      </c>
      <c r="I44" s="413"/>
      <c r="J44" s="413"/>
      <c r="K44" s="410"/>
    </row>
    <row r="45" spans="1:11" ht="22.5" customHeight="1" x14ac:dyDescent="0.25">
      <c r="A45" s="410"/>
      <c r="B45" s="75" t="s">
        <v>52</v>
      </c>
      <c r="C45" s="75" t="s">
        <v>10</v>
      </c>
      <c r="D45" s="75" t="s">
        <v>11</v>
      </c>
      <c r="E45" s="75" t="s">
        <v>52</v>
      </c>
      <c r="F45" s="75" t="s">
        <v>10</v>
      </c>
      <c r="G45" s="75" t="s">
        <v>11</v>
      </c>
      <c r="H45" s="75" t="s">
        <v>52</v>
      </c>
      <c r="I45" s="75" t="s">
        <v>10</v>
      </c>
      <c r="J45" s="75" t="s">
        <v>11</v>
      </c>
      <c r="K45" s="410"/>
    </row>
    <row r="46" spans="1:11" ht="22.5" customHeight="1" thickBot="1" x14ac:dyDescent="0.3">
      <c r="A46" s="411"/>
      <c r="B46" s="4" t="s">
        <v>12</v>
      </c>
      <c r="C46" s="4" t="s">
        <v>13</v>
      </c>
      <c r="D46" s="4" t="s">
        <v>8</v>
      </c>
      <c r="E46" s="4" t="s">
        <v>12</v>
      </c>
      <c r="F46" s="4" t="s">
        <v>13</v>
      </c>
      <c r="G46" s="4" t="s">
        <v>8</v>
      </c>
      <c r="H46" s="4" t="s">
        <v>12</v>
      </c>
      <c r="I46" s="4" t="s">
        <v>13</v>
      </c>
      <c r="J46" s="4" t="s">
        <v>8</v>
      </c>
      <c r="K46" s="411"/>
    </row>
    <row r="47" spans="1:11" ht="17.25" customHeight="1" x14ac:dyDescent="0.2">
      <c r="A47" s="5" t="s">
        <v>14</v>
      </c>
      <c r="B47" s="6"/>
      <c r="C47" s="6"/>
      <c r="D47" s="6"/>
      <c r="E47" s="6"/>
      <c r="F47" s="6"/>
      <c r="G47" s="6"/>
      <c r="H47" s="6"/>
      <c r="I47" s="6"/>
      <c r="J47" s="6"/>
      <c r="K47" s="7" t="s">
        <v>69</v>
      </c>
    </row>
    <row r="48" spans="1:11" ht="17.25" customHeight="1" x14ac:dyDescent="0.2">
      <c r="A48" s="5" t="s">
        <v>280</v>
      </c>
      <c r="B48" s="6">
        <v>125</v>
      </c>
      <c r="C48" s="6">
        <v>266</v>
      </c>
      <c r="D48" s="6">
        <f t="shared" ref="D48:D61" si="13">SUM(B48:C48)</f>
        <v>391</v>
      </c>
      <c r="E48" s="6">
        <v>0</v>
      </c>
      <c r="F48" s="6">
        <v>0</v>
      </c>
      <c r="G48" s="6">
        <f t="shared" ref="G48:G61" si="14">SUM(E48:F48)</f>
        <v>0</v>
      </c>
      <c r="H48" s="6">
        <f t="shared" ref="H48:H61" si="15">SUM(B48,E48)</f>
        <v>125</v>
      </c>
      <c r="I48" s="6">
        <f t="shared" ref="I48:I61" si="16">SUM(C48,F48)</f>
        <v>266</v>
      </c>
      <c r="J48" s="6">
        <f t="shared" ref="J48:J61" si="17">SUM(H48:I48)</f>
        <v>391</v>
      </c>
      <c r="K48" s="7" t="s">
        <v>281</v>
      </c>
    </row>
    <row r="49" spans="1:11" ht="17.25" customHeight="1" x14ac:dyDescent="0.2">
      <c r="A49" s="5" t="s">
        <v>285</v>
      </c>
      <c r="B49" s="6">
        <v>310</v>
      </c>
      <c r="C49" s="6">
        <v>613</v>
      </c>
      <c r="D49" s="6">
        <f t="shared" si="13"/>
        <v>923</v>
      </c>
      <c r="E49" s="6">
        <v>0</v>
      </c>
      <c r="F49" s="6">
        <v>0</v>
      </c>
      <c r="G49" s="6">
        <f t="shared" si="14"/>
        <v>0</v>
      </c>
      <c r="H49" s="6">
        <f t="shared" si="15"/>
        <v>310</v>
      </c>
      <c r="I49" s="6">
        <f t="shared" si="16"/>
        <v>613</v>
      </c>
      <c r="J49" s="6">
        <f t="shared" si="17"/>
        <v>923</v>
      </c>
      <c r="K49" s="7" t="s">
        <v>286</v>
      </c>
    </row>
    <row r="50" spans="1:11" ht="17.25" customHeight="1" x14ac:dyDescent="0.2">
      <c r="A50" s="5" t="s">
        <v>407</v>
      </c>
      <c r="B50" s="6">
        <v>340</v>
      </c>
      <c r="C50" s="6">
        <v>324</v>
      </c>
      <c r="D50" s="6">
        <f t="shared" si="13"/>
        <v>664</v>
      </c>
      <c r="E50" s="6">
        <v>0</v>
      </c>
      <c r="F50" s="6">
        <v>0</v>
      </c>
      <c r="G50" s="6">
        <f t="shared" si="14"/>
        <v>0</v>
      </c>
      <c r="H50" s="6">
        <f t="shared" si="15"/>
        <v>340</v>
      </c>
      <c r="I50" s="6">
        <f t="shared" si="16"/>
        <v>324</v>
      </c>
      <c r="J50" s="6">
        <f t="shared" si="17"/>
        <v>664</v>
      </c>
      <c r="K50" s="7" t="s">
        <v>351</v>
      </c>
    </row>
    <row r="51" spans="1:11" ht="17.25" customHeight="1" x14ac:dyDescent="0.2">
      <c r="A51" s="5" t="s">
        <v>352</v>
      </c>
      <c r="B51" s="6">
        <v>84</v>
      </c>
      <c r="C51" s="6">
        <v>100</v>
      </c>
      <c r="D51" s="6">
        <f t="shared" si="13"/>
        <v>184</v>
      </c>
      <c r="E51" s="6">
        <v>0</v>
      </c>
      <c r="F51" s="6">
        <v>0</v>
      </c>
      <c r="G51" s="6">
        <f t="shared" si="14"/>
        <v>0</v>
      </c>
      <c r="H51" s="6">
        <f t="shared" si="15"/>
        <v>84</v>
      </c>
      <c r="I51" s="6">
        <f t="shared" si="16"/>
        <v>100</v>
      </c>
      <c r="J51" s="6">
        <f t="shared" si="17"/>
        <v>184</v>
      </c>
      <c r="K51" s="7" t="s">
        <v>1423</v>
      </c>
    </row>
    <row r="52" spans="1:11" ht="17.25" customHeight="1" x14ac:dyDescent="0.2">
      <c r="A52" s="5" t="s">
        <v>287</v>
      </c>
      <c r="B52" s="6">
        <v>414</v>
      </c>
      <c r="C52" s="6">
        <v>758</v>
      </c>
      <c r="D52" s="6">
        <f t="shared" si="13"/>
        <v>1172</v>
      </c>
      <c r="E52" s="6">
        <v>0</v>
      </c>
      <c r="F52" s="6">
        <v>0</v>
      </c>
      <c r="G52" s="6">
        <f t="shared" si="14"/>
        <v>0</v>
      </c>
      <c r="H52" s="6">
        <f t="shared" si="15"/>
        <v>414</v>
      </c>
      <c r="I52" s="6">
        <f t="shared" si="16"/>
        <v>758</v>
      </c>
      <c r="J52" s="6">
        <f t="shared" si="17"/>
        <v>1172</v>
      </c>
      <c r="K52" s="7" t="s">
        <v>331</v>
      </c>
    </row>
    <row r="53" spans="1:11" ht="17.25" customHeight="1" x14ac:dyDescent="0.2">
      <c r="A53" s="5" t="s">
        <v>414</v>
      </c>
      <c r="B53" s="6">
        <v>363</v>
      </c>
      <c r="C53" s="6">
        <v>249</v>
      </c>
      <c r="D53" s="6">
        <f t="shared" si="13"/>
        <v>612</v>
      </c>
      <c r="E53" s="6">
        <v>0</v>
      </c>
      <c r="F53" s="6">
        <v>0</v>
      </c>
      <c r="G53" s="6">
        <f t="shared" si="14"/>
        <v>0</v>
      </c>
      <c r="H53" s="6">
        <f t="shared" si="15"/>
        <v>363</v>
      </c>
      <c r="I53" s="6">
        <f t="shared" si="16"/>
        <v>249</v>
      </c>
      <c r="J53" s="6">
        <f t="shared" si="17"/>
        <v>612</v>
      </c>
      <c r="K53" s="7" t="s">
        <v>290</v>
      </c>
    </row>
    <row r="54" spans="1:11" ht="17.25" customHeight="1" x14ac:dyDescent="0.2">
      <c r="A54" s="5" t="s">
        <v>390</v>
      </c>
      <c r="B54" s="6">
        <v>1125</v>
      </c>
      <c r="C54" s="6">
        <v>2602</v>
      </c>
      <c r="D54" s="6">
        <f t="shared" si="13"/>
        <v>3727</v>
      </c>
      <c r="E54" s="6">
        <v>0</v>
      </c>
      <c r="F54" s="6">
        <v>0</v>
      </c>
      <c r="G54" s="6">
        <f t="shared" si="14"/>
        <v>0</v>
      </c>
      <c r="H54" s="6">
        <f t="shared" si="15"/>
        <v>1125</v>
      </c>
      <c r="I54" s="6">
        <f t="shared" si="16"/>
        <v>2602</v>
      </c>
      <c r="J54" s="6">
        <f t="shared" si="17"/>
        <v>3727</v>
      </c>
      <c r="K54" s="7" t="s">
        <v>1136</v>
      </c>
    </row>
    <row r="55" spans="1:11" ht="17.25" customHeight="1" x14ac:dyDescent="0.2">
      <c r="A55" s="5" t="s">
        <v>361</v>
      </c>
      <c r="B55" s="6">
        <v>275</v>
      </c>
      <c r="C55" s="6">
        <v>432</v>
      </c>
      <c r="D55" s="6">
        <f t="shared" si="13"/>
        <v>707</v>
      </c>
      <c r="E55" s="6">
        <v>0</v>
      </c>
      <c r="F55" s="6">
        <v>0</v>
      </c>
      <c r="G55" s="6">
        <f t="shared" si="14"/>
        <v>0</v>
      </c>
      <c r="H55" s="6">
        <f t="shared" si="15"/>
        <v>275</v>
      </c>
      <c r="I55" s="6">
        <f t="shared" si="16"/>
        <v>432</v>
      </c>
      <c r="J55" s="6">
        <f t="shared" si="17"/>
        <v>707</v>
      </c>
      <c r="K55" s="7" t="s">
        <v>1137</v>
      </c>
    </row>
    <row r="56" spans="1:11" ht="17.25" customHeight="1" x14ac:dyDescent="0.2">
      <c r="A56" s="5" t="s">
        <v>1689</v>
      </c>
      <c r="B56" s="6">
        <v>12</v>
      </c>
      <c r="C56" s="6">
        <v>79</v>
      </c>
      <c r="D56" s="6">
        <f t="shared" si="13"/>
        <v>91</v>
      </c>
      <c r="E56" s="6">
        <v>0</v>
      </c>
      <c r="F56" s="6">
        <v>0</v>
      </c>
      <c r="G56" s="6">
        <f t="shared" si="14"/>
        <v>0</v>
      </c>
      <c r="H56" s="6">
        <f t="shared" si="15"/>
        <v>12</v>
      </c>
      <c r="I56" s="6">
        <f t="shared" si="16"/>
        <v>79</v>
      </c>
      <c r="J56" s="6">
        <f t="shared" si="17"/>
        <v>91</v>
      </c>
      <c r="K56" s="7" t="s">
        <v>1688</v>
      </c>
    </row>
    <row r="57" spans="1:11" ht="17.25" customHeight="1" x14ac:dyDescent="0.2">
      <c r="A57" s="5" t="s">
        <v>295</v>
      </c>
      <c r="B57" s="6">
        <v>1279</v>
      </c>
      <c r="C57" s="6">
        <v>1671</v>
      </c>
      <c r="D57" s="6">
        <f t="shared" si="13"/>
        <v>2950</v>
      </c>
      <c r="E57" s="6">
        <v>0</v>
      </c>
      <c r="F57" s="6">
        <v>0</v>
      </c>
      <c r="G57" s="6">
        <f t="shared" si="14"/>
        <v>0</v>
      </c>
      <c r="H57" s="6">
        <f t="shared" si="15"/>
        <v>1279</v>
      </c>
      <c r="I57" s="6">
        <f t="shared" si="16"/>
        <v>1671</v>
      </c>
      <c r="J57" s="6">
        <f t="shared" si="17"/>
        <v>2950</v>
      </c>
      <c r="K57" s="7" t="s">
        <v>296</v>
      </c>
    </row>
    <row r="58" spans="1:11" ht="17.25" customHeight="1" x14ac:dyDescent="0.2">
      <c r="A58" s="5" t="s">
        <v>297</v>
      </c>
      <c r="B58" s="6">
        <v>598</v>
      </c>
      <c r="C58" s="6">
        <v>163</v>
      </c>
      <c r="D58" s="6">
        <f t="shared" si="13"/>
        <v>761</v>
      </c>
      <c r="E58" s="6">
        <v>0</v>
      </c>
      <c r="F58" s="6">
        <v>0</v>
      </c>
      <c r="G58" s="6">
        <f t="shared" si="14"/>
        <v>0</v>
      </c>
      <c r="H58" s="6">
        <f t="shared" si="15"/>
        <v>598</v>
      </c>
      <c r="I58" s="6">
        <f t="shared" si="16"/>
        <v>163</v>
      </c>
      <c r="J58" s="6">
        <f t="shared" si="17"/>
        <v>761</v>
      </c>
      <c r="K58" s="7" t="s">
        <v>367</v>
      </c>
    </row>
    <row r="59" spans="1:11" ht="17.25" customHeight="1" x14ac:dyDescent="0.2">
      <c r="A59" s="5" t="s">
        <v>1687</v>
      </c>
      <c r="B59" s="6">
        <v>431</v>
      </c>
      <c r="C59" s="6">
        <v>428</v>
      </c>
      <c r="D59" s="6">
        <f t="shared" si="13"/>
        <v>859</v>
      </c>
      <c r="E59" s="6">
        <v>0</v>
      </c>
      <c r="F59" s="6">
        <v>0</v>
      </c>
      <c r="G59" s="6">
        <f t="shared" si="14"/>
        <v>0</v>
      </c>
      <c r="H59" s="6">
        <f t="shared" si="15"/>
        <v>431</v>
      </c>
      <c r="I59" s="6">
        <f t="shared" si="16"/>
        <v>428</v>
      </c>
      <c r="J59" s="6">
        <f t="shared" si="17"/>
        <v>859</v>
      </c>
      <c r="K59" s="7" t="s">
        <v>421</v>
      </c>
    </row>
    <row r="60" spans="1:11" ht="17.25" customHeight="1" x14ac:dyDescent="0.2">
      <c r="A60" s="5" t="s">
        <v>880</v>
      </c>
      <c r="B60" s="6">
        <v>98</v>
      </c>
      <c r="C60" s="6">
        <v>267</v>
      </c>
      <c r="D60" s="6">
        <f t="shared" si="13"/>
        <v>365</v>
      </c>
      <c r="E60" s="6">
        <v>0</v>
      </c>
      <c r="F60" s="6">
        <v>0</v>
      </c>
      <c r="G60" s="6">
        <f t="shared" si="14"/>
        <v>0</v>
      </c>
      <c r="H60" s="6">
        <f t="shared" si="15"/>
        <v>98</v>
      </c>
      <c r="I60" s="6">
        <f t="shared" si="16"/>
        <v>267</v>
      </c>
      <c r="J60" s="6">
        <f t="shared" si="17"/>
        <v>365</v>
      </c>
      <c r="K60" s="7" t="s">
        <v>778</v>
      </c>
    </row>
    <row r="61" spans="1:11" ht="17.25" customHeight="1" x14ac:dyDescent="0.2">
      <c r="A61" s="5" t="s">
        <v>372</v>
      </c>
      <c r="B61" s="6">
        <v>509</v>
      </c>
      <c r="C61" s="6">
        <v>825</v>
      </c>
      <c r="D61" s="6">
        <f t="shared" si="13"/>
        <v>1334</v>
      </c>
      <c r="E61" s="6">
        <v>0</v>
      </c>
      <c r="F61" s="6">
        <v>0</v>
      </c>
      <c r="G61" s="6">
        <f t="shared" si="14"/>
        <v>0</v>
      </c>
      <c r="H61" s="6">
        <f t="shared" si="15"/>
        <v>509</v>
      </c>
      <c r="I61" s="6">
        <f t="shared" si="16"/>
        <v>825</v>
      </c>
      <c r="J61" s="6">
        <f t="shared" si="17"/>
        <v>1334</v>
      </c>
      <c r="K61" s="7" t="s">
        <v>779</v>
      </c>
    </row>
    <row r="62" spans="1:11" ht="17.25" customHeight="1" x14ac:dyDescent="0.2">
      <c r="A62" s="5" t="s">
        <v>38</v>
      </c>
      <c r="B62" s="6">
        <f t="shared" ref="B62:J62" si="18">SUM(B48:B61)</f>
        <v>5963</v>
      </c>
      <c r="C62" s="6">
        <f t="shared" si="18"/>
        <v>8777</v>
      </c>
      <c r="D62" s="6">
        <f t="shared" si="18"/>
        <v>14740</v>
      </c>
      <c r="E62" s="6">
        <f t="shared" si="18"/>
        <v>0</v>
      </c>
      <c r="F62" s="6">
        <f t="shared" si="18"/>
        <v>0</v>
      </c>
      <c r="G62" s="6">
        <f t="shared" si="18"/>
        <v>0</v>
      </c>
      <c r="H62" s="6">
        <f t="shared" si="18"/>
        <v>5963</v>
      </c>
      <c r="I62" s="6">
        <f t="shared" si="18"/>
        <v>8777</v>
      </c>
      <c r="J62" s="6">
        <f t="shared" si="18"/>
        <v>14740</v>
      </c>
      <c r="K62" s="7" t="s">
        <v>39</v>
      </c>
    </row>
    <row r="63" spans="1:11" ht="17.25" customHeight="1" x14ac:dyDescent="0.2">
      <c r="A63" s="5" t="s">
        <v>62</v>
      </c>
      <c r="B63" s="6"/>
      <c r="C63" s="6"/>
      <c r="D63" s="6"/>
      <c r="E63" s="6"/>
      <c r="F63" s="6"/>
      <c r="G63" s="6"/>
      <c r="H63" s="6"/>
      <c r="I63" s="6"/>
      <c r="J63" s="6"/>
      <c r="K63" s="7" t="s">
        <v>41</v>
      </c>
    </row>
    <row r="64" spans="1:11" ht="17.25" customHeight="1" x14ac:dyDescent="0.2">
      <c r="A64" s="5" t="s">
        <v>285</v>
      </c>
      <c r="B64" s="6">
        <v>421</v>
      </c>
      <c r="C64" s="6">
        <v>133</v>
      </c>
      <c r="D64" s="6">
        <f t="shared" ref="D64:D73" si="19">SUM(B64:C64)</f>
        <v>554</v>
      </c>
      <c r="E64" s="6">
        <v>0</v>
      </c>
      <c r="F64" s="6">
        <v>0</v>
      </c>
      <c r="G64" s="6">
        <f t="shared" ref="G64:G73" si="20">SUM(E64:F64)</f>
        <v>0</v>
      </c>
      <c r="H64" s="6">
        <f t="shared" ref="H64:H73" si="21">SUM(B64,E64)</f>
        <v>421</v>
      </c>
      <c r="I64" s="6">
        <f t="shared" ref="I64:I73" si="22">SUM(C64,F64)</f>
        <v>133</v>
      </c>
      <c r="J64" s="6">
        <f t="shared" ref="J64:J73" si="23">SUM(H64:I64)</f>
        <v>554</v>
      </c>
      <c r="K64" s="7" t="s">
        <v>286</v>
      </c>
    </row>
    <row r="65" spans="1:11" ht="17.25" customHeight="1" x14ac:dyDescent="0.2">
      <c r="A65" s="5" t="s">
        <v>287</v>
      </c>
      <c r="B65" s="6">
        <v>438</v>
      </c>
      <c r="C65" s="6">
        <v>244</v>
      </c>
      <c r="D65" s="6">
        <f t="shared" si="19"/>
        <v>682</v>
      </c>
      <c r="E65" s="6">
        <v>0</v>
      </c>
      <c r="F65" s="6">
        <v>0</v>
      </c>
      <c r="G65" s="6">
        <f t="shared" si="20"/>
        <v>0</v>
      </c>
      <c r="H65" s="6">
        <f t="shared" si="21"/>
        <v>438</v>
      </c>
      <c r="I65" s="6">
        <f t="shared" si="22"/>
        <v>244</v>
      </c>
      <c r="J65" s="6">
        <f t="shared" si="23"/>
        <v>682</v>
      </c>
      <c r="K65" s="7" t="s">
        <v>331</v>
      </c>
    </row>
    <row r="66" spans="1:11" ht="17.25" customHeight="1" x14ac:dyDescent="0.2">
      <c r="A66" s="5" t="s">
        <v>414</v>
      </c>
      <c r="B66" s="6">
        <v>109</v>
      </c>
      <c r="C66" s="6">
        <v>34</v>
      </c>
      <c r="D66" s="6">
        <f t="shared" si="19"/>
        <v>143</v>
      </c>
      <c r="E66" s="6">
        <v>0</v>
      </c>
      <c r="F66" s="6">
        <v>0</v>
      </c>
      <c r="G66" s="6">
        <f t="shared" si="20"/>
        <v>0</v>
      </c>
      <c r="H66" s="6">
        <f t="shared" si="21"/>
        <v>109</v>
      </c>
      <c r="I66" s="6">
        <f t="shared" si="22"/>
        <v>34</v>
      </c>
      <c r="J66" s="6">
        <f t="shared" si="23"/>
        <v>143</v>
      </c>
      <c r="K66" s="7" t="s">
        <v>290</v>
      </c>
    </row>
    <row r="67" spans="1:11" ht="17.25" customHeight="1" x14ac:dyDescent="0.2">
      <c r="A67" s="5" t="s">
        <v>390</v>
      </c>
      <c r="B67" s="6">
        <v>600</v>
      </c>
      <c r="C67" s="6">
        <v>612</v>
      </c>
      <c r="D67" s="6">
        <f t="shared" si="19"/>
        <v>1212</v>
      </c>
      <c r="E67" s="6">
        <v>0</v>
      </c>
      <c r="F67" s="6">
        <v>0</v>
      </c>
      <c r="G67" s="6">
        <f t="shared" si="20"/>
        <v>0</v>
      </c>
      <c r="H67" s="6">
        <f t="shared" si="21"/>
        <v>600</v>
      </c>
      <c r="I67" s="6">
        <f t="shared" si="22"/>
        <v>612</v>
      </c>
      <c r="J67" s="6">
        <f t="shared" si="23"/>
        <v>1212</v>
      </c>
      <c r="K67" s="7" t="s">
        <v>1136</v>
      </c>
    </row>
    <row r="68" spans="1:11" ht="17.25" customHeight="1" x14ac:dyDescent="0.2">
      <c r="A68" s="5" t="s">
        <v>361</v>
      </c>
      <c r="B68" s="6">
        <v>93</v>
      </c>
      <c r="C68" s="6">
        <v>83</v>
      </c>
      <c r="D68" s="6">
        <f t="shared" si="19"/>
        <v>176</v>
      </c>
      <c r="E68" s="6">
        <v>0</v>
      </c>
      <c r="F68" s="6">
        <v>0</v>
      </c>
      <c r="G68" s="6">
        <f t="shared" si="20"/>
        <v>0</v>
      </c>
      <c r="H68" s="6">
        <f t="shared" si="21"/>
        <v>93</v>
      </c>
      <c r="I68" s="6">
        <f t="shared" si="22"/>
        <v>83</v>
      </c>
      <c r="J68" s="6">
        <f t="shared" si="23"/>
        <v>176</v>
      </c>
      <c r="K68" s="7" t="s">
        <v>1137</v>
      </c>
    </row>
    <row r="69" spans="1:11" ht="17.25" customHeight="1" x14ac:dyDescent="0.2">
      <c r="A69" s="5" t="s">
        <v>295</v>
      </c>
      <c r="B69" s="6">
        <v>112</v>
      </c>
      <c r="C69" s="6">
        <v>193</v>
      </c>
      <c r="D69" s="6">
        <f t="shared" si="19"/>
        <v>305</v>
      </c>
      <c r="E69" s="6">
        <v>0</v>
      </c>
      <c r="F69" s="6">
        <v>0</v>
      </c>
      <c r="G69" s="6">
        <f t="shared" si="20"/>
        <v>0</v>
      </c>
      <c r="H69" s="6">
        <f t="shared" si="21"/>
        <v>112</v>
      </c>
      <c r="I69" s="6">
        <f t="shared" si="22"/>
        <v>193</v>
      </c>
      <c r="J69" s="6">
        <f t="shared" si="23"/>
        <v>305</v>
      </c>
      <c r="K69" s="7" t="s">
        <v>296</v>
      </c>
    </row>
    <row r="70" spans="1:11" ht="17.25" customHeight="1" x14ac:dyDescent="0.2">
      <c r="A70" s="5" t="s">
        <v>297</v>
      </c>
      <c r="B70" s="6">
        <v>128</v>
      </c>
      <c r="C70" s="6">
        <v>4</v>
      </c>
      <c r="D70" s="6">
        <f t="shared" si="19"/>
        <v>132</v>
      </c>
      <c r="E70" s="6">
        <v>0</v>
      </c>
      <c r="F70" s="6">
        <v>0</v>
      </c>
      <c r="G70" s="6">
        <f t="shared" si="20"/>
        <v>0</v>
      </c>
      <c r="H70" s="6">
        <f t="shared" si="21"/>
        <v>128</v>
      </c>
      <c r="I70" s="6">
        <f t="shared" si="22"/>
        <v>4</v>
      </c>
      <c r="J70" s="6">
        <f t="shared" si="23"/>
        <v>132</v>
      </c>
      <c r="K70" s="7" t="s">
        <v>367</v>
      </c>
    </row>
    <row r="71" spans="1:11" ht="17.25" customHeight="1" x14ac:dyDescent="0.2">
      <c r="A71" s="5" t="s">
        <v>1687</v>
      </c>
      <c r="B71" s="6">
        <v>232</v>
      </c>
      <c r="C71" s="6">
        <v>77</v>
      </c>
      <c r="D71" s="6">
        <f t="shared" si="19"/>
        <v>309</v>
      </c>
      <c r="E71" s="6">
        <v>0</v>
      </c>
      <c r="F71" s="6">
        <v>0</v>
      </c>
      <c r="G71" s="6">
        <f t="shared" si="20"/>
        <v>0</v>
      </c>
      <c r="H71" s="6">
        <f t="shared" si="21"/>
        <v>232</v>
      </c>
      <c r="I71" s="6">
        <f t="shared" si="22"/>
        <v>77</v>
      </c>
      <c r="J71" s="6">
        <f t="shared" si="23"/>
        <v>309</v>
      </c>
      <c r="K71" s="7" t="s">
        <v>421</v>
      </c>
    </row>
    <row r="72" spans="1:11" ht="17.25" customHeight="1" x14ac:dyDescent="0.2">
      <c r="A72" s="5" t="s">
        <v>880</v>
      </c>
      <c r="B72" s="6">
        <v>69</v>
      </c>
      <c r="C72" s="6">
        <v>112</v>
      </c>
      <c r="D72" s="6">
        <f t="shared" si="19"/>
        <v>181</v>
      </c>
      <c r="E72" s="6">
        <v>0</v>
      </c>
      <c r="F72" s="6">
        <v>0</v>
      </c>
      <c r="G72" s="6">
        <f t="shared" si="20"/>
        <v>0</v>
      </c>
      <c r="H72" s="6">
        <f t="shared" si="21"/>
        <v>69</v>
      </c>
      <c r="I72" s="6">
        <f t="shared" si="22"/>
        <v>112</v>
      </c>
      <c r="J72" s="6">
        <f t="shared" si="23"/>
        <v>181</v>
      </c>
      <c r="K72" s="7" t="s">
        <v>778</v>
      </c>
    </row>
    <row r="73" spans="1:11" ht="17.25" customHeight="1" x14ac:dyDescent="0.2">
      <c r="A73" s="5" t="s">
        <v>372</v>
      </c>
      <c r="B73" s="6">
        <v>24</v>
      </c>
      <c r="C73" s="6">
        <v>20</v>
      </c>
      <c r="D73" s="6">
        <f t="shared" si="19"/>
        <v>44</v>
      </c>
      <c r="E73" s="6">
        <v>0</v>
      </c>
      <c r="F73" s="6">
        <v>0</v>
      </c>
      <c r="G73" s="6">
        <f t="shared" si="20"/>
        <v>0</v>
      </c>
      <c r="H73" s="6">
        <f t="shared" si="21"/>
        <v>24</v>
      </c>
      <c r="I73" s="6">
        <f t="shared" si="22"/>
        <v>20</v>
      </c>
      <c r="J73" s="6">
        <f t="shared" si="23"/>
        <v>44</v>
      </c>
      <c r="K73" s="7" t="s">
        <v>779</v>
      </c>
    </row>
    <row r="74" spans="1:11" ht="17.25" customHeight="1" thickBot="1" x14ac:dyDescent="0.25">
      <c r="A74" s="5" t="s">
        <v>45</v>
      </c>
      <c r="B74" s="6">
        <f t="shared" ref="B74:J74" si="24">SUM(B64:B73)</f>
        <v>2226</v>
      </c>
      <c r="C74" s="6">
        <f t="shared" si="24"/>
        <v>1512</v>
      </c>
      <c r="D74" s="6">
        <f t="shared" si="24"/>
        <v>3738</v>
      </c>
      <c r="E74" s="6">
        <f t="shared" si="24"/>
        <v>0</v>
      </c>
      <c r="F74" s="6">
        <f t="shared" si="24"/>
        <v>0</v>
      </c>
      <c r="G74" s="6">
        <f t="shared" si="24"/>
        <v>0</v>
      </c>
      <c r="H74" s="6">
        <f t="shared" si="24"/>
        <v>2226</v>
      </c>
      <c r="I74" s="6">
        <f t="shared" si="24"/>
        <v>1512</v>
      </c>
      <c r="J74" s="6">
        <f t="shared" si="24"/>
        <v>3738</v>
      </c>
      <c r="K74" s="7" t="s">
        <v>41</v>
      </c>
    </row>
    <row r="75" spans="1:11" ht="17.25" customHeight="1" thickBot="1" x14ac:dyDescent="0.25">
      <c r="A75" s="8" t="s">
        <v>108</v>
      </c>
      <c r="B75" s="9">
        <f t="shared" ref="B75:J75" si="25">SUM(B74,B62)</f>
        <v>8189</v>
      </c>
      <c r="C75" s="9">
        <f t="shared" si="25"/>
        <v>10289</v>
      </c>
      <c r="D75" s="9">
        <f t="shared" si="25"/>
        <v>18478</v>
      </c>
      <c r="E75" s="9">
        <f t="shared" si="25"/>
        <v>0</v>
      </c>
      <c r="F75" s="9">
        <f t="shared" si="25"/>
        <v>0</v>
      </c>
      <c r="G75" s="9">
        <f t="shared" si="25"/>
        <v>0</v>
      </c>
      <c r="H75" s="9">
        <f t="shared" si="25"/>
        <v>8189</v>
      </c>
      <c r="I75" s="9">
        <f t="shared" si="25"/>
        <v>10289</v>
      </c>
      <c r="J75" s="9">
        <f t="shared" si="25"/>
        <v>18478</v>
      </c>
      <c r="K75" s="10" t="s">
        <v>48</v>
      </c>
    </row>
    <row r="76" spans="1:11" ht="15" thickTop="1" x14ac:dyDescent="0.2"/>
  </sheetData>
  <mergeCells count="20">
    <mergeCell ref="A1:K1"/>
    <mergeCell ref="A2:K2"/>
    <mergeCell ref="A4:A7"/>
    <mergeCell ref="B4:D4"/>
    <mergeCell ref="E4:G4"/>
    <mergeCell ref="H4:J4"/>
    <mergeCell ref="K4:K7"/>
    <mergeCell ref="B5:D5"/>
    <mergeCell ref="E5:G5"/>
    <mergeCell ref="H5:J5"/>
    <mergeCell ref="A40:K40"/>
    <mergeCell ref="A41:K41"/>
    <mergeCell ref="A43:A46"/>
    <mergeCell ref="B43:D43"/>
    <mergeCell ref="E43:G43"/>
    <mergeCell ref="H43:J43"/>
    <mergeCell ref="K43:K46"/>
    <mergeCell ref="B44:D44"/>
    <mergeCell ref="E44:G44"/>
    <mergeCell ref="H44:J44"/>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7"/>
  <sheetViews>
    <sheetView rightToLeft="1" view="pageBreakPreview" topLeftCell="A82" zoomScale="80" zoomScaleSheetLayoutView="80" workbookViewId="0">
      <selection activeCell="A91" sqref="A91:A106"/>
    </sheetView>
  </sheetViews>
  <sheetFormatPr defaultRowHeight="14.25" x14ac:dyDescent="0.2"/>
  <cols>
    <col min="1" max="1" width="22.375" customWidth="1"/>
    <col min="2" max="10" width="10.75" customWidth="1"/>
    <col min="11" max="11" width="30.5" customWidth="1"/>
  </cols>
  <sheetData>
    <row r="1" spans="1:11" ht="28.5" customHeight="1" x14ac:dyDescent="0.2">
      <c r="A1" s="423" t="s">
        <v>447</v>
      </c>
      <c r="B1" s="423"/>
      <c r="C1" s="423"/>
      <c r="D1" s="423"/>
      <c r="E1" s="423"/>
      <c r="F1" s="423"/>
      <c r="G1" s="423"/>
      <c r="H1" s="423"/>
      <c r="I1" s="423"/>
      <c r="J1" s="423"/>
      <c r="K1" s="423"/>
    </row>
    <row r="2" spans="1:11" ht="38.25" customHeight="1" x14ac:dyDescent="0.25">
      <c r="A2" s="416" t="s">
        <v>448</v>
      </c>
      <c r="B2" s="416"/>
      <c r="C2" s="416"/>
      <c r="D2" s="416"/>
      <c r="E2" s="416"/>
      <c r="F2" s="416"/>
      <c r="G2" s="416"/>
      <c r="H2" s="416"/>
      <c r="I2" s="416"/>
      <c r="J2" s="416"/>
      <c r="K2" s="416"/>
    </row>
    <row r="3" spans="1:11" ht="21" customHeight="1" thickBot="1" x14ac:dyDescent="0.3">
      <c r="A3" s="29" t="s">
        <v>501</v>
      </c>
      <c r="K3" s="39" t="s">
        <v>502</v>
      </c>
    </row>
    <row r="4" spans="1:11" ht="28.5" customHeight="1" thickTop="1" x14ac:dyDescent="0.25">
      <c r="A4" s="409" t="s">
        <v>118</v>
      </c>
      <c r="B4" s="412" t="s">
        <v>2</v>
      </c>
      <c r="C4" s="412"/>
      <c r="D4" s="412"/>
      <c r="E4" s="412" t="s">
        <v>3</v>
      </c>
      <c r="F4" s="412"/>
      <c r="G4" s="412"/>
      <c r="H4" s="412" t="s">
        <v>4</v>
      </c>
      <c r="I4" s="412"/>
      <c r="J4" s="412"/>
      <c r="K4" s="409" t="s">
        <v>278</v>
      </c>
    </row>
    <row r="5" spans="1:11" ht="29.25" customHeight="1" x14ac:dyDescent="0.25">
      <c r="A5" s="410"/>
      <c r="B5" s="413" t="s">
        <v>6</v>
      </c>
      <c r="C5" s="413"/>
      <c r="D5" s="413"/>
      <c r="E5" s="413" t="s">
        <v>7</v>
      </c>
      <c r="F5" s="413"/>
      <c r="G5" s="413"/>
      <c r="H5" s="413" t="s">
        <v>8</v>
      </c>
      <c r="I5" s="413"/>
      <c r="J5" s="413"/>
      <c r="K5" s="410"/>
    </row>
    <row r="6" spans="1:11" ht="21" customHeight="1" x14ac:dyDescent="0.25">
      <c r="A6" s="410"/>
      <c r="B6" s="38" t="s">
        <v>52</v>
      </c>
      <c r="C6" s="38" t="s">
        <v>10</v>
      </c>
      <c r="D6" s="38" t="s">
        <v>11</v>
      </c>
      <c r="E6" s="38" t="s">
        <v>52</v>
      </c>
      <c r="F6" s="38" t="s">
        <v>10</v>
      </c>
      <c r="G6" s="38" t="s">
        <v>11</v>
      </c>
      <c r="H6" s="38" t="s">
        <v>52</v>
      </c>
      <c r="I6" s="38" t="s">
        <v>10</v>
      </c>
      <c r="J6" s="38" t="s">
        <v>11</v>
      </c>
      <c r="K6" s="410"/>
    </row>
    <row r="7" spans="1:11" ht="21" customHeight="1" thickBot="1" x14ac:dyDescent="0.3">
      <c r="A7" s="411"/>
      <c r="B7" s="4" t="s">
        <v>12</v>
      </c>
      <c r="C7" s="4" t="s">
        <v>13</v>
      </c>
      <c r="D7" s="4" t="s">
        <v>8</v>
      </c>
      <c r="E7" s="4" t="s">
        <v>12</v>
      </c>
      <c r="F7" s="4" t="s">
        <v>13</v>
      </c>
      <c r="G7" s="4" t="s">
        <v>8</v>
      </c>
      <c r="H7" s="4" t="s">
        <v>12</v>
      </c>
      <c r="I7" s="4" t="s">
        <v>13</v>
      </c>
      <c r="J7" s="4" t="s">
        <v>8</v>
      </c>
      <c r="K7" s="411"/>
    </row>
    <row r="8" spans="1:11" ht="20.25" customHeight="1" x14ac:dyDescent="0.2">
      <c r="A8" s="42" t="s">
        <v>14</v>
      </c>
      <c r="B8" s="40"/>
      <c r="C8" s="40"/>
      <c r="D8" s="40"/>
      <c r="E8" s="40"/>
      <c r="F8" s="40"/>
      <c r="G8" s="40"/>
      <c r="H8" s="40"/>
      <c r="I8" s="40"/>
      <c r="J8" s="40"/>
      <c r="K8" s="43" t="s">
        <v>69</v>
      </c>
    </row>
    <row r="9" spans="1:11" ht="20.25" customHeight="1" x14ac:dyDescent="0.2">
      <c r="A9" s="5" t="s">
        <v>280</v>
      </c>
      <c r="B9" s="63">
        <v>44</v>
      </c>
      <c r="C9" s="63">
        <v>117</v>
      </c>
      <c r="D9" s="6">
        <f>SUM(B9:C9)</f>
        <v>161</v>
      </c>
      <c r="E9" s="6">
        <v>0</v>
      </c>
      <c r="F9" s="6">
        <v>0</v>
      </c>
      <c r="G9" s="6">
        <v>0</v>
      </c>
      <c r="H9" s="6">
        <f>SUM(B9,E9)</f>
        <v>44</v>
      </c>
      <c r="I9" s="6">
        <f>SUM(F9,C9)</f>
        <v>117</v>
      </c>
      <c r="J9" s="6">
        <f t="shared" ref="J9:J24" si="0">SUM(D9,G9)</f>
        <v>161</v>
      </c>
      <c r="K9" s="7" t="s">
        <v>281</v>
      </c>
    </row>
    <row r="10" spans="1:11" ht="20.25" customHeight="1" x14ac:dyDescent="0.2">
      <c r="A10" s="5" t="s">
        <v>131</v>
      </c>
      <c r="B10" s="63">
        <v>25</v>
      </c>
      <c r="C10" s="63">
        <v>75</v>
      </c>
      <c r="D10" s="6">
        <f t="shared" ref="D10:D24" si="1">SUM(B10:C10)</f>
        <v>100</v>
      </c>
      <c r="E10" s="6">
        <v>0</v>
      </c>
      <c r="F10" s="6">
        <v>0</v>
      </c>
      <c r="G10" s="6">
        <v>0</v>
      </c>
      <c r="H10" s="6">
        <f t="shared" ref="H10:H24" si="2">SUM(B10,E10)</f>
        <v>25</v>
      </c>
      <c r="I10" s="6">
        <f t="shared" ref="I10:I24" si="3">SUM(F10,C10)</f>
        <v>75</v>
      </c>
      <c r="J10" s="6">
        <f t="shared" si="0"/>
        <v>100</v>
      </c>
      <c r="K10" s="7" t="s">
        <v>282</v>
      </c>
    </row>
    <row r="11" spans="1:11" ht="20.25" customHeight="1" x14ac:dyDescent="0.2">
      <c r="A11" s="5" t="s">
        <v>283</v>
      </c>
      <c r="B11" s="63">
        <v>27</v>
      </c>
      <c r="C11" s="63">
        <v>79</v>
      </c>
      <c r="D11" s="6">
        <f t="shared" si="1"/>
        <v>106</v>
      </c>
      <c r="E11" s="6">
        <v>0</v>
      </c>
      <c r="F11" s="6">
        <v>0</v>
      </c>
      <c r="G11" s="6">
        <v>0</v>
      </c>
      <c r="H11" s="6">
        <f t="shared" si="2"/>
        <v>27</v>
      </c>
      <c r="I11" s="6">
        <f t="shared" si="3"/>
        <v>79</v>
      </c>
      <c r="J11" s="6">
        <f t="shared" si="0"/>
        <v>106</v>
      </c>
      <c r="K11" s="7" t="s">
        <v>347</v>
      </c>
    </row>
    <row r="12" spans="1:11" ht="20.25" customHeight="1" x14ac:dyDescent="0.2">
      <c r="A12" s="5" t="s">
        <v>132</v>
      </c>
      <c r="B12" s="63">
        <v>11</v>
      </c>
      <c r="C12" s="63">
        <v>60</v>
      </c>
      <c r="D12" s="6">
        <f t="shared" si="1"/>
        <v>71</v>
      </c>
      <c r="E12" s="6">
        <v>0</v>
      </c>
      <c r="F12" s="6">
        <v>0</v>
      </c>
      <c r="G12" s="6">
        <v>0</v>
      </c>
      <c r="H12" s="6">
        <f t="shared" si="2"/>
        <v>11</v>
      </c>
      <c r="I12" s="6">
        <f t="shared" si="3"/>
        <v>60</v>
      </c>
      <c r="J12" s="6">
        <f t="shared" si="0"/>
        <v>71</v>
      </c>
      <c r="K12" s="7" t="s">
        <v>349</v>
      </c>
    </row>
    <row r="13" spans="1:11" ht="20.25" customHeight="1" x14ac:dyDescent="0.2">
      <c r="A13" s="5" t="s">
        <v>449</v>
      </c>
      <c r="B13" s="63">
        <v>34</v>
      </c>
      <c r="C13" s="63">
        <v>92</v>
      </c>
      <c r="D13" s="6">
        <f t="shared" si="1"/>
        <v>126</v>
      </c>
      <c r="E13" s="6">
        <v>0</v>
      </c>
      <c r="F13" s="6">
        <v>0</v>
      </c>
      <c r="G13" s="6">
        <v>0</v>
      </c>
      <c r="H13" s="6">
        <f t="shared" si="2"/>
        <v>34</v>
      </c>
      <c r="I13" s="6">
        <f t="shared" si="3"/>
        <v>92</v>
      </c>
      <c r="J13" s="6">
        <f t="shared" si="0"/>
        <v>126</v>
      </c>
      <c r="K13" s="7" t="s">
        <v>450</v>
      </c>
    </row>
    <row r="14" spans="1:11" ht="20.25" customHeight="1" x14ac:dyDescent="0.2">
      <c r="A14" s="5" t="s">
        <v>285</v>
      </c>
      <c r="B14" s="63">
        <v>147</v>
      </c>
      <c r="C14" s="63">
        <v>128</v>
      </c>
      <c r="D14" s="6">
        <f t="shared" si="1"/>
        <v>275</v>
      </c>
      <c r="E14" s="6">
        <v>0</v>
      </c>
      <c r="F14" s="6">
        <v>0</v>
      </c>
      <c r="G14" s="6">
        <v>0</v>
      </c>
      <c r="H14" s="6">
        <f t="shared" si="2"/>
        <v>147</v>
      </c>
      <c r="I14" s="6">
        <f t="shared" si="3"/>
        <v>128</v>
      </c>
      <c r="J14" s="6">
        <f t="shared" si="0"/>
        <v>275</v>
      </c>
      <c r="K14" s="7" t="s">
        <v>286</v>
      </c>
    </row>
    <row r="15" spans="1:11" ht="20.25" customHeight="1" x14ac:dyDescent="0.2">
      <c r="A15" s="5" t="s">
        <v>407</v>
      </c>
      <c r="B15" s="63">
        <v>36</v>
      </c>
      <c r="C15" s="63">
        <v>54</v>
      </c>
      <c r="D15" s="6">
        <f t="shared" si="1"/>
        <v>90</v>
      </c>
      <c r="E15" s="6">
        <v>0</v>
      </c>
      <c r="F15" s="6">
        <v>0</v>
      </c>
      <c r="G15" s="6">
        <v>0</v>
      </c>
      <c r="H15" s="6">
        <f t="shared" si="2"/>
        <v>36</v>
      </c>
      <c r="I15" s="6">
        <f t="shared" si="3"/>
        <v>54</v>
      </c>
      <c r="J15" s="6">
        <f t="shared" si="0"/>
        <v>90</v>
      </c>
      <c r="K15" s="7" t="s">
        <v>451</v>
      </c>
    </row>
    <row r="16" spans="1:11" ht="20.25" customHeight="1" x14ac:dyDescent="0.2">
      <c r="A16" s="5" t="s">
        <v>352</v>
      </c>
      <c r="B16" s="63">
        <v>23</v>
      </c>
      <c r="C16" s="63">
        <v>34</v>
      </c>
      <c r="D16" s="6">
        <f t="shared" si="1"/>
        <v>57</v>
      </c>
      <c r="E16" s="6">
        <v>0</v>
      </c>
      <c r="F16" s="6">
        <v>0</v>
      </c>
      <c r="G16" s="6">
        <v>0</v>
      </c>
      <c r="H16" s="6">
        <f t="shared" si="2"/>
        <v>23</v>
      </c>
      <c r="I16" s="6">
        <f t="shared" si="3"/>
        <v>34</v>
      </c>
      <c r="J16" s="6">
        <f t="shared" si="0"/>
        <v>57</v>
      </c>
      <c r="K16" s="7" t="s">
        <v>410</v>
      </c>
    </row>
    <row r="17" spans="1:11" ht="20.25" customHeight="1" x14ac:dyDescent="0.2">
      <c r="A17" s="5" t="s">
        <v>354</v>
      </c>
      <c r="B17" s="63">
        <v>73</v>
      </c>
      <c r="C17" s="63">
        <v>188</v>
      </c>
      <c r="D17" s="6">
        <f t="shared" si="1"/>
        <v>261</v>
      </c>
      <c r="E17" s="6">
        <v>0</v>
      </c>
      <c r="F17" s="6">
        <v>0</v>
      </c>
      <c r="G17" s="6">
        <v>0</v>
      </c>
      <c r="H17" s="6">
        <f t="shared" si="2"/>
        <v>73</v>
      </c>
      <c r="I17" s="6">
        <f t="shared" si="3"/>
        <v>188</v>
      </c>
      <c r="J17" s="6">
        <f t="shared" si="0"/>
        <v>261</v>
      </c>
      <c r="K17" s="7" t="s">
        <v>355</v>
      </c>
    </row>
    <row r="18" spans="1:11" ht="20.25" customHeight="1" x14ac:dyDescent="0.2">
      <c r="A18" s="5" t="s">
        <v>289</v>
      </c>
      <c r="B18" s="63">
        <v>435</v>
      </c>
      <c r="C18" s="63">
        <v>438</v>
      </c>
      <c r="D18" s="6">
        <f t="shared" si="1"/>
        <v>873</v>
      </c>
      <c r="E18" s="6">
        <v>0</v>
      </c>
      <c r="F18" s="6">
        <v>0</v>
      </c>
      <c r="G18" s="6">
        <v>0</v>
      </c>
      <c r="H18" s="6">
        <f t="shared" si="2"/>
        <v>435</v>
      </c>
      <c r="I18" s="6">
        <f t="shared" si="3"/>
        <v>438</v>
      </c>
      <c r="J18" s="6">
        <f t="shared" si="0"/>
        <v>873</v>
      </c>
      <c r="K18" s="7" t="s">
        <v>290</v>
      </c>
    </row>
    <row r="19" spans="1:11" ht="20.25" customHeight="1" x14ac:dyDescent="0.2">
      <c r="A19" s="5" t="s">
        <v>452</v>
      </c>
      <c r="B19" s="63">
        <v>80</v>
      </c>
      <c r="C19" s="63">
        <v>58</v>
      </c>
      <c r="D19" s="6">
        <f t="shared" si="1"/>
        <v>138</v>
      </c>
      <c r="E19" s="6">
        <v>0</v>
      </c>
      <c r="F19" s="6">
        <v>0</v>
      </c>
      <c r="G19" s="6">
        <v>0</v>
      </c>
      <c r="H19" s="6">
        <f t="shared" si="2"/>
        <v>80</v>
      </c>
      <c r="I19" s="6">
        <f t="shared" si="3"/>
        <v>58</v>
      </c>
      <c r="J19" s="6">
        <f t="shared" si="0"/>
        <v>138</v>
      </c>
      <c r="K19" s="7" t="s">
        <v>453</v>
      </c>
    </row>
    <row r="20" spans="1:11" ht="20.25" customHeight="1" x14ac:dyDescent="0.2">
      <c r="A20" s="5" t="s">
        <v>390</v>
      </c>
      <c r="B20" s="63">
        <v>149</v>
      </c>
      <c r="C20" s="63">
        <v>400</v>
      </c>
      <c r="D20" s="6">
        <f t="shared" si="1"/>
        <v>549</v>
      </c>
      <c r="E20" s="6">
        <v>0</v>
      </c>
      <c r="F20" s="6">
        <v>0</v>
      </c>
      <c r="G20" s="6">
        <v>0</v>
      </c>
      <c r="H20" s="6">
        <f t="shared" si="2"/>
        <v>149</v>
      </c>
      <c r="I20" s="6">
        <f t="shared" si="3"/>
        <v>400</v>
      </c>
      <c r="J20" s="6">
        <f t="shared" si="0"/>
        <v>549</v>
      </c>
      <c r="K20" s="7" t="s">
        <v>360</v>
      </c>
    </row>
    <row r="21" spans="1:11" ht="20.25" customHeight="1" x14ac:dyDescent="0.2">
      <c r="A21" s="5" t="s">
        <v>361</v>
      </c>
      <c r="B21" s="63">
        <v>99</v>
      </c>
      <c r="C21" s="63">
        <v>228</v>
      </c>
      <c r="D21" s="6">
        <f t="shared" si="1"/>
        <v>327</v>
      </c>
      <c r="E21" s="6">
        <v>0</v>
      </c>
      <c r="F21" s="6">
        <v>0</v>
      </c>
      <c r="G21" s="6">
        <v>0</v>
      </c>
      <c r="H21" s="6">
        <f t="shared" si="2"/>
        <v>99</v>
      </c>
      <c r="I21" s="6">
        <f t="shared" si="3"/>
        <v>228</v>
      </c>
      <c r="J21" s="6">
        <f t="shared" si="0"/>
        <v>327</v>
      </c>
      <c r="K21" s="7" t="s">
        <v>429</v>
      </c>
    </row>
    <row r="22" spans="1:11" ht="20.25" customHeight="1" x14ac:dyDescent="0.2">
      <c r="A22" s="5" t="s">
        <v>297</v>
      </c>
      <c r="B22" s="63">
        <v>100</v>
      </c>
      <c r="C22" s="63">
        <v>54</v>
      </c>
      <c r="D22" s="6">
        <f t="shared" si="1"/>
        <v>154</v>
      </c>
      <c r="E22" s="6">
        <v>0</v>
      </c>
      <c r="F22" s="6">
        <v>0</v>
      </c>
      <c r="G22" s="6">
        <v>0</v>
      </c>
      <c r="H22" s="6">
        <f t="shared" si="2"/>
        <v>100</v>
      </c>
      <c r="I22" s="6">
        <f t="shared" si="3"/>
        <v>54</v>
      </c>
      <c r="J22" s="6">
        <f t="shared" si="0"/>
        <v>154</v>
      </c>
      <c r="K22" s="7" t="s">
        <v>367</v>
      </c>
    </row>
    <row r="23" spans="1:11" ht="20.25" customHeight="1" x14ac:dyDescent="0.2">
      <c r="A23" s="5" t="s">
        <v>127</v>
      </c>
      <c r="B23" s="63">
        <v>134</v>
      </c>
      <c r="C23" s="63">
        <v>106</v>
      </c>
      <c r="D23" s="6">
        <f t="shared" si="1"/>
        <v>240</v>
      </c>
      <c r="E23" s="6">
        <v>0</v>
      </c>
      <c r="F23" s="6">
        <v>0</v>
      </c>
      <c r="G23" s="6">
        <v>0</v>
      </c>
      <c r="H23" s="6">
        <f t="shared" si="2"/>
        <v>134</v>
      </c>
      <c r="I23" s="6">
        <f t="shared" si="3"/>
        <v>106</v>
      </c>
      <c r="J23" s="6">
        <f t="shared" si="0"/>
        <v>240</v>
      </c>
      <c r="K23" s="7" t="s">
        <v>302</v>
      </c>
    </row>
    <row r="24" spans="1:11" ht="20.25" customHeight="1" x14ac:dyDescent="0.2">
      <c r="A24" s="5" t="s">
        <v>372</v>
      </c>
      <c r="B24" s="63">
        <v>86</v>
      </c>
      <c r="C24" s="63">
        <v>281</v>
      </c>
      <c r="D24" s="6">
        <f t="shared" si="1"/>
        <v>367</v>
      </c>
      <c r="E24" s="6">
        <v>0</v>
      </c>
      <c r="F24" s="6">
        <v>0</v>
      </c>
      <c r="G24" s="6">
        <v>0</v>
      </c>
      <c r="H24" s="6">
        <f t="shared" si="2"/>
        <v>86</v>
      </c>
      <c r="I24" s="6">
        <f t="shared" si="3"/>
        <v>281</v>
      </c>
      <c r="J24" s="6">
        <f t="shared" si="0"/>
        <v>367</v>
      </c>
      <c r="K24" s="7" t="s">
        <v>373</v>
      </c>
    </row>
    <row r="25" spans="1:11" ht="27" customHeight="1" thickBot="1" x14ac:dyDescent="0.25">
      <c r="A25" s="14" t="s">
        <v>38</v>
      </c>
      <c r="B25" s="15">
        <f>SUM(B9:B24)</f>
        <v>1503</v>
      </c>
      <c r="C25" s="15">
        <f t="shared" ref="C25:J25" si="4">SUM(C9:C24)</f>
        <v>2392</v>
      </c>
      <c r="D25" s="15">
        <f t="shared" si="4"/>
        <v>3895</v>
      </c>
      <c r="E25" s="15">
        <f t="shared" si="4"/>
        <v>0</v>
      </c>
      <c r="F25" s="15">
        <f t="shared" si="4"/>
        <v>0</v>
      </c>
      <c r="G25" s="15">
        <f t="shared" si="4"/>
        <v>0</v>
      </c>
      <c r="H25" s="15">
        <f t="shared" si="4"/>
        <v>1503</v>
      </c>
      <c r="I25" s="15">
        <f t="shared" si="4"/>
        <v>2392</v>
      </c>
      <c r="J25" s="15">
        <f t="shared" si="4"/>
        <v>3895</v>
      </c>
      <c r="K25" s="16" t="s">
        <v>375</v>
      </c>
    </row>
    <row r="26" spans="1:11" ht="15" thickTop="1" x14ac:dyDescent="0.2"/>
    <row r="38" spans="1:11" ht="34.5" customHeight="1" thickBot="1" x14ac:dyDescent="0.3">
      <c r="A38" s="29" t="s">
        <v>503</v>
      </c>
      <c r="K38" s="39" t="s">
        <v>504</v>
      </c>
    </row>
    <row r="39" spans="1:11" ht="21" customHeight="1" thickTop="1" x14ac:dyDescent="0.25">
      <c r="A39" s="409" t="s">
        <v>118</v>
      </c>
      <c r="B39" s="412" t="s">
        <v>2</v>
      </c>
      <c r="C39" s="412"/>
      <c r="D39" s="412"/>
      <c r="E39" s="412" t="s">
        <v>3</v>
      </c>
      <c r="F39" s="412"/>
      <c r="G39" s="412"/>
      <c r="H39" s="412" t="s">
        <v>4</v>
      </c>
      <c r="I39" s="412"/>
      <c r="J39" s="412"/>
      <c r="K39" s="409" t="s">
        <v>278</v>
      </c>
    </row>
    <row r="40" spans="1:11" ht="21" customHeight="1" x14ac:dyDescent="0.25">
      <c r="A40" s="410"/>
      <c r="B40" s="413" t="s">
        <v>6</v>
      </c>
      <c r="C40" s="413"/>
      <c r="D40" s="413"/>
      <c r="E40" s="413" t="s">
        <v>7</v>
      </c>
      <c r="F40" s="413"/>
      <c r="G40" s="413"/>
      <c r="H40" s="413" t="s">
        <v>8</v>
      </c>
      <c r="I40" s="413"/>
      <c r="J40" s="413"/>
      <c r="K40" s="410"/>
    </row>
    <row r="41" spans="1:11" ht="21" customHeight="1" x14ac:dyDescent="0.25">
      <c r="A41" s="410"/>
      <c r="B41" s="38" t="s">
        <v>52</v>
      </c>
      <c r="C41" s="38" t="s">
        <v>10</v>
      </c>
      <c r="D41" s="38" t="s">
        <v>11</v>
      </c>
      <c r="E41" s="38" t="s">
        <v>52</v>
      </c>
      <c r="F41" s="38" t="s">
        <v>10</v>
      </c>
      <c r="G41" s="38" t="s">
        <v>11</v>
      </c>
      <c r="H41" s="38" t="s">
        <v>52</v>
      </c>
      <c r="I41" s="38" t="s">
        <v>10</v>
      </c>
      <c r="J41" s="38" t="s">
        <v>11</v>
      </c>
      <c r="K41" s="410"/>
    </row>
    <row r="42" spans="1:11" ht="21" customHeight="1" thickBot="1" x14ac:dyDescent="0.3">
      <c r="A42" s="411"/>
      <c r="B42" s="4" t="s">
        <v>12</v>
      </c>
      <c r="C42" s="4" t="s">
        <v>13</v>
      </c>
      <c r="D42" s="4" t="s">
        <v>8</v>
      </c>
      <c r="E42" s="4" t="s">
        <v>12</v>
      </c>
      <c r="F42" s="4" t="s">
        <v>13</v>
      </c>
      <c r="G42" s="4" t="s">
        <v>8</v>
      </c>
      <c r="H42" s="4" t="s">
        <v>12</v>
      </c>
      <c r="I42" s="4" t="s">
        <v>13</v>
      </c>
      <c r="J42" s="4" t="s">
        <v>8</v>
      </c>
      <c r="K42" s="411"/>
    </row>
    <row r="43" spans="1:11" ht="21" customHeight="1" x14ac:dyDescent="0.2">
      <c r="A43" s="42" t="s">
        <v>62</v>
      </c>
      <c r="B43" s="40"/>
      <c r="C43" s="40"/>
      <c r="D43" s="40"/>
      <c r="E43" s="40"/>
      <c r="F43" s="40"/>
      <c r="G43" s="40"/>
      <c r="H43" s="40"/>
      <c r="I43" s="40"/>
      <c r="J43" s="40"/>
      <c r="K43" s="43" t="s">
        <v>41</v>
      </c>
    </row>
    <row r="44" spans="1:11" ht="21" customHeight="1" x14ac:dyDescent="0.2">
      <c r="A44" s="5" t="s">
        <v>454</v>
      </c>
      <c r="B44" s="63">
        <v>33</v>
      </c>
      <c r="C44" s="63">
        <v>88</v>
      </c>
      <c r="D44" s="6">
        <f>SUM(B44:C44)</f>
        <v>121</v>
      </c>
      <c r="E44" s="6">
        <v>0</v>
      </c>
      <c r="F44" s="6">
        <v>0</v>
      </c>
      <c r="G44" s="6">
        <f>SUM(E44:F44)</f>
        <v>0</v>
      </c>
      <c r="H44" s="6">
        <f>SUM(B44,E44)</f>
        <v>33</v>
      </c>
      <c r="I44" s="6">
        <f>SUM(C44,F44)</f>
        <v>88</v>
      </c>
      <c r="J44" s="6">
        <f>SUM(H44:I44)</f>
        <v>121</v>
      </c>
      <c r="K44" s="7" t="s">
        <v>331</v>
      </c>
    </row>
    <row r="45" spans="1:11" ht="21" customHeight="1" x14ac:dyDescent="0.2">
      <c r="A45" s="5" t="s">
        <v>285</v>
      </c>
      <c r="B45" s="63">
        <v>123</v>
      </c>
      <c r="C45" s="63">
        <v>18</v>
      </c>
      <c r="D45" s="6">
        <f t="shared" ref="D45:D53" si="5">SUM(B45:C45)</f>
        <v>141</v>
      </c>
      <c r="E45" s="6">
        <v>0</v>
      </c>
      <c r="F45" s="6">
        <v>0</v>
      </c>
      <c r="G45" s="6">
        <f t="shared" ref="G45:G54" si="6">SUM(E45:F45)</f>
        <v>0</v>
      </c>
      <c r="H45" s="6">
        <f t="shared" ref="H45:I53" si="7">SUM(B45,E45)</f>
        <v>123</v>
      </c>
      <c r="I45" s="6">
        <f t="shared" si="7"/>
        <v>18</v>
      </c>
      <c r="J45" s="6">
        <f t="shared" ref="J45:J53" si="8">SUM(H45:I45)</f>
        <v>141</v>
      </c>
      <c r="K45" s="7" t="s">
        <v>286</v>
      </c>
    </row>
    <row r="46" spans="1:11" ht="21" customHeight="1" x14ac:dyDescent="0.2">
      <c r="A46" s="5" t="s">
        <v>287</v>
      </c>
      <c r="B46" s="63">
        <v>93</v>
      </c>
      <c r="C46" s="63">
        <v>95</v>
      </c>
      <c r="D46" s="6">
        <f t="shared" si="5"/>
        <v>188</v>
      </c>
      <c r="E46" s="6">
        <v>0</v>
      </c>
      <c r="F46" s="6">
        <v>0</v>
      </c>
      <c r="G46" s="6">
        <f t="shared" si="6"/>
        <v>0</v>
      </c>
      <c r="H46" s="6">
        <f t="shared" si="7"/>
        <v>93</v>
      </c>
      <c r="I46" s="6">
        <f t="shared" si="7"/>
        <v>95</v>
      </c>
      <c r="J46" s="6">
        <f t="shared" si="8"/>
        <v>188</v>
      </c>
      <c r="K46" s="7" t="s">
        <v>355</v>
      </c>
    </row>
    <row r="47" spans="1:11" ht="21" customHeight="1" x14ac:dyDescent="0.2">
      <c r="A47" s="5" t="s">
        <v>414</v>
      </c>
      <c r="B47" s="63">
        <v>231</v>
      </c>
      <c r="C47" s="63">
        <v>132</v>
      </c>
      <c r="D47" s="6">
        <f t="shared" si="5"/>
        <v>363</v>
      </c>
      <c r="E47" s="6">
        <v>0</v>
      </c>
      <c r="F47" s="6">
        <v>0</v>
      </c>
      <c r="G47" s="6">
        <f t="shared" si="6"/>
        <v>0</v>
      </c>
      <c r="H47" s="6">
        <f t="shared" si="7"/>
        <v>231</v>
      </c>
      <c r="I47" s="6">
        <f t="shared" si="7"/>
        <v>132</v>
      </c>
      <c r="J47" s="6">
        <f t="shared" si="8"/>
        <v>363</v>
      </c>
      <c r="K47" s="7" t="s">
        <v>290</v>
      </c>
    </row>
    <row r="48" spans="1:11" ht="21" customHeight="1" x14ac:dyDescent="0.2">
      <c r="A48" s="5" t="s">
        <v>291</v>
      </c>
      <c r="B48" s="63">
        <v>16</v>
      </c>
      <c r="C48" s="63">
        <v>1</v>
      </c>
      <c r="D48" s="6">
        <f t="shared" si="5"/>
        <v>17</v>
      </c>
      <c r="E48" s="6">
        <v>0</v>
      </c>
      <c r="F48" s="6">
        <v>0</v>
      </c>
      <c r="G48" s="6">
        <f t="shared" si="6"/>
        <v>0</v>
      </c>
      <c r="H48" s="6">
        <f t="shared" si="7"/>
        <v>16</v>
      </c>
      <c r="I48" s="6">
        <f t="shared" si="7"/>
        <v>1</v>
      </c>
      <c r="J48" s="6">
        <f t="shared" si="8"/>
        <v>17</v>
      </c>
      <c r="K48" s="7" t="s">
        <v>453</v>
      </c>
    </row>
    <row r="49" spans="1:11" ht="21" customHeight="1" x14ac:dyDescent="0.2">
      <c r="A49" s="5" t="s">
        <v>390</v>
      </c>
      <c r="B49" s="63">
        <v>209</v>
      </c>
      <c r="C49" s="63">
        <v>339</v>
      </c>
      <c r="D49" s="6">
        <f t="shared" si="5"/>
        <v>548</v>
      </c>
      <c r="E49" s="6">
        <v>0</v>
      </c>
      <c r="F49" s="6">
        <v>0</v>
      </c>
      <c r="G49" s="6">
        <f t="shared" si="6"/>
        <v>0</v>
      </c>
      <c r="H49" s="6">
        <f t="shared" si="7"/>
        <v>209</v>
      </c>
      <c r="I49" s="6">
        <f t="shared" si="7"/>
        <v>339</v>
      </c>
      <c r="J49" s="6">
        <f t="shared" si="8"/>
        <v>548</v>
      </c>
      <c r="K49" s="7" t="s">
        <v>360</v>
      </c>
    </row>
    <row r="50" spans="1:11" ht="21" customHeight="1" x14ac:dyDescent="0.2">
      <c r="A50" s="5" t="s">
        <v>361</v>
      </c>
      <c r="B50" s="63">
        <v>128</v>
      </c>
      <c r="C50" s="63">
        <v>164</v>
      </c>
      <c r="D50" s="6">
        <f t="shared" si="5"/>
        <v>292</v>
      </c>
      <c r="E50" s="6">
        <v>0</v>
      </c>
      <c r="F50" s="6">
        <v>0</v>
      </c>
      <c r="G50" s="6">
        <f t="shared" si="6"/>
        <v>0</v>
      </c>
      <c r="H50" s="6">
        <f t="shared" si="7"/>
        <v>128</v>
      </c>
      <c r="I50" s="6">
        <f t="shared" si="7"/>
        <v>164</v>
      </c>
      <c r="J50" s="6">
        <f t="shared" si="8"/>
        <v>292</v>
      </c>
      <c r="K50" s="7" t="s">
        <v>429</v>
      </c>
    </row>
    <row r="51" spans="1:11" ht="21" customHeight="1" x14ac:dyDescent="0.2">
      <c r="A51" s="5" t="s">
        <v>297</v>
      </c>
      <c r="B51" s="63">
        <v>33</v>
      </c>
      <c r="C51" s="63">
        <v>13</v>
      </c>
      <c r="D51" s="6">
        <f t="shared" si="5"/>
        <v>46</v>
      </c>
      <c r="E51" s="6">
        <v>0</v>
      </c>
      <c r="F51" s="6">
        <v>0</v>
      </c>
      <c r="G51" s="6">
        <f t="shared" si="6"/>
        <v>0</v>
      </c>
      <c r="H51" s="6">
        <f t="shared" si="7"/>
        <v>33</v>
      </c>
      <c r="I51" s="6">
        <f t="shared" si="7"/>
        <v>13</v>
      </c>
      <c r="J51" s="6">
        <f t="shared" si="8"/>
        <v>46</v>
      </c>
      <c r="K51" s="7" t="s">
        <v>367</v>
      </c>
    </row>
    <row r="52" spans="1:11" ht="21" customHeight="1" x14ac:dyDescent="0.2">
      <c r="A52" s="5" t="s">
        <v>301</v>
      </c>
      <c r="B52" s="63">
        <v>148</v>
      </c>
      <c r="C52" s="63">
        <v>109</v>
      </c>
      <c r="D52" s="6">
        <f t="shared" si="5"/>
        <v>257</v>
      </c>
      <c r="E52" s="6">
        <v>0</v>
      </c>
      <c r="F52" s="6">
        <v>0</v>
      </c>
      <c r="G52" s="6">
        <f t="shared" si="6"/>
        <v>0</v>
      </c>
      <c r="H52" s="6">
        <f t="shared" si="7"/>
        <v>148</v>
      </c>
      <c r="I52" s="6">
        <f t="shared" si="7"/>
        <v>109</v>
      </c>
      <c r="J52" s="6">
        <f t="shared" si="8"/>
        <v>257</v>
      </c>
      <c r="K52" s="7" t="s">
        <v>302</v>
      </c>
    </row>
    <row r="53" spans="1:11" ht="21" customHeight="1" x14ac:dyDescent="0.2">
      <c r="A53" s="5" t="s">
        <v>372</v>
      </c>
      <c r="B53" s="63">
        <v>77</v>
      </c>
      <c r="C53" s="63">
        <v>65</v>
      </c>
      <c r="D53" s="6">
        <f t="shared" si="5"/>
        <v>142</v>
      </c>
      <c r="E53" s="6">
        <v>0</v>
      </c>
      <c r="F53" s="6">
        <v>0</v>
      </c>
      <c r="G53" s="6">
        <f t="shared" si="6"/>
        <v>0</v>
      </c>
      <c r="H53" s="6">
        <f t="shared" si="7"/>
        <v>77</v>
      </c>
      <c r="I53" s="6">
        <f t="shared" si="7"/>
        <v>65</v>
      </c>
      <c r="J53" s="6">
        <f t="shared" si="8"/>
        <v>142</v>
      </c>
      <c r="K53" s="7" t="s">
        <v>373</v>
      </c>
    </row>
    <row r="54" spans="1:11" ht="21" customHeight="1" thickBot="1" x14ac:dyDescent="0.25">
      <c r="A54" s="44" t="s">
        <v>45</v>
      </c>
      <c r="B54" s="45">
        <f>SUM(B44:B53)</f>
        <v>1091</v>
      </c>
      <c r="C54" s="45">
        <f t="shared" ref="C54:J54" si="9">SUM(C44:C53)</f>
        <v>1024</v>
      </c>
      <c r="D54" s="45">
        <f t="shared" si="9"/>
        <v>2115</v>
      </c>
      <c r="E54" s="45">
        <f t="shared" si="9"/>
        <v>0</v>
      </c>
      <c r="F54" s="45">
        <f t="shared" si="9"/>
        <v>0</v>
      </c>
      <c r="G54" s="45">
        <f t="shared" si="6"/>
        <v>0</v>
      </c>
      <c r="H54" s="45">
        <f t="shared" si="9"/>
        <v>1091</v>
      </c>
      <c r="I54" s="45">
        <f t="shared" si="9"/>
        <v>1024</v>
      </c>
      <c r="J54" s="45">
        <f t="shared" si="9"/>
        <v>2115</v>
      </c>
      <c r="K54" s="46" t="s">
        <v>455</v>
      </c>
    </row>
    <row r="55" spans="1:11" ht="21" customHeight="1" thickBot="1" x14ac:dyDescent="0.25">
      <c r="A55" s="8" t="s">
        <v>108</v>
      </c>
      <c r="B55" s="9">
        <f>SUM(B54,B25)</f>
        <v>2594</v>
      </c>
      <c r="C55" s="9">
        <f>SUM(C54,C25)</f>
        <v>3416</v>
      </c>
      <c r="D55" s="9">
        <f>SUM(D54,D25)</f>
        <v>6010</v>
      </c>
      <c r="E55" s="9">
        <f t="shared" ref="E55:J55" si="10">SUM(E25,E54)</f>
        <v>0</v>
      </c>
      <c r="F55" s="9">
        <f t="shared" si="10"/>
        <v>0</v>
      </c>
      <c r="G55" s="9">
        <f t="shared" si="10"/>
        <v>0</v>
      </c>
      <c r="H55" s="9">
        <f t="shared" si="10"/>
        <v>2594</v>
      </c>
      <c r="I55" s="9">
        <f t="shared" si="10"/>
        <v>3416</v>
      </c>
      <c r="J55" s="9">
        <f t="shared" si="10"/>
        <v>6010</v>
      </c>
      <c r="K55" s="10" t="s">
        <v>117</v>
      </c>
    </row>
    <row r="56" spans="1:11" ht="16.5" thickTop="1" x14ac:dyDescent="0.2">
      <c r="A56" s="64"/>
      <c r="B56" s="36"/>
      <c r="C56" s="36"/>
      <c r="D56" s="36"/>
      <c r="E56" s="36"/>
      <c r="F56" s="36"/>
      <c r="G56" s="36"/>
      <c r="H56" s="36"/>
      <c r="I56" s="36"/>
      <c r="J56" s="36"/>
      <c r="K56" s="65"/>
    </row>
    <row r="83" spans="1:11" ht="30" customHeight="1" x14ac:dyDescent="0.2">
      <c r="A83" s="423" t="s">
        <v>456</v>
      </c>
      <c r="B83" s="423"/>
      <c r="C83" s="423"/>
      <c r="D83" s="423"/>
      <c r="E83" s="423"/>
      <c r="F83" s="423"/>
      <c r="G83" s="423"/>
      <c r="H83" s="423"/>
      <c r="I83" s="423"/>
      <c r="J83" s="423"/>
      <c r="K83" s="423"/>
    </row>
    <row r="84" spans="1:11" ht="40.5" customHeight="1" x14ac:dyDescent="0.25">
      <c r="A84" s="416" t="s">
        <v>457</v>
      </c>
      <c r="B84" s="416"/>
      <c r="C84" s="416"/>
      <c r="D84" s="416"/>
      <c r="E84" s="416"/>
      <c r="F84" s="416"/>
      <c r="G84" s="416"/>
      <c r="H84" s="416"/>
      <c r="I84" s="416"/>
      <c r="J84" s="416"/>
      <c r="K84" s="416"/>
    </row>
    <row r="85" spans="1:11" ht="23.25" customHeight="1" thickBot="1" x14ac:dyDescent="0.3">
      <c r="A85" s="29" t="s">
        <v>505</v>
      </c>
      <c r="K85" s="39" t="s">
        <v>506</v>
      </c>
    </row>
    <row r="86" spans="1:11" ht="23.25" customHeight="1" thickTop="1" x14ac:dyDescent="0.25">
      <c r="A86" s="409" t="s">
        <v>118</v>
      </c>
      <c r="B86" s="412" t="s">
        <v>2</v>
      </c>
      <c r="C86" s="412"/>
      <c r="D86" s="412"/>
      <c r="E86" s="412" t="s">
        <v>3</v>
      </c>
      <c r="F86" s="412"/>
      <c r="G86" s="412"/>
      <c r="H86" s="412" t="s">
        <v>4</v>
      </c>
      <c r="I86" s="412"/>
      <c r="J86" s="412"/>
      <c r="K86" s="409" t="s">
        <v>278</v>
      </c>
    </row>
    <row r="87" spans="1:11" ht="23.25" customHeight="1" x14ac:dyDescent="0.25">
      <c r="A87" s="410"/>
      <c r="B87" s="413" t="s">
        <v>177</v>
      </c>
      <c r="C87" s="413"/>
      <c r="D87" s="413"/>
      <c r="E87" s="413" t="s">
        <v>7</v>
      </c>
      <c r="F87" s="413"/>
      <c r="G87" s="413"/>
      <c r="H87" s="413" t="s">
        <v>8</v>
      </c>
      <c r="I87" s="413"/>
      <c r="J87" s="413"/>
      <c r="K87" s="410"/>
    </row>
    <row r="88" spans="1:11" ht="23.25" customHeight="1" x14ac:dyDescent="0.25">
      <c r="A88" s="410"/>
      <c r="B88" s="38" t="s">
        <v>52</v>
      </c>
      <c r="C88" s="38" t="s">
        <v>10</v>
      </c>
      <c r="D88" s="38" t="s">
        <v>11</v>
      </c>
      <c r="E88" s="38" t="s">
        <v>52</v>
      </c>
      <c r="F88" s="38" t="s">
        <v>10</v>
      </c>
      <c r="G88" s="38" t="s">
        <v>11</v>
      </c>
      <c r="H88" s="38" t="s">
        <v>52</v>
      </c>
      <c r="I88" s="38" t="s">
        <v>10</v>
      </c>
      <c r="J88" s="38" t="s">
        <v>4</v>
      </c>
      <c r="K88" s="410"/>
    </row>
    <row r="89" spans="1:11" ht="23.25" customHeight="1" thickBot="1" x14ac:dyDescent="0.3">
      <c r="A89" s="411"/>
      <c r="B89" s="4" t="s">
        <v>12</v>
      </c>
      <c r="C89" s="4" t="s">
        <v>13</v>
      </c>
      <c r="D89" s="4" t="s">
        <v>8</v>
      </c>
      <c r="E89" s="4" t="s">
        <v>12</v>
      </c>
      <c r="F89" s="4" t="s">
        <v>13</v>
      </c>
      <c r="G89" s="4" t="s">
        <v>8</v>
      </c>
      <c r="H89" s="4" t="s">
        <v>12</v>
      </c>
      <c r="I89" s="4" t="s">
        <v>13</v>
      </c>
      <c r="J89" s="4" t="s">
        <v>8</v>
      </c>
      <c r="K89" s="411"/>
    </row>
    <row r="90" spans="1:11" ht="20.100000000000001" customHeight="1" x14ac:dyDescent="0.2">
      <c r="A90" s="42" t="s">
        <v>14</v>
      </c>
      <c r="B90" s="40"/>
      <c r="C90" s="40"/>
      <c r="D90" s="40"/>
      <c r="E90" s="40"/>
      <c r="F90" s="40"/>
      <c r="G90" s="40"/>
      <c r="H90" s="40"/>
      <c r="I90" s="40"/>
      <c r="J90" s="40"/>
      <c r="K90" s="43" t="s">
        <v>69</v>
      </c>
    </row>
    <row r="91" spans="1:11" ht="20.100000000000001" customHeight="1" x14ac:dyDescent="0.2">
      <c r="A91" s="5" t="s">
        <v>280</v>
      </c>
      <c r="B91" s="63">
        <v>248</v>
      </c>
      <c r="C91" s="63">
        <v>548</v>
      </c>
      <c r="D91" s="6">
        <f>SUM(B91:C91)</f>
        <v>796</v>
      </c>
      <c r="E91" s="6">
        <v>1</v>
      </c>
      <c r="F91" s="6">
        <v>0</v>
      </c>
      <c r="G91" s="6">
        <f>SUM(E91:F91)</f>
        <v>1</v>
      </c>
      <c r="H91" s="6">
        <f>SUM(B91,E91)</f>
        <v>249</v>
      </c>
      <c r="I91" s="6">
        <f>SUM(C91,F91)</f>
        <v>548</v>
      </c>
      <c r="J91" s="6">
        <f t="shared" ref="J91:J106" si="11">SUM(D91,G91)</f>
        <v>797</v>
      </c>
      <c r="K91" s="7" t="s">
        <v>281</v>
      </c>
    </row>
    <row r="92" spans="1:11" ht="20.100000000000001" customHeight="1" x14ac:dyDescent="0.2">
      <c r="A92" s="5" t="s">
        <v>131</v>
      </c>
      <c r="B92" s="63">
        <v>180</v>
      </c>
      <c r="C92" s="63">
        <v>333</v>
      </c>
      <c r="D92" s="6">
        <f t="shared" ref="D92:D106" si="12">SUM(B92:C92)</f>
        <v>513</v>
      </c>
      <c r="E92" s="6">
        <v>0</v>
      </c>
      <c r="F92" s="6">
        <v>0</v>
      </c>
      <c r="G92" s="6">
        <v>0</v>
      </c>
      <c r="H92" s="6">
        <f t="shared" ref="H92:I106" si="13">SUM(B92,E92)</f>
        <v>180</v>
      </c>
      <c r="I92" s="6">
        <f t="shared" si="13"/>
        <v>333</v>
      </c>
      <c r="J92" s="6">
        <f t="shared" si="11"/>
        <v>513</v>
      </c>
      <c r="K92" s="7" t="s">
        <v>282</v>
      </c>
    </row>
    <row r="93" spans="1:11" ht="20.100000000000001" customHeight="1" x14ac:dyDescent="0.2">
      <c r="A93" s="5" t="s">
        <v>283</v>
      </c>
      <c r="B93" s="63">
        <v>154</v>
      </c>
      <c r="C93" s="63">
        <v>389</v>
      </c>
      <c r="D93" s="6">
        <f t="shared" si="12"/>
        <v>543</v>
      </c>
      <c r="E93" s="6">
        <v>0</v>
      </c>
      <c r="F93" s="6">
        <v>0</v>
      </c>
      <c r="G93" s="6">
        <v>0</v>
      </c>
      <c r="H93" s="6">
        <f t="shared" si="13"/>
        <v>154</v>
      </c>
      <c r="I93" s="6">
        <f t="shared" si="13"/>
        <v>389</v>
      </c>
      <c r="J93" s="6">
        <f t="shared" si="11"/>
        <v>543</v>
      </c>
      <c r="K93" s="7" t="s">
        <v>347</v>
      </c>
    </row>
    <row r="94" spans="1:11" ht="20.100000000000001" customHeight="1" x14ac:dyDescent="0.2">
      <c r="A94" s="5" t="s">
        <v>132</v>
      </c>
      <c r="B94" s="63">
        <v>52</v>
      </c>
      <c r="C94" s="63">
        <v>239</v>
      </c>
      <c r="D94" s="6">
        <f t="shared" si="12"/>
        <v>291</v>
      </c>
      <c r="E94" s="6">
        <v>0</v>
      </c>
      <c r="F94" s="6">
        <v>0</v>
      </c>
      <c r="G94" s="6">
        <v>0</v>
      </c>
      <c r="H94" s="6">
        <f t="shared" si="13"/>
        <v>52</v>
      </c>
      <c r="I94" s="6">
        <f t="shared" si="13"/>
        <v>239</v>
      </c>
      <c r="J94" s="6">
        <f t="shared" si="11"/>
        <v>291</v>
      </c>
      <c r="K94" s="7" t="s">
        <v>349</v>
      </c>
    </row>
    <row r="95" spans="1:11" ht="20.100000000000001" customHeight="1" x14ac:dyDescent="0.2">
      <c r="A95" s="5" t="s">
        <v>449</v>
      </c>
      <c r="B95" s="63">
        <v>53</v>
      </c>
      <c r="C95" s="63">
        <v>208</v>
      </c>
      <c r="D95" s="6">
        <f t="shared" si="12"/>
        <v>261</v>
      </c>
      <c r="E95" s="6">
        <v>0</v>
      </c>
      <c r="F95" s="6">
        <v>0</v>
      </c>
      <c r="G95" s="6">
        <v>0</v>
      </c>
      <c r="H95" s="6">
        <f t="shared" si="13"/>
        <v>53</v>
      </c>
      <c r="I95" s="6">
        <f t="shared" si="13"/>
        <v>208</v>
      </c>
      <c r="J95" s="6">
        <f t="shared" si="11"/>
        <v>261</v>
      </c>
      <c r="K95" s="7" t="s">
        <v>450</v>
      </c>
    </row>
    <row r="96" spans="1:11" ht="20.100000000000001" customHeight="1" x14ac:dyDescent="0.2">
      <c r="A96" s="5" t="s">
        <v>285</v>
      </c>
      <c r="B96" s="63">
        <v>444</v>
      </c>
      <c r="C96" s="63">
        <v>531</v>
      </c>
      <c r="D96" s="6">
        <f t="shared" si="12"/>
        <v>975</v>
      </c>
      <c r="E96" s="6">
        <v>0</v>
      </c>
      <c r="F96" s="6">
        <v>0</v>
      </c>
      <c r="G96" s="6">
        <v>0</v>
      </c>
      <c r="H96" s="6">
        <f t="shared" si="13"/>
        <v>444</v>
      </c>
      <c r="I96" s="6">
        <f t="shared" si="13"/>
        <v>531</v>
      </c>
      <c r="J96" s="6">
        <f t="shared" si="11"/>
        <v>975</v>
      </c>
      <c r="K96" s="7" t="s">
        <v>286</v>
      </c>
    </row>
    <row r="97" spans="1:11" ht="20.100000000000001" customHeight="1" x14ac:dyDescent="0.2">
      <c r="A97" s="5" t="s">
        <v>407</v>
      </c>
      <c r="B97" s="63">
        <v>205</v>
      </c>
      <c r="C97" s="63">
        <v>224</v>
      </c>
      <c r="D97" s="6">
        <f t="shared" si="12"/>
        <v>429</v>
      </c>
      <c r="E97" s="6">
        <v>0</v>
      </c>
      <c r="F97" s="6">
        <v>0</v>
      </c>
      <c r="G97" s="6">
        <v>0</v>
      </c>
      <c r="H97" s="6">
        <f t="shared" si="13"/>
        <v>205</v>
      </c>
      <c r="I97" s="6">
        <f t="shared" si="13"/>
        <v>224</v>
      </c>
      <c r="J97" s="6">
        <f t="shared" si="11"/>
        <v>429</v>
      </c>
      <c r="K97" s="7" t="s">
        <v>458</v>
      </c>
    </row>
    <row r="98" spans="1:11" ht="20.100000000000001" customHeight="1" x14ac:dyDescent="0.2">
      <c r="A98" s="5" t="s">
        <v>352</v>
      </c>
      <c r="B98" s="63">
        <v>135</v>
      </c>
      <c r="C98" s="63">
        <v>140</v>
      </c>
      <c r="D98" s="6">
        <f t="shared" si="12"/>
        <v>275</v>
      </c>
      <c r="E98" s="6">
        <v>0</v>
      </c>
      <c r="F98" s="6">
        <v>0</v>
      </c>
      <c r="G98" s="6">
        <v>0</v>
      </c>
      <c r="H98" s="6">
        <f t="shared" si="13"/>
        <v>135</v>
      </c>
      <c r="I98" s="6">
        <f t="shared" si="13"/>
        <v>140</v>
      </c>
      <c r="J98" s="6">
        <f t="shared" si="11"/>
        <v>275</v>
      </c>
      <c r="K98" s="7" t="s">
        <v>410</v>
      </c>
    </row>
    <row r="99" spans="1:11" ht="20.100000000000001" customHeight="1" x14ac:dyDescent="0.2">
      <c r="A99" s="5" t="s">
        <v>354</v>
      </c>
      <c r="B99" s="63">
        <v>223</v>
      </c>
      <c r="C99" s="63">
        <v>728</v>
      </c>
      <c r="D99" s="6">
        <f t="shared" si="12"/>
        <v>951</v>
      </c>
      <c r="E99" s="6">
        <v>0</v>
      </c>
      <c r="F99" s="6">
        <v>0</v>
      </c>
      <c r="G99" s="6">
        <v>0</v>
      </c>
      <c r="H99" s="6">
        <f t="shared" si="13"/>
        <v>223</v>
      </c>
      <c r="I99" s="6">
        <f t="shared" si="13"/>
        <v>728</v>
      </c>
      <c r="J99" s="6">
        <f t="shared" si="11"/>
        <v>951</v>
      </c>
      <c r="K99" s="7" t="s">
        <v>355</v>
      </c>
    </row>
    <row r="100" spans="1:11" ht="20.100000000000001" customHeight="1" x14ac:dyDescent="0.2">
      <c r="A100" s="5" t="s">
        <v>289</v>
      </c>
      <c r="B100" s="63">
        <v>1593</v>
      </c>
      <c r="C100" s="63">
        <v>1353</v>
      </c>
      <c r="D100" s="6">
        <f t="shared" si="12"/>
        <v>2946</v>
      </c>
      <c r="E100" s="6">
        <v>0</v>
      </c>
      <c r="F100" s="6">
        <v>0</v>
      </c>
      <c r="G100" s="6">
        <v>0</v>
      </c>
      <c r="H100" s="6">
        <f t="shared" si="13"/>
        <v>1593</v>
      </c>
      <c r="I100" s="6">
        <f t="shared" si="13"/>
        <v>1353</v>
      </c>
      <c r="J100" s="6">
        <f t="shared" si="11"/>
        <v>2946</v>
      </c>
      <c r="K100" s="7" t="s">
        <v>290</v>
      </c>
    </row>
    <row r="101" spans="1:11" ht="20.100000000000001" customHeight="1" x14ac:dyDescent="0.2">
      <c r="A101" s="5" t="s">
        <v>452</v>
      </c>
      <c r="B101" s="63">
        <v>307</v>
      </c>
      <c r="C101" s="63">
        <v>207</v>
      </c>
      <c r="D101" s="6">
        <f t="shared" si="12"/>
        <v>514</v>
      </c>
      <c r="E101" s="6">
        <v>0</v>
      </c>
      <c r="F101" s="6">
        <v>0</v>
      </c>
      <c r="G101" s="6">
        <v>0</v>
      </c>
      <c r="H101" s="6">
        <f t="shared" si="13"/>
        <v>307</v>
      </c>
      <c r="I101" s="6">
        <f t="shared" si="13"/>
        <v>207</v>
      </c>
      <c r="J101" s="6">
        <f t="shared" si="11"/>
        <v>514</v>
      </c>
      <c r="K101" s="7" t="s">
        <v>453</v>
      </c>
    </row>
    <row r="102" spans="1:11" ht="20.100000000000001" customHeight="1" x14ac:dyDescent="0.2">
      <c r="A102" s="5" t="s">
        <v>390</v>
      </c>
      <c r="B102" s="63">
        <v>668</v>
      </c>
      <c r="C102" s="63">
        <v>1856</v>
      </c>
      <c r="D102" s="6">
        <f t="shared" si="12"/>
        <v>2524</v>
      </c>
      <c r="E102" s="6">
        <v>0</v>
      </c>
      <c r="F102" s="6">
        <v>0</v>
      </c>
      <c r="G102" s="6">
        <v>0</v>
      </c>
      <c r="H102" s="6">
        <f t="shared" si="13"/>
        <v>668</v>
      </c>
      <c r="I102" s="6">
        <f t="shared" si="13"/>
        <v>1856</v>
      </c>
      <c r="J102" s="6">
        <f t="shared" si="11"/>
        <v>2524</v>
      </c>
      <c r="K102" s="7" t="s">
        <v>360</v>
      </c>
    </row>
    <row r="103" spans="1:11" ht="20.100000000000001" customHeight="1" x14ac:dyDescent="0.2">
      <c r="A103" s="5" t="s">
        <v>361</v>
      </c>
      <c r="B103" s="63">
        <v>379</v>
      </c>
      <c r="C103" s="63">
        <v>755</v>
      </c>
      <c r="D103" s="6">
        <f t="shared" si="12"/>
        <v>1134</v>
      </c>
      <c r="E103" s="6">
        <v>0</v>
      </c>
      <c r="F103" s="6">
        <v>0</v>
      </c>
      <c r="G103" s="6">
        <v>0</v>
      </c>
      <c r="H103" s="6">
        <f t="shared" si="13"/>
        <v>379</v>
      </c>
      <c r="I103" s="6">
        <f t="shared" si="13"/>
        <v>755</v>
      </c>
      <c r="J103" s="6">
        <f t="shared" si="11"/>
        <v>1134</v>
      </c>
      <c r="K103" s="7" t="s">
        <v>429</v>
      </c>
    </row>
    <row r="104" spans="1:11" ht="20.100000000000001" customHeight="1" x14ac:dyDescent="0.2">
      <c r="A104" s="5" t="s">
        <v>297</v>
      </c>
      <c r="B104" s="63">
        <v>357</v>
      </c>
      <c r="C104" s="63">
        <v>150</v>
      </c>
      <c r="D104" s="6">
        <f t="shared" si="12"/>
        <v>507</v>
      </c>
      <c r="E104" s="6">
        <v>0</v>
      </c>
      <c r="F104" s="6">
        <v>0</v>
      </c>
      <c r="G104" s="6">
        <v>0</v>
      </c>
      <c r="H104" s="6">
        <f t="shared" si="13"/>
        <v>357</v>
      </c>
      <c r="I104" s="6">
        <f t="shared" si="13"/>
        <v>150</v>
      </c>
      <c r="J104" s="6">
        <f t="shared" si="11"/>
        <v>507</v>
      </c>
      <c r="K104" s="7" t="s">
        <v>367</v>
      </c>
    </row>
    <row r="105" spans="1:11" ht="20.100000000000001" customHeight="1" x14ac:dyDescent="0.2">
      <c r="A105" s="5" t="s">
        <v>127</v>
      </c>
      <c r="B105" s="63">
        <v>554</v>
      </c>
      <c r="C105" s="63">
        <v>375</v>
      </c>
      <c r="D105" s="6">
        <f t="shared" si="12"/>
        <v>929</v>
      </c>
      <c r="E105" s="6">
        <v>0</v>
      </c>
      <c r="F105" s="6">
        <v>0</v>
      </c>
      <c r="G105" s="6">
        <v>0</v>
      </c>
      <c r="H105" s="6">
        <f t="shared" si="13"/>
        <v>554</v>
      </c>
      <c r="I105" s="6">
        <f t="shared" si="13"/>
        <v>375</v>
      </c>
      <c r="J105" s="6">
        <f t="shared" si="11"/>
        <v>929</v>
      </c>
      <c r="K105" s="7" t="s">
        <v>302</v>
      </c>
    </row>
    <row r="106" spans="1:11" ht="20.100000000000001" customHeight="1" x14ac:dyDescent="0.2">
      <c r="A106" s="5" t="s">
        <v>372</v>
      </c>
      <c r="B106" s="63">
        <v>384</v>
      </c>
      <c r="C106" s="63">
        <v>877</v>
      </c>
      <c r="D106" s="6">
        <f t="shared" si="12"/>
        <v>1261</v>
      </c>
      <c r="E106" s="6">
        <v>0</v>
      </c>
      <c r="F106" s="6">
        <v>0</v>
      </c>
      <c r="G106" s="6">
        <v>0</v>
      </c>
      <c r="H106" s="6">
        <f t="shared" si="13"/>
        <v>384</v>
      </c>
      <c r="I106" s="6">
        <f t="shared" si="13"/>
        <v>877</v>
      </c>
      <c r="J106" s="6">
        <f t="shared" si="11"/>
        <v>1261</v>
      </c>
      <c r="K106" s="7" t="s">
        <v>373</v>
      </c>
    </row>
    <row r="107" spans="1:11" ht="20.100000000000001" customHeight="1" thickBot="1" x14ac:dyDescent="0.25">
      <c r="A107" s="14" t="s">
        <v>38</v>
      </c>
      <c r="B107" s="15">
        <f>SUM(B91:B106)</f>
        <v>5936</v>
      </c>
      <c r="C107" s="15">
        <f t="shared" ref="C107:J107" si="14">SUM(C91:C106)</f>
        <v>8913</v>
      </c>
      <c r="D107" s="15">
        <f>SUM(D91:D106)</f>
        <v>14849</v>
      </c>
      <c r="E107" s="15">
        <f t="shared" si="14"/>
        <v>1</v>
      </c>
      <c r="F107" s="15">
        <f t="shared" si="14"/>
        <v>0</v>
      </c>
      <c r="G107" s="15">
        <f t="shared" si="14"/>
        <v>1</v>
      </c>
      <c r="H107" s="15">
        <f t="shared" si="14"/>
        <v>5937</v>
      </c>
      <c r="I107" s="15">
        <f t="shared" si="14"/>
        <v>8913</v>
      </c>
      <c r="J107" s="15">
        <f t="shared" si="14"/>
        <v>14850</v>
      </c>
      <c r="K107" s="16" t="s">
        <v>375</v>
      </c>
    </row>
    <row r="108" spans="1:11" ht="15" thickTop="1" x14ac:dyDescent="0.2"/>
    <row r="113" spans="1:16" ht="34.5" customHeight="1" thickBot="1" x14ac:dyDescent="0.3">
      <c r="A113" s="29" t="s">
        <v>507</v>
      </c>
      <c r="K113" s="39" t="s">
        <v>508</v>
      </c>
    </row>
    <row r="114" spans="1:16" ht="20.25" customHeight="1" thickTop="1" x14ac:dyDescent="0.25">
      <c r="A114" s="409" t="s">
        <v>118</v>
      </c>
      <c r="B114" s="412" t="s">
        <v>2</v>
      </c>
      <c r="C114" s="412"/>
      <c r="D114" s="412"/>
      <c r="E114" s="412" t="s">
        <v>3</v>
      </c>
      <c r="F114" s="412"/>
      <c r="G114" s="412"/>
      <c r="H114" s="412" t="s">
        <v>4</v>
      </c>
      <c r="I114" s="412"/>
      <c r="J114" s="412"/>
      <c r="K114" s="409" t="s">
        <v>278</v>
      </c>
    </row>
    <row r="115" spans="1:16" ht="20.25" customHeight="1" x14ac:dyDescent="0.25">
      <c r="A115" s="410"/>
      <c r="B115" s="413" t="s">
        <v>177</v>
      </c>
      <c r="C115" s="413"/>
      <c r="D115" s="413"/>
      <c r="E115" s="413" t="s">
        <v>7</v>
      </c>
      <c r="F115" s="413"/>
      <c r="G115" s="413"/>
      <c r="H115" s="413" t="s">
        <v>8</v>
      </c>
      <c r="I115" s="413"/>
      <c r="J115" s="413"/>
      <c r="K115" s="410"/>
    </row>
    <row r="116" spans="1:16" ht="20.25" customHeight="1" x14ac:dyDescent="0.25">
      <c r="A116" s="410"/>
      <c r="B116" s="38" t="s">
        <v>52</v>
      </c>
      <c r="C116" s="38" t="s">
        <v>10</v>
      </c>
      <c r="D116" s="38" t="s">
        <v>11</v>
      </c>
      <c r="E116" s="38" t="s">
        <v>52</v>
      </c>
      <c r="F116" s="38" t="s">
        <v>10</v>
      </c>
      <c r="G116" s="38" t="s">
        <v>11</v>
      </c>
      <c r="H116" s="38" t="s">
        <v>52</v>
      </c>
      <c r="I116" s="38" t="s">
        <v>10</v>
      </c>
      <c r="J116" s="38" t="s">
        <v>4</v>
      </c>
      <c r="K116" s="410"/>
    </row>
    <row r="117" spans="1:16" ht="20.25" customHeight="1" thickBot="1" x14ac:dyDescent="0.3">
      <c r="A117" s="411"/>
      <c r="B117" s="4" t="s">
        <v>12</v>
      </c>
      <c r="C117" s="4" t="s">
        <v>13</v>
      </c>
      <c r="D117" s="4" t="s">
        <v>8</v>
      </c>
      <c r="E117" s="4" t="s">
        <v>12</v>
      </c>
      <c r="F117" s="4" t="s">
        <v>13</v>
      </c>
      <c r="G117" s="4" t="s">
        <v>8</v>
      </c>
      <c r="H117" s="4" t="s">
        <v>12</v>
      </c>
      <c r="I117" s="4" t="s">
        <v>13</v>
      </c>
      <c r="J117" s="4" t="s">
        <v>8</v>
      </c>
      <c r="K117" s="411"/>
    </row>
    <row r="118" spans="1:16" ht="20.100000000000001" customHeight="1" x14ac:dyDescent="0.2">
      <c r="A118" s="42" t="s">
        <v>62</v>
      </c>
      <c r="B118" s="40"/>
      <c r="C118" s="40"/>
      <c r="D118" s="40"/>
      <c r="E118" s="40"/>
      <c r="F118" s="40"/>
      <c r="G118" s="40"/>
      <c r="H118" s="40"/>
      <c r="I118" s="40"/>
      <c r="J118" s="40"/>
      <c r="K118" s="43" t="s">
        <v>41</v>
      </c>
    </row>
    <row r="119" spans="1:16" ht="20.100000000000001" customHeight="1" x14ac:dyDescent="0.2">
      <c r="A119" s="5" t="s">
        <v>454</v>
      </c>
      <c r="B119" s="63">
        <v>33</v>
      </c>
      <c r="C119" s="63">
        <v>88</v>
      </c>
      <c r="D119" s="6">
        <f>SUM(B119:C119)</f>
        <v>121</v>
      </c>
      <c r="E119" s="6">
        <v>0</v>
      </c>
      <c r="F119" s="6">
        <v>0</v>
      </c>
      <c r="G119" s="6">
        <v>0</v>
      </c>
      <c r="H119" s="6">
        <f>SUM(B119,E119)</f>
        <v>33</v>
      </c>
      <c r="I119" s="6">
        <f>SUM(C119,F119)</f>
        <v>88</v>
      </c>
      <c r="J119" s="6">
        <f>SUM(D119,G119)</f>
        <v>121</v>
      </c>
      <c r="K119" s="7" t="s">
        <v>355</v>
      </c>
    </row>
    <row r="120" spans="1:16" ht="20.100000000000001" customHeight="1" x14ac:dyDescent="0.2">
      <c r="A120" s="5" t="s">
        <v>285</v>
      </c>
      <c r="B120" s="63">
        <v>464</v>
      </c>
      <c r="C120" s="63">
        <v>138</v>
      </c>
      <c r="D120" s="6">
        <f t="shared" ref="D120:D128" si="15">SUM(B120:C120)</f>
        <v>602</v>
      </c>
      <c r="E120" s="6">
        <v>0</v>
      </c>
      <c r="F120" s="6">
        <v>0</v>
      </c>
      <c r="G120" s="6">
        <v>0</v>
      </c>
      <c r="H120" s="6">
        <f t="shared" ref="H120:J128" si="16">SUM(B120,E120)</f>
        <v>464</v>
      </c>
      <c r="I120" s="6">
        <f t="shared" si="16"/>
        <v>138</v>
      </c>
      <c r="J120" s="6">
        <f t="shared" si="16"/>
        <v>602</v>
      </c>
      <c r="K120" s="7" t="s">
        <v>286</v>
      </c>
    </row>
    <row r="121" spans="1:16" ht="20.100000000000001" customHeight="1" x14ac:dyDescent="0.2">
      <c r="A121" s="5" t="s">
        <v>287</v>
      </c>
      <c r="B121" s="63">
        <v>196</v>
      </c>
      <c r="C121" s="63">
        <v>154</v>
      </c>
      <c r="D121" s="6">
        <f t="shared" si="15"/>
        <v>350</v>
      </c>
      <c r="E121" s="6">
        <v>0</v>
      </c>
      <c r="F121" s="6">
        <v>0</v>
      </c>
      <c r="G121" s="6">
        <v>0</v>
      </c>
      <c r="H121" s="6">
        <f t="shared" si="16"/>
        <v>196</v>
      </c>
      <c r="I121" s="6">
        <f t="shared" si="16"/>
        <v>154</v>
      </c>
      <c r="J121" s="6">
        <f t="shared" si="16"/>
        <v>350</v>
      </c>
      <c r="K121" s="7" t="s">
        <v>355</v>
      </c>
    </row>
    <row r="122" spans="1:16" ht="20.100000000000001" customHeight="1" x14ac:dyDescent="0.2">
      <c r="A122" s="5" t="s">
        <v>414</v>
      </c>
      <c r="B122" s="63">
        <v>961</v>
      </c>
      <c r="C122" s="63">
        <v>463</v>
      </c>
      <c r="D122" s="6">
        <f t="shared" si="15"/>
        <v>1424</v>
      </c>
      <c r="E122" s="6">
        <v>0</v>
      </c>
      <c r="F122" s="6">
        <v>0</v>
      </c>
      <c r="G122" s="6">
        <v>0</v>
      </c>
      <c r="H122" s="6">
        <f t="shared" si="16"/>
        <v>961</v>
      </c>
      <c r="I122" s="6">
        <f t="shared" si="16"/>
        <v>463</v>
      </c>
      <c r="J122" s="6">
        <f t="shared" si="16"/>
        <v>1424</v>
      </c>
      <c r="K122" s="7" t="s">
        <v>290</v>
      </c>
    </row>
    <row r="123" spans="1:16" ht="20.100000000000001" customHeight="1" x14ac:dyDescent="0.2">
      <c r="A123" s="5" t="s">
        <v>291</v>
      </c>
      <c r="B123" s="63">
        <v>103</v>
      </c>
      <c r="C123" s="63">
        <v>22</v>
      </c>
      <c r="D123" s="6">
        <f t="shared" si="15"/>
        <v>125</v>
      </c>
      <c r="E123" s="6">
        <v>0</v>
      </c>
      <c r="F123" s="6">
        <v>0</v>
      </c>
      <c r="G123" s="6">
        <v>0</v>
      </c>
      <c r="H123" s="6">
        <f t="shared" si="16"/>
        <v>103</v>
      </c>
      <c r="I123" s="6">
        <f t="shared" si="16"/>
        <v>22</v>
      </c>
      <c r="J123" s="6">
        <f t="shared" si="16"/>
        <v>125</v>
      </c>
      <c r="K123" s="7" t="s">
        <v>453</v>
      </c>
    </row>
    <row r="124" spans="1:16" ht="20.100000000000001" customHeight="1" x14ac:dyDescent="0.2">
      <c r="A124" s="5" t="s">
        <v>390</v>
      </c>
      <c r="B124" s="63">
        <v>1005</v>
      </c>
      <c r="C124" s="63">
        <v>1357</v>
      </c>
      <c r="D124" s="6">
        <f t="shared" si="15"/>
        <v>2362</v>
      </c>
      <c r="E124" s="6">
        <v>0</v>
      </c>
      <c r="F124" s="6">
        <v>0</v>
      </c>
      <c r="G124" s="6">
        <v>0</v>
      </c>
      <c r="H124" s="6">
        <f t="shared" si="16"/>
        <v>1005</v>
      </c>
      <c r="I124" s="6">
        <f t="shared" si="16"/>
        <v>1357</v>
      </c>
      <c r="J124" s="6">
        <f t="shared" si="16"/>
        <v>2362</v>
      </c>
      <c r="K124" s="7" t="s">
        <v>360</v>
      </c>
    </row>
    <row r="125" spans="1:16" ht="20.100000000000001" customHeight="1" x14ac:dyDescent="0.2">
      <c r="A125" s="5" t="s">
        <v>361</v>
      </c>
      <c r="B125" s="63">
        <v>393</v>
      </c>
      <c r="C125" s="63">
        <v>509</v>
      </c>
      <c r="D125" s="6">
        <f t="shared" si="15"/>
        <v>902</v>
      </c>
      <c r="E125" s="6">
        <v>0</v>
      </c>
      <c r="F125" s="6">
        <v>0</v>
      </c>
      <c r="G125" s="6">
        <v>0</v>
      </c>
      <c r="H125" s="6">
        <f t="shared" si="16"/>
        <v>393</v>
      </c>
      <c r="I125" s="6">
        <f t="shared" si="16"/>
        <v>509</v>
      </c>
      <c r="J125" s="6">
        <f t="shared" si="16"/>
        <v>902</v>
      </c>
      <c r="K125" s="7" t="s">
        <v>429</v>
      </c>
    </row>
    <row r="126" spans="1:16" ht="20.100000000000001" customHeight="1" x14ac:dyDescent="0.2">
      <c r="A126" s="5" t="s">
        <v>297</v>
      </c>
      <c r="B126" s="63">
        <v>149</v>
      </c>
      <c r="C126" s="63">
        <v>30</v>
      </c>
      <c r="D126" s="6">
        <f t="shared" si="15"/>
        <v>179</v>
      </c>
      <c r="E126" s="6">
        <v>0</v>
      </c>
      <c r="F126" s="6">
        <v>0</v>
      </c>
      <c r="G126" s="6">
        <v>0</v>
      </c>
      <c r="H126" s="6">
        <f t="shared" si="16"/>
        <v>149</v>
      </c>
      <c r="I126" s="6">
        <f t="shared" si="16"/>
        <v>30</v>
      </c>
      <c r="J126" s="6">
        <f t="shared" si="16"/>
        <v>179</v>
      </c>
      <c r="K126" s="7" t="s">
        <v>367</v>
      </c>
    </row>
    <row r="127" spans="1:16" ht="20.100000000000001" customHeight="1" x14ac:dyDescent="0.2">
      <c r="A127" s="5" t="s">
        <v>301</v>
      </c>
      <c r="B127" s="63">
        <v>733</v>
      </c>
      <c r="C127" s="63">
        <v>198</v>
      </c>
      <c r="D127" s="6">
        <f t="shared" si="15"/>
        <v>931</v>
      </c>
      <c r="E127" s="6">
        <v>0</v>
      </c>
      <c r="F127" s="6">
        <v>0</v>
      </c>
      <c r="G127" s="6">
        <v>0</v>
      </c>
      <c r="H127" s="6">
        <f t="shared" si="16"/>
        <v>733</v>
      </c>
      <c r="I127" s="6">
        <f t="shared" si="16"/>
        <v>198</v>
      </c>
      <c r="J127" s="6">
        <f t="shared" si="16"/>
        <v>931</v>
      </c>
      <c r="K127" s="7" t="s">
        <v>302</v>
      </c>
      <c r="O127" s="66"/>
      <c r="P127" s="66"/>
    </row>
    <row r="128" spans="1:16" ht="20.100000000000001" customHeight="1" x14ac:dyDescent="0.2">
      <c r="A128" s="5" t="s">
        <v>372</v>
      </c>
      <c r="B128" s="63">
        <v>164</v>
      </c>
      <c r="C128" s="63">
        <v>161</v>
      </c>
      <c r="D128" s="6">
        <f t="shared" si="15"/>
        <v>325</v>
      </c>
      <c r="E128" s="6">
        <v>0</v>
      </c>
      <c r="F128" s="6">
        <v>0</v>
      </c>
      <c r="G128" s="6">
        <v>0</v>
      </c>
      <c r="H128" s="6">
        <f t="shared" si="16"/>
        <v>164</v>
      </c>
      <c r="I128" s="6">
        <f t="shared" si="16"/>
        <v>161</v>
      </c>
      <c r="J128" s="6">
        <f t="shared" si="16"/>
        <v>325</v>
      </c>
      <c r="K128" s="7" t="s">
        <v>373</v>
      </c>
      <c r="O128" s="66"/>
      <c r="P128" s="66"/>
    </row>
    <row r="129" spans="1:11" ht="20.100000000000001" customHeight="1" thickBot="1" x14ac:dyDescent="0.25">
      <c r="A129" s="44" t="s">
        <v>45</v>
      </c>
      <c r="B129" s="45">
        <f>SUM(B119:B128)</f>
        <v>4201</v>
      </c>
      <c r="C129" s="45">
        <f t="shared" ref="C129:J129" si="17">SUM(C119:C128)</f>
        <v>3120</v>
      </c>
      <c r="D129" s="45">
        <f t="shared" si="17"/>
        <v>7321</v>
      </c>
      <c r="E129" s="45">
        <f t="shared" si="17"/>
        <v>0</v>
      </c>
      <c r="F129" s="45">
        <f t="shared" si="17"/>
        <v>0</v>
      </c>
      <c r="G129" s="45">
        <f t="shared" si="17"/>
        <v>0</v>
      </c>
      <c r="H129" s="45">
        <f t="shared" si="17"/>
        <v>4201</v>
      </c>
      <c r="I129" s="45">
        <f t="shared" si="17"/>
        <v>3120</v>
      </c>
      <c r="J129" s="45">
        <f t="shared" si="17"/>
        <v>7321</v>
      </c>
      <c r="K129" s="46" t="s">
        <v>455</v>
      </c>
    </row>
    <row r="130" spans="1:11" ht="20.100000000000001" customHeight="1" thickBot="1" x14ac:dyDescent="0.25">
      <c r="A130" s="8" t="s">
        <v>108</v>
      </c>
      <c r="B130" s="9">
        <f>SUM(B129,B107)</f>
        <v>10137</v>
      </c>
      <c r="C130" s="9">
        <f t="shared" ref="C130:J130" si="18">SUM(C129,C107)</f>
        <v>12033</v>
      </c>
      <c r="D130" s="9">
        <f t="shared" si="18"/>
        <v>22170</v>
      </c>
      <c r="E130" s="9">
        <f t="shared" si="18"/>
        <v>1</v>
      </c>
      <c r="F130" s="9">
        <f t="shared" si="18"/>
        <v>0</v>
      </c>
      <c r="G130" s="9">
        <f t="shared" si="18"/>
        <v>1</v>
      </c>
      <c r="H130" s="9">
        <f t="shared" si="18"/>
        <v>10138</v>
      </c>
      <c r="I130" s="9">
        <f t="shared" si="18"/>
        <v>12033</v>
      </c>
      <c r="J130" s="9">
        <f t="shared" si="18"/>
        <v>22171</v>
      </c>
      <c r="K130" s="10" t="s">
        <v>48</v>
      </c>
    </row>
    <row r="131" spans="1:11" ht="15" thickTop="1" x14ac:dyDescent="0.2"/>
    <row r="157" spans="1:11" ht="27.75" customHeight="1" x14ac:dyDescent="0.2">
      <c r="A157" s="423" t="s">
        <v>459</v>
      </c>
      <c r="B157" s="423"/>
      <c r="C157" s="423"/>
      <c r="D157" s="423"/>
      <c r="E157" s="423"/>
      <c r="F157" s="423"/>
      <c r="G157" s="423"/>
      <c r="H157" s="423"/>
      <c r="I157" s="423"/>
      <c r="J157" s="423"/>
      <c r="K157" s="423"/>
    </row>
    <row r="158" spans="1:11" ht="35.25" customHeight="1" x14ac:dyDescent="0.25">
      <c r="A158" s="416" t="s">
        <v>460</v>
      </c>
      <c r="B158" s="416"/>
      <c r="C158" s="416"/>
      <c r="D158" s="416"/>
      <c r="E158" s="416"/>
      <c r="F158" s="416"/>
      <c r="G158" s="416"/>
      <c r="H158" s="416"/>
      <c r="I158" s="416"/>
      <c r="J158" s="416"/>
      <c r="K158" s="416"/>
    </row>
    <row r="159" spans="1:11" ht="18" customHeight="1" thickBot="1" x14ac:dyDescent="0.3">
      <c r="A159" s="29" t="s">
        <v>509</v>
      </c>
      <c r="K159" s="35" t="s">
        <v>510</v>
      </c>
    </row>
    <row r="160" spans="1:11" ht="20.100000000000001" customHeight="1" thickTop="1" x14ac:dyDescent="0.25">
      <c r="A160" s="409" t="s">
        <v>118</v>
      </c>
      <c r="B160" s="412" t="s">
        <v>2</v>
      </c>
      <c r="C160" s="412"/>
      <c r="D160" s="412"/>
      <c r="E160" s="412" t="s">
        <v>3</v>
      </c>
      <c r="F160" s="412"/>
      <c r="G160" s="412"/>
      <c r="H160" s="412" t="s">
        <v>4</v>
      </c>
      <c r="I160" s="412"/>
      <c r="J160" s="412"/>
      <c r="K160" s="409" t="s">
        <v>278</v>
      </c>
    </row>
    <row r="161" spans="1:11" ht="20.100000000000001" customHeight="1" x14ac:dyDescent="0.25">
      <c r="A161" s="410"/>
      <c r="B161" s="413" t="s">
        <v>177</v>
      </c>
      <c r="C161" s="413"/>
      <c r="D161" s="413"/>
      <c r="E161" s="413" t="s">
        <v>7</v>
      </c>
      <c r="F161" s="413"/>
      <c r="G161" s="413"/>
      <c r="H161" s="413" t="s">
        <v>8</v>
      </c>
      <c r="I161" s="413"/>
      <c r="J161" s="413"/>
      <c r="K161" s="410"/>
    </row>
    <row r="162" spans="1:11" ht="20.100000000000001" customHeight="1" x14ac:dyDescent="0.25">
      <c r="A162" s="410"/>
      <c r="B162" s="38" t="s">
        <v>52</v>
      </c>
      <c r="C162" s="38" t="s">
        <v>10</v>
      </c>
      <c r="D162" s="38" t="s">
        <v>11</v>
      </c>
      <c r="E162" s="38" t="s">
        <v>52</v>
      </c>
      <c r="F162" s="38" t="s">
        <v>10</v>
      </c>
      <c r="G162" s="38" t="s">
        <v>11</v>
      </c>
      <c r="H162" s="38" t="s">
        <v>52</v>
      </c>
      <c r="I162" s="38" t="s">
        <v>10</v>
      </c>
      <c r="J162" s="38" t="s">
        <v>11</v>
      </c>
      <c r="K162" s="410"/>
    </row>
    <row r="163" spans="1:11" ht="20.100000000000001" customHeight="1" thickBot="1" x14ac:dyDescent="0.3">
      <c r="A163" s="411"/>
      <c r="B163" s="4" t="s">
        <v>12</v>
      </c>
      <c r="C163" s="4" t="s">
        <v>13</v>
      </c>
      <c r="D163" s="4" t="s">
        <v>8</v>
      </c>
      <c r="E163" s="4" t="s">
        <v>12</v>
      </c>
      <c r="F163" s="4" t="s">
        <v>13</v>
      </c>
      <c r="G163" s="4" t="s">
        <v>8</v>
      </c>
      <c r="H163" s="4" t="s">
        <v>12</v>
      </c>
      <c r="I163" s="4" t="s">
        <v>13</v>
      </c>
      <c r="J163" s="4" t="s">
        <v>8</v>
      </c>
      <c r="K163" s="411"/>
    </row>
    <row r="164" spans="1:11" ht="20.100000000000001" customHeight="1" x14ac:dyDescent="0.2">
      <c r="A164" s="42" t="s">
        <v>461</v>
      </c>
      <c r="B164" s="40"/>
      <c r="C164" s="40"/>
      <c r="D164" s="40"/>
      <c r="E164" s="40"/>
      <c r="F164" s="40"/>
      <c r="G164" s="40"/>
      <c r="H164" s="40"/>
      <c r="I164" s="40"/>
      <c r="J164" s="40"/>
      <c r="K164" s="43" t="s">
        <v>69</v>
      </c>
    </row>
    <row r="165" spans="1:11" ht="20.100000000000001" customHeight="1" x14ac:dyDescent="0.2">
      <c r="A165" s="5" t="s">
        <v>280</v>
      </c>
      <c r="B165" s="63">
        <v>68</v>
      </c>
      <c r="C165" s="63">
        <v>32</v>
      </c>
      <c r="D165" s="6">
        <f>SUM(B165:C165)</f>
        <v>100</v>
      </c>
      <c r="E165" s="6">
        <v>0</v>
      </c>
      <c r="F165" s="6">
        <v>0</v>
      </c>
      <c r="G165" s="6">
        <f>SUM(E165:F165)</f>
        <v>0</v>
      </c>
      <c r="H165" s="6">
        <f>SUM(B165,E165)</f>
        <v>68</v>
      </c>
      <c r="I165" s="6">
        <f>SUM(C165,F165)</f>
        <v>32</v>
      </c>
      <c r="J165" s="6">
        <f t="shared" ref="J165:J184" si="19">SUM(G165,D165)</f>
        <v>100</v>
      </c>
      <c r="K165" s="7" t="s">
        <v>281</v>
      </c>
    </row>
    <row r="166" spans="1:11" ht="20.100000000000001" customHeight="1" x14ac:dyDescent="0.2">
      <c r="A166" s="5" t="s">
        <v>131</v>
      </c>
      <c r="B166" s="63">
        <v>28</v>
      </c>
      <c r="C166" s="63">
        <v>11</v>
      </c>
      <c r="D166" s="6">
        <f t="shared" ref="D166:D184" si="20">SUM(B166:C166)</f>
        <v>39</v>
      </c>
      <c r="E166" s="6">
        <v>0</v>
      </c>
      <c r="F166" s="6">
        <v>1</v>
      </c>
      <c r="G166" s="6">
        <f t="shared" ref="G166:G184" si="21">SUM(E166:F166)</f>
        <v>1</v>
      </c>
      <c r="H166" s="6">
        <f t="shared" ref="H166:I184" si="22">SUM(B166,E166)</f>
        <v>28</v>
      </c>
      <c r="I166" s="6">
        <f t="shared" si="22"/>
        <v>12</v>
      </c>
      <c r="J166" s="6">
        <f t="shared" si="19"/>
        <v>40</v>
      </c>
      <c r="K166" s="7" t="s">
        <v>282</v>
      </c>
    </row>
    <row r="167" spans="1:11" ht="20.100000000000001" customHeight="1" x14ac:dyDescent="0.2">
      <c r="A167" s="5" t="s">
        <v>283</v>
      </c>
      <c r="B167" s="63">
        <v>29</v>
      </c>
      <c r="C167" s="63">
        <v>25</v>
      </c>
      <c r="D167" s="6">
        <f t="shared" si="20"/>
        <v>54</v>
      </c>
      <c r="E167" s="6">
        <v>0</v>
      </c>
      <c r="F167" s="6">
        <v>0</v>
      </c>
      <c r="G167" s="6">
        <f t="shared" si="21"/>
        <v>0</v>
      </c>
      <c r="H167" s="6">
        <f t="shared" si="22"/>
        <v>29</v>
      </c>
      <c r="I167" s="6">
        <f t="shared" si="22"/>
        <v>25</v>
      </c>
      <c r="J167" s="6">
        <f t="shared" si="19"/>
        <v>54</v>
      </c>
      <c r="K167" s="7" t="s">
        <v>347</v>
      </c>
    </row>
    <row r="168" spans="1:11" ht="20.100000000000001" customHeight="1" x14ac:dyDescent="0.2">
      <c r="A168" s="5" t="s">
        <v>132</v>
      </c>
      <c r="B168" s="63">
        <v>10</v>
      </c>
      <c r="C168" s="63">
        <v>5</v>
      </c>
      <c r="D168" s="6">
        <f t="shared" si="20"/>
        <v>15</v>
      </c>
      <c r="E168" s="6">
        <v>0</v>
      </c>
      <c r="F168" s="6">
        <v>0</v>
      </c>
      <c r="G168" s="6">
        <f t="shared" si="21"/>
        <v>0</v>
      </c>
      <c r="H168" s="6">
        <f t="shared" si="22"/>
        <v>10</v>
      </c>
      <c r="I168" s="6">
        <f t="shared" si="22"/>
        <v>5</v>
      </c>
      <c r="J168" s="6">
        <f t="shared" si="19"/>
        <v>15</v>
      </c>
      <c r="K168" s="7" t="s">
        <v>349</v>
      </c>
    </row>
    <row r="169" spans="1:11" ht="20.100000000000001" customHeight="1" x14ac:dyDescent="0.2">
      <c r="A169" s="5" t="s">
        <v>449</v>
      </c>
      <c r="B169" s="63">
        <v>18</v>
      </c>
      <c r="C169" s="63">
        <v>22</v>
      </c>
      <c r="D169" s="6">
        <f t="shared" si="20"/>
        <v>40</v>
      </c>
      <c r="E169" s="6">
        <v>0</v>
      </c>
      <c r="F169" s="6">
        <v>0</v>
      </c>
      <c r="G169" s="6">
        <f t="shared" si="21"/>
        <v>0</v>
      </c>
      <c r="H169" s="6">
        <f t="shared" si="22"/>
        <v>18</v>
      </c>
      <c r="I169" s="6">
        <f t="shared" si="22"/>
        <v>22</v>
      </c>
      <c r="J169" s="6">
        <f t="shared" si="19"/>
        <v>40</v>
      </c>
      <c r="K169" s="7" t="s">
        <v>450</v>
      </c>
    </row>
    <row r="170" spans="1:11" ht="20.100000000000001" customHeight="1" x14ac:dyDescent="0.2">
      <c r="A170" s="5" t="s">
        <v>285</v>
      </c>
      <c r="B170" s="63">
        <v>112</v>
      </c>
      <c r="C170" s="63">
        <v>14</v>
      </c>
      <c r="D170" s="6">
        <f t="shared" si="20"/>
        <v>126</v>
      </c>
      <c r="E170" s="6">
        <v>0</v>
      </c>
      <c r="F170" s="6">
        <v>0</v>
      </c>
      <c r="G170" s="6">
        <f t="shared" si="21"/>
        <v>0</v>
      </c>
      <c r="H170" s="6">
        <f t="shared" si="22"/>
        <v>112</v>
      </c>
      <c r="I170" s="6">
        <f t="shared" si="22"/>
        <v>14</v>
      </c>
      <c r="J170" s="6">
        <f t="shared" si="19"/>
        <v>126</v>
      </c>
      <c r="K170" s="7" t="s">
        <v>286</v>
      </c>
    </row>
    <row r="171" spans="1:11" ht="20.100000000000001" customHeight="1" x14ac:dyDescent="0.2">
      <c r="A171" s="5" t="s">
        <v>407</v>
      </c>
      <c r="B171" s="63">
        <v>52</v>
      </c>
      <c r="C171" s="63">
        <v>23</v>
      </c>
      <c r="D171" s="6">
        <f t="shared" si="20"/>
        <v>75</v>
      </c>
      <c r="E171" s="6">
        <v>0</v>
      </c>
      <c r="F171" s="6">
        <v>1</v>
      </c>
      <c r="G171" s="6">
        <f t="shared" si="21"/>
        <v>1</v>
      </c>
      <c r="H171" s="6">
        <f t="shared" si="22"/>
        <v>52</v>
      </c>
      <c r="I171" s="6">
        <f t="shared" si="22"/>
        <v>24</v>
      </c>
      <c r="J171" s="6">
        <f t="shared" si="19"/>
        <v>76</v>
      </c>
      <c r="K171" s="7" t="s">
        <v>351</v>
      </c>
    </row>
    <row r="172" spans="1:11" ht="20.100000000000001" customHeight="1" x14ac:dyDescent="0.2">
      <c r="A172" s="5" t="s">
        <v>352</v>
      </c>
      <c r="B172" s="63">
        <v>35</v>
      </c>
      <c r="C172" s="63">
        <v>13</v>
      </c>
      <c r="D172" s="6">
        <f t="shared" si="20"/>
        <v>48</v>
      </c>
      <c r="E172" s="6">
        <v>0</v>
      </c>
      <c r="F172" s="6">
        <v>0</v>
      </c>
      <c r="G172" s="6">
        <f t="shared" si="21"/>
        <v>0</v>
      </c>
      <c r="H172" s="6">
        <f t="shared" si="22"/>
        <v>35</v>
      </c>
      <c r="I172" s="6">
        <f t="shared" si="22"/>
        <v>13</v>
      </c>
      <c r="J172" s="6">
        <f t="shared" si="19"/>
        <v>48</v>
      </c>
      <c r="K172" s="7" t="s">
        <v>427</v>
      </c>
    </row>
    <row r="173" spans="1:11" ht="20.100000000000001" customHeight="1" x14ac:dyDescent="0.2">
      <c r="A173" s="5" t="s">
        <v>287</v>
      </c>
      <c r="B173" s="63">
        <v>81</v>
      </c>
      <c r="C173" s="63">
        <v>62</v>
      </c>
      <c r="D173" s="6">
        <f t="shared" si="20"/>
        <v>143</v>
      </c>
      <c r="E173" s="6">
        <v>0</v>
      </c>
      <c r="F173" s="6">
        <v>1</v>
      </c>
      <c r="G173" s="6">
        <f t="shared" si="21"/>
        <v>1</v>
      </c>
      <c r="H173" s="6">
        <f t="shared" si="22"/>
        <v>81</v>
      </c>
      <c r="I173" s="6">
        <f t="shared" si="22"/>
        <v>63</v>
      </c>
      <c r="J173" s="6">
        <f t="shared" si="19"/>
        <v>144</v>
      </c>
      <c r="K173" s="7" t="s">
        <v>355</v>
      </c>
    </row>
    <row r="174" spans="1:11" ht="20.100000000000001" customHeight="1" x14ac:dyDescent="0.2">
      <c r="A174" s="5" t="s">
        <v>289</v>
      </c>
      <c r="B174" s="63">
        <v>88</v>
      </c>
      <c r="C174" s="63">
        <v>34</v>
      </c>
      <c r="D174" s="6">
        <f t="shared" si="20"/>
        <v>122</v>
      </c>
      <c r="E174" s="6">
        <v>0</v>
      </c>
      <c r="F174" s="6">
        <v>0</v>
      </c>
      <c r="G174" s="6">
        <f t="shared" si="21"/>
        <v>0</v>
      </c>
      <c r="H174" s="6">
        <f t="shared" si="22"/>
        <v>88</v>
      </c>
      <c r="I174" s="6">
        <f t="shared" si="22"/>
        <v>34</v>
      </c>
      <c r="J174" s="6">
        <f t="shared" si="19"/>
        <v>122</v>
      </c>
      <c r="K174" s="7" t="s">
        <v>290</v>
      </c>
    </row>
    <row r="175" spans="1:11" ht="20.100000000000001" customHeight="1" x14ac:dyDescent="0.2">
      <c r="A175" s="5" t="s">
        <v>452</v>
      </c>
      <c r="B175" s="63">
        <v>35</v>
      </c>
      <c r="C175" s="63">
        <v>9</v>
      </c>
      <c r="D175" s="6">
        <f t="shared" si="20"/>
        <v>44</v>
      </c>
      <c r="E175" s="6">
        <v>0</v>
      </c>
      <c r="F175" s="6">
        <v>0</v>
      </c>
      <c r="G175" s="6">
        <f t="shared" si="21"/>
        <v>0</v>
      </c>
      <c r="H175" s="6">
        <f t="shared" si="22"/>
        <v>35</v>
      </c>
      <c r="I175" s="6">
        <f t="shared" si="22"/>
        <v>9</v>
      </c>
      <c r="J175" s="6">
        <f t="shared" si="19"/>
        <v>44</v>
      </c>
      <c r="K175" s="7" t="s">
        <v>453</v>
      </c>
    </row>
    <row r="176" spans="1:11" ht="20.100000000000001" customHeight="1" x14ac:dyDescent="0.2">
      <c r="A176" s="5" t="s">
        <v>390</v>
      </c>
      <c r="B176" s="63">
        <v>111</v>
      </c>
      <c r="C176" s="63">
        <v>42</v>
      </c>
      <c r="D176" s="6">
        <f t="shared" si="20"/>
        <v>153</v>
      </c>
      <c r="E176" s="6">
        <v>0</v>
      </c>
      <c r="F176" s="6">
        <v>0</v>
      </c>
      <c r="G176" s="6">
        <f t="shared" si="21"/>
        <v>0</v>
      </c>
      <c r="H176" s="6">
        <f t="shared" si="22"/>
        <v>111</v>
      </c>
      <c r="I176" s="6">
        <f t="shared" si="22"/>
        <v>42</v>
      </c>
      <c r="J176" s="6">
        <f t="shared" si="19"/>
        <v>153</v>
      </c>
      <c r="K176" s="7" t="s">
        <v>360</v>
      </c>
    </row>
    <row r="177" spans="1:11" ht="20.100000000000001" customHeight="1" x14ac:dyDescent="0.2">
      <c r="A177" s="5" t="s">
        <v>361</v>
      </c>
      <c r="B177" s="63">
        <v>53</v>
      </c>
      <c r="C177" s="63">
        <v>47</v>
      </c>
      <c r="D177" s="6">
        <f t="shared" si="20"/>
        <v>100</v>
      </c>
      <c r="E177" s="6">
        <v>0</v>
      </c>
      <c r="F177" s="6">
        <v>0</v>
      </c>
      <c r="G177" s="6">
        <f t="shared" si="21"/>
        <v>0</v>
      </c>
      <c r="H177" s="6">
        <f t="shared" si="22"/>
        <v>53</v>
      </c>
      <c r="I177" s="6">
        <f t="shared" si="22"/>
        <v>47</v>
      </c>
      <c r="J177" s="6">
        <f t="shared" si="19"/>
        <v>100</v>
      </c>
      <c r="K177" s="7" t="s">
        <v>429</v>
      </c>
    </row>
    <row r="178" spans="1:11" ht="20.100000000000001" customHeight="1" x14ac:dyDescent="0.2">
      <c r="A178" s="5" t="s">
        <v>462</v>
      </c>
      <c r="B178" s="63">
        <v>39</v>
      </c>
      <c r="C178" s="63">
        <v>11</v>
      </c>
      <c r="D178" s="6">
        <f t="shared" si="20"/>
        <v>50</v>
      </c>
      <c r="E178" s="6">
        <v>0</v>
      </c>
      <c r="F178" s="6">
        <v>0</v>
      </c>
      <c r="G178" s="6">
        <f t="shared" si="21"/>
        <v>0</v>
      </c>
      <c r="H178" s="6">
        <f t="shared" si="22"/>
        <v>39</v>
      </c>
      <c r="I178" s="6">
        <f t="shared" si="22"/>
        <v>11</v>
      </c>
      <c r="J178" s="6">
        <f t="shared" si="19"/>
        <v>50</v>
      </c>
      <c r="K178" s="7" t="s">
        <v>367</v>
      </c>
    </row>
    <row r="179" spans="1:11" ht="20.100000000000001" customHeight="1" x14ac:dyDescent="0.2">
      <c r="A179" s="5" t="s">
        <v>127</v>
      </c>
      <c r="B179" s="63">
        <v>41</v>
      </c>
      <c r="C179" s="63">
        <v>14</v>
      </c>
      <c r="D179" s="6">
        <f t="shared" si="20"/>
        <v>55</v>
      </c>
      <c r="E179" s="6">
        <v>0</v>
      </c>
      <c r="F179" s="6">
        <v>0</v>
      </c>
      <c r="G179" s="6">
        <f t="shared" si="21"/>
        <v>0</v>
      </c>
      <c r="H179" s="6">
        <f t="shared" si="22"/>
        <v>41</v>
      </c>
      <c r="I179" s="6">
        <f t="shared" si="22"/>
        <v>14</v>
      </c>
      <c r="J179" s="6">
        <f t="shared" si="19"/>
        <v>55</v>
      </c>
      <c r="K179" s="7" t="s">
        <v>302</v>
      </c>
    </row>
    <row r="180" spans="1:11" ht="20.100000000000001" customHeight="1" x14ac:dyDescent="0.2">
      <c r="A180" s="5" t="s">
        <v>372</v>
      </c>
      <c r="B180" s="63">
        <v>59</v>
      </c>
      <c r="C180" s="63">
        <v>26</v>
      </c>
      <c r="D180" s="6">
        <f t="shared" si="20"/>
        <v>85</v>
      </c>
      <c r="E180" s="6">
        <v>0</v>
      </c>
      <c r="F180" s="6">
        <v>0</v>
      </c>
      <c r="G180" s="6">
        <f t="shared" si="21"/>
        <v>0</v>
      </c>
      <c r="H180" s="6">
        <f t="shared" si="22"/>
        <v>59</v>
      </c>
      <c r="I180" s="6">
        <f t="shared" si="22"/>
        <v>26</v>
      </c>
      <c r="J180" s="6">
        <f t="shared" si="19"/>
        <v>85</v>
      </c>
      <c r="K180" s="7" t="s">
        <v>373</v>
      </c>
    </row>
    <row r="181" spans="1:11" ht="20.100000000000001" customHeight="1" x14ac:dyDescent="0.2">
      <c r="A181" s="5" t="s">
        <v>433</v>
      </c>
      <c r="B181" s="63">
        <v>0</v>
      </c>
      <c r="C181" s="63">
        <v>1</v>
      </c>
      <c r="D181" s="6">
        <f t="shared" si="20"/>
        <v>1</v>
      </c>
      <c r="E181" s="6">
        <v>0</v>
      </c>
      <c r="F181" s="6">
        <v>0</v>
      </c>
      <c r="G181" s="6">
        <f>SUM(E181:F181)</f>
        <v>0</v>
      </c>
      <c r="H181" s="6">
        <f t="shared" si="22"/>
        <v>0</v>
      </c>
      <c r="I181" s="6">
        <f t="shared" si="22"/>
        <v>1</v>
      </c>
      <c r="J181" s="6">
        <f t="shared" si="19"/>
        <v>1</v>
      </c>
      <c r="K181" s="7" t="s">
        <v>434</v>
      </c>
    </row>
    <row r="182" spans="1:11" ht="20.100000000000001" customHeight="1" x14ac:dyDescent="0.2">
      <c r="A182" s="5" t="s">
        <v>245</v>
      </c>
      <c r="B182" s="63">
        <v>2</v>
      </c>
      <c r="C182" s="63">
        <v>0</v>
      </c>
      <c r="D182" s="6">
        <f t="shared" si="20"/>
        <v>2</v>
      </c>
      <c r="E182" s="6">
        <v>0</v>
      </c>
      <c r="F182" s="6">
        <v>0</v>
      </c>
      <c r="G182" s="6">
        <f t="shared" si="21"/>
        <v>0</v>
      </c>
      <c r="H182" s="6">
        <f t="shared" si="22"/>
        <v>2</v>
      </c>
      <c r="I182" s="6">
        <f t="shared" si="22"/>
        <v>0</v>
      </c>
      <c r="J182" s="6">
        <f t="shared" si="19"/>
        <v>2</v>
      </c>
      <c r="K182" s="7" t="s">
        <v>463</v>
      </c>
    </row>
    <row r="183" spans="1:11" ht="20.100000000000001" customHeight="1" x14ac:dyDescent="0.2">
      <c r="A183" s="5" t="s">
        <v>464</v>
      </c>
      <c r="B183" s="63">
        <v>11</v>
      </c>
      <c r="C183" s="63">
        <v>3</v>
      </c>
      <c r="D183" s="6">
        <f t="shared" si="20"/>
        <v>14</v>
      </c>
      <c r="E183" s="6">
        <v>0</v>
      </c>
      <c r="F183" s="6">
        <v>0</v>
      </c>
      <c r="G183" s="6">
        <f t="shared" si="21"/>
        <v>0</v>
      </c>
      <c r="H183" s="6">
        <f t="shared" si="22"/>
        <v>11</v>
      </c>
      <c r="I183" s="6">
        <f t="shared" si="22"/>
        <v>3</v>
      </c>
      <c r="J183" s="6">
        <f t="shared" si="19"/>
        <v>14</v>
      </c>
      <c r="K183" s="7" t="s">
        <v>465</v>
      </c>
    </row>
    <row r="184" spans="1:11" ht="20.100000000000001" customHeight="1" x14ac:dyDescent="0.2">
      <c r="A184" s="5" t="s">
        <v>466</v>
      </c>
      <c r="B184" s="63">
        <v>30</v>
      </c>
      <c r="C184" s="63">
        <v>5</v>
      </c>
      <c r="D184" s="6">
        <f t="shared" si="20"/>
        <v>35</v>
      </c>
      <c r="E184" s="6">
        <v>0</v>
      </c>
      <c r="F184" s="6">
        <v>0</v>
      </c>
      <c r="G184" s="6">
        <f t="shared" si="21"/>
        <v>0</v>
      </c>
      <c r="H184" s="6">
        <f t="shared" si="22"/>
        <v>30</v>
      </c>
      <c r="I184" s="6">
        <f t="shared" si="22"/>
        <v>5</v>
      </c>
      <c r="J184" s="6">
        <f t="shared" si="19"/>
        <v>35</v>
      </c>
      <c r="K184" s="7" t="s">
        <v>330</v>
      </c>
    </row>
    <row r="185" spans="1:11" ht="20.100000000000001" customHeight="1" thickBot="1" x14ac:dyDescent="0.25">
      <c r="A185" s="44" t="s">
        <v>467</v>
      </c>
      <c r="B185" s="45">
        <f>SUM(B165:B184)</f>
        <v>902</v>
      </c>
      <c r="C185" s="45">
        <f t="shared" ref="C185:J185" si="23">SUM(C165:C184)</f>
        <v>399</v>
      </c>
      <c r="D185" s="45">
        <f t="shared" si="23"/>
        <v>1301</v>
      </c>
      <c r="E185" s="45">
        <f t="shared" si="23"/>
        <v>0</v>
      </c>
      <c r="F185" s="45">
        <f t="shared" si="23"/>
        <v>3</v>
      </c>
      <c r="G185" s="45">
        <f t="shared" si="23"/>
        <v>3</v>
      </c>
      <c r="H185" s="45">
        <f t="shared" si="23"/>
        <v>902</v>
      </c>
      <c r="I185" s="45">
        <f t="shared" si="23"/>
        <v>402</v>
      </c>
      <c r="J185" s="45">
        <f t="shared" si="23"/>
        <v>1304</v>
      </c>
      <c r="K185" s="46" t="s">
        <v>375</v>
      </c>
    </row>
    <row r="186" spans="1:11" ht="20.100000000000001" customHeight="1" thickBot="1" x14ac:dyDescent="0.25">
      <c r="A186" s="8" t="s">
        <v>108</v>
      </c>
      <c r="B186" s="9">
        <f>SUM(B185)</f>
        <v>902</v>
      </c>
      <c r="C186" s="9">
        <f t="shared" ref="C186:J186" si="24">SUM(C185)</f>
        <v>399</v>
      </c>
      <c r="D186" s="9">
        <f t="shared" si="24"/>
        <v>1301</v>
      </c>
      <c r="E186" s="9">
        <f t="shared" si="24"/>
        <v>0</v>
      </c>
      <c r="F186" s="9">
        <f t="shared" si="24"/>
        <v>3</v>
      </c>
      <c r="G186" s="9">
        <f t="shared" si="24"/>
        <v>3</v>
      </c>
      <c r="H186" s="9">
        <f t="shared" si="24"/>
        <v>902</v>
      </c>
      <c r="I186" s="9">
        <f t="shared" si="24"/>
        <v>402</v>
      </c>
      <c r="J186" s="9">
        <f t="shared" si="24"/>
        <v>1304</v>
      </c>
      <c r="K186" s="10" t="s">
        <v>48</v>
      </c>
    </row>
    <row r="187" spans="1:11" ht="15" thickTop="1" x14ac:dyDescent="0.2"/>
  </sheetData>
  <mergeCells count="46">
    <mergeCell ref="A1:K1"/>
    <mergeCell ref="A2:K2"/>
    <mergeCell ref="A4:A7"/>
    <mergeCell ref="B4:D4"/>
    <mergeCell ref="E4:G4"/>
    <mergeCell ref="H4:J4"/>
    <mergeCell ref="K4:K7"/>
    <mergeCell ref="B5:D5"/>
    <mergeCell ref="E5:G5"/>
    <mergeCell ref="H5:J5"/>
    <mergeCell ref="A39:A42"/>
    <mergeCell ref="B39:D39"/>
    <mergeCell ref="E39:G39"/>
    <mergeCell ref="H39:J39"/>
    <mergeCell ref="K39:K42"/>
    <mergeCell ref="B40:D40"/>
    <mergeCell ref="E40:G40"/>
    <mergeCell ref="H40:J40"/>
    <mergeCell ref="A83:K83"/>
    <mergeCell ref="A84:K84"/>
    <mergeCell ref="A86:A89"/>
    <mergeCell ref="B86:D86"/>
    <mergeCell ref="E86:G86"/>
    <mergeCell ref="H86:J86"/>
    <mergeCell ref="K86:K89"/>
    <mergeCell ref="B87:D87"/>
    <mergeCell ref="E87:G87"/>
    <mergeCell ref="H87:J87"/>
    <mergeCell ref="A114:A117"/>
    <mergeCell ref="B114:D114"/>
    <mergeCell ref="E114:G114"/>
    <mergeCell ref="H114:J114"/>
    <mergeCell ref="K114:K117"/>
    <mergeCell ref="B115:D115"/>
    <mergeCell ref="E115:G115"/>
    <mergeCell ref="H115:J115"/>
    <mergeCell ref="A157:K157"/>
    <mergeCell ref="A158:K158"/>
    <mergeCell ref="A160:A163"/>
    <mergeCell ref="B160:D160"/>
    <mergeCell ref="E160:G160"/>
    <mergeCell ref="H160:J160"/>
    <mergeCell ref="K160:K163"/>
    <mergeCell ref="B161:D161"/>
    <mergeCell ref="E161:G161"/>
    <mergeCell ref="H161:J16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I93"/>
  <sheetViews>
    <sheetView rightToLeft="1" view="pageBreakPreview" topLeftCell="A4" zoomScale="85" zoomScaleSheetLayoutView="85" workbookViewId="0">
      <selection activeCell="A201" sqref="A201"/>
    </sheetView>
  </sheetViews>
  <sheetFormatPr defaultRowHeight="14.25" x14ac:dyDescent="0.2"/>
  <cols>
    <col min="1" max="1" width="26" style="76" customWidth="1"/>
    <col min="2" max="2" width="6.875" style="76" customWidth="1"/>
    <col min="3" max="3" width="8.25" style="76" customWidth="1"/>
    <col min="4" max="4" width="7.125" style="76" customWidth="1"/>
    <col min="5" max="5" width="7.25" style="76" customWidth="1"/>
    <col min="6" max="6" width="7.875" style="76" customWidth="1"/>
    <col min="7" max="10" width="7.25" style="76" customWidth="1"/>
    <col min="11" max="13" width="8.25" style="76" customWidth="1"/>
    <col min="14" max="14" width="30.375" style="76" customWidth="1"/>
    <col min="15" max="23" width="7.25" style="76" customWidth="1"/>
    <col min="24" max="16384" width="9" style="76"/>
  </cols>
  <sheetData>
    <row r="1" spans="1:35" ht="23.25" customHeight="1" x14ac:dyDescent="0.25">
      <c r="A1" s="408" t="s">
        <v>825</v>
      </c>
      <c r="B1" s="408"/>
      <c r="C1" s="408"/>
      <c r="D1" s="408"/>
      <c r="E1" s="408"/>
      <c r="F1" s="408"/>
      <c r="G1" s="408"/>
      <c r="H1" s="408"/>
      <c r="I1" s="408"/>
      <c r="J1" s="408"/>
      <c r="K1" s="408"/>
      <c r="L1" s="408"/>
      <c r="M1" s="408"/>
      <c r="N1" s="408"/>
    </row>
    <row r="2" spans="1:35" ht="39.75" customHeight="1" x14ac:dyDescent="0.25">
      <c r="A2" s="416" t="s">
        <v>826</v>
      </c>
      <c r="B2" s="416"/>
      <c r="C2" s="416"/>
      <c r="D2" s="416"/>
      <c r="E2" s="416"/>
      <c r="F2" s="416"/>
      <c r="G2" s="416"/>
      <c r="H2" s="416"/>
      <c r="I2" s="416"/>
      <c r="J2" s="416"/>
      <c r="K2" s="416"/>
      <c r="L2" s="416"/>
      <c r="M2" s="416"/>
      <c r="N2" s="416"/>
    </row>
    <row r="3" spans="1:35" ht="23.25" customHeight="1" thickBot="1" x14ac:dyDescent="0.3">
      <c r="A3" s="29" t="s">
        <v>827</v>
      </c>
      <c r="N3" s="34" t="s">
        <v>828</v>
      </c>
    </row>
    <row r="4" spans="1:35" ht="20.25" customHeight="1" thickTop="1" x14ac:dyDescent="0.25">
      <c r="A4" s="409" t="s">
        <v>118</v>
      </c>
      <c r="B4" s="412" t="s">
        <v>56</v>
      </c>
      <c r="C4" s="412"/>
      <c r="D4" s="412"/>
      <c r="E4" s="412" t="s">
        <v>57</v>
      </c>
      <c r="F4" s="412"/>
      <c r="G4" s="412"/>
      <c r="H4" s="412" t="s">
        <v>58</v>
      </c>
      <c r="I4" s="412"/>
      <c r="J4" s="412"/>
      <c r="K4" s="412" t="s">
        <v>4</v>
      </c>
      <c r="L4" s="412"/>
      <c r="M4" s="412"/>
      <c r="N4" s="409" t="s">
        <v>278</v>
      </c>
    </row>
    <row r="5" spans="1:35" ht="20.25" customHeight="1" x14ac:dyDescent="0.25">
      <c r="A5" s="410"/>
      <c r="B5" s="413" t="s">
        <v>59</v>
      </c>
      <c r="C5" s="413"/>
      <c r="D5" s="413"/>
      <c r="E5" s="413" t="s">
        <v>60</v>
      </c>
      <c r="F5" s="413"/>
      <c r="G5" s="413"/>
      <c r="H5" s="413" t="s">
        <v>61</v>
      </c>
      <c r="I5" s="413"/>
      <c r="J5" s="413"/>
      <c r="K5" s="413" t="s">
        <v>8</v>
      </c>
      <c r="L5" s="413"/>
      <c r="M5" s="413"/>
      <c r="N5" s="410"/>
    </row>
    <row r="6" spans="1:35" ht="20.2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35" ht="20.25" customHeight="1" thickBot="1" x14ac:dyDescent="0.3">
      <c r="A7" s="411"/>
      <c r="B7" s="4" t="s">
        <v>12</v>
      </c>
      <c r="C7" s="4" t="s">
        <v>13</v>
      </c>
      <c r="D7" s="4" t="s">
        <v>8</v>
      </c>
      <c r="E7" s="4" t="s">
        <v>12</v>
      </c>
      <c r="F7" s="4" t="s">
        <v>13</v>
      </c>
      <c r="G7" s="4" t="s">
        <v>8</v>
      </c>
      <c r="H7" s="4" t="s">
        <v>12</v>
      </c>
      <c r="I7" s="4" t="s">
        <v>13</v>
      </c>
      <c r="J7" s="4" t="s">
        <v>8</v>
      </c>
      <c r="K7" s="4" t="s">
        <v>12</v>
      </c>
      <c r="L7" s="4"/>
      <c r="M7" s="4" t="s">
        <v>8</v>
      </c>
      <c r="N7" s="411"/>
    </row>
    <row r="8" spans="1:35" ht="15.75" customHeight="1" x14ac:dyDescent="0.2">
      <c r="A8" s="31" t="s">
        <v>14</v>
      </c>
      <c r="B8" s="32"/>
      <c r="C8" s="32"/>
      <c r="D8" s="32"/>
      <c r="E8" s="32"/>
      <c r="F8" s="32"/>
      <c r="G8" s="32"/>
      <c r="H8" s="32"/>
      <c r="I8" s="32"/>
      <c r="J8" s="32"/>
      <c r="K8" s="33"/>
      <c r="L8" s="31"/>
      <c r="M8" s="32"/>
      <c r="N8" s="33" t="s">
        <v>69</v>
      </c>
    </row>
    <row r="9" spans="1:35" ht="18.75" customHeight="1" x14ac:dyDescent="0.2">
      <c r="A9" s="5" t="s">
        <v>280</v>
      </c>
      <c r="B9" s="6">
        <v>76</v>
      </c>
      <c r="C9" s="6">
        <v>19</v>
      </c>
      <c r="D9" s="6">
        <v>95</v>
      </c>
      <c r="E9" s="6">
        <v>3</v>
      </c>
      <c r="F9" s="6">
        <v>4</v>
      </c>
      <c r="G9" s="6">
        <v>7</v>
      </c>
      <c r="H9" s="6">
        <v>2</v>
      </c>
      <c r="I9" s="6">
        <v>6</v>
      </c>
      <c r="J9" s="6">
        <v>8</v>
      </c>
      <c r="K9" s="6">
        <f t="shared" ref="K9:K25" si="0">SUM(H9,E9,B9)</f>
        <v>81</v>
      </c>
      <c r="L9" s="6">
        <f t="shared" ref="L9:M24" si="1">SUM(I9,F9,C9)</f>
        <v>29</v>
      </c>
      <c r="M9" s="6">
        <f t="shared" si="1"/>
        <v>110</v>
      </c>
      <c r="N9" s="7" t="s">
        <v>281</v>
      </c>
      <c r="AG9" s="76">
        <f t="shared" ref="AG9:AI10" si="2">SUM(U9,K9)</f>
        <v>81</v>
      </c>
      <c r="AH9" s="76">
        <f t="shared" si="2"/>
        <v>29</v>
      </c>
      <c r="AI9" s="76">
        <f t="shared" si="2"/>
        <v>110</v>
      </c>
    </row>
    <row r="10" spans="1:35" ht="18.75" customHeight="1" x14ac:dyDescent="0.2">
      <c r="A10" s="5" t="s">
        <v>760</v>
      </c>
      <c r="B10" s="6">
        <v>24</v>
      </c>
      <c r="C10" s="6">
        <v>23</v>
      </c>
      <c r="D10" s="6">
        <v>47</v>
      </c>
      <c r="E10" s="6">
        <v>1</v>
      </c>
      <c r="F10" s="6">
        <v>3</v>
      </c>
      <c r="G10" s="6">
        <v>4</v>
      </c>
      <c r="H10" s="6">
        <v>0</v>
      </c>
      <c r="I10" s="6">
        <v>0</v>
      </c>
      <c r="J10" s="6">
        <v>0</v>
      </c>
      <c r="K10" s="6">
        <f t="shared" si="0"/>
        <v>25</v>
      </c>
      <c r="L10" s="6">
        <f t="shared" si="1"/>
        <v>26</v>
      </c>
      <c r="M10" s="6">
        <f t="shared" si="1"/>
        <v>51</v>
      </c>
      <c r="N10" s="7" t="s">
        <v>761</v>
      </c>
      <c r="AG10" s="76">
        <f t="shared" si="2"/>
        <v>25</v>
      </c>
      <c r="AH10" s="76">
        <f t="shared" si="2"/>
        <v>26</v>
      </c>
      <c r="AI10" s="76">
        <f t="shared" si="2"/>
        <v>51</v>
      </c>
    </row>
    <row r="11" spans="1:35" ht="18.75" customHeight="1" x14ac:dyDescent="0.2">
      <c r="A11" s="5" t="s">
        <v>829</v>
      </c>
      <c r="B11" s="6">
        <v>20</v>
      </c>
      <c r="C11" s="6">
        <v>23</v>
      </c>
      <c r="D11" s="6">
        <v>43</v>
      </c>
      <c r="E11" s="6">
        <v>3</v>
      </c>
      <c r="F11" s="6">
        <v>0</v>
      </c>
      <c r="G11" s="6">
        <v>3</v>
      </c>
      <c r="H11" s="6">
        <v>0</v>
      </c>
      <c r="I11" s="6">
        <v>0</v>
      </c>
      <c r="J11" s="6">
        <v>0</v>
      </c>
      <c r="K11" s="6">
        <f t="shared" si="0"/>
        <v>23</v>
      </c>
      <c r="L11" s="6">
        <f t="shared" si="1"/>
        <v>23</v>
      </c>
      <c r="M11" s="6">
        <f t="shared" si="1"/>
        <v>46</v>
      </c>
      <c r="N11" s="7" t="s">
        <v>282</v>
      </c>
      <c r="AG11" s="76" t="e">
        <f>SUM(U11,#REF!)</f>
        <v>#REF!</v>
      </c>
      <c r="AH11" s="76" t="e">
        <f>SUM(V11,#REF!)</f>
        <v>#REF!</v>
      </c>
      <c r="AI11" s="76" t="e">
        <f>SUM(W11,#REF!)</f>
        <v>#REF!</v>
      </c>
    </row>
    <row r="12" spans="1:35" ht="18.75" customHeight="1" x14ac:dyDescent="0.2">
      <c r="A12" s="5" t="s">
        <v>283</v>
      </c>
      <c r="B12" s="6">
        <v>29</v>
      </c>
      <c r="C12" s="6">
        <v>32</v>
      </c>
      <c r="D12" s="6">
        <v>61</v>
      </c>
      <c r="E12" s="6">
        <v>0</v>
      </c>
      <c r="F12" s="6">
        <v>8</v>
      </c>
      <c r="G12" s="6">
        <v>8</v>
      </c>
      <c r="H12" s="6">
        <v>0</v>
      </c>
      <c r="I12" s="6">
        <v>0</v>
      </c>
      <c r="J12" s="6">
        <v>0</v>
      </c>
      <c r="K12" s="6">
        <f t="shared" si="0"/>
        <v>29</v>
      </c>
      <c r="L12" s="6">
        <f t="shared" si="1"/>
        <v>40</v>
      </c>
      <c r="M12" s="6">
        <f t="shared" si="1"/>
        <v>69</v>
      </c>
      <c r="N12" s="7" t="s">
        <v>762</v>
      </c>
      <c r="AG12" s="76">
        <f t="shared" ref="AG12:AI21" si="3">SUM(U12,K11)</f>
        <v>23</v>
      </c>
      <c r="AH12" s="76">
        <f t="shared" si="3"/>
        <v>23</v>
      </c>
      <c r="AI12" s="76">
        <f t="shared" si="3"/>
        <v>46</v>
      </c>
    </row>
    <row r="13" spans="1:35" ht="18.75" customHeight="1" x14ac:dyDescent="0.2">
      <c r="A13" s="5" t="s">
        <v>348</v>
      </c>
      <c r="B13" s="6">
        <v>9</v>
      </c>
      <c r="C13" s="6">
        <v>21</v>
      </c>
      <c r="D13" s="6">
        <v>30</v>
      </c>
      <c r="E13" s="6">
        <v>3</v>
      </c>
      <c r="F13" s="6">
        <v>6</v>
      </c>
      <c r="G13" s="6">
        <v>9</v>
      </c>
      <c r="H13" s="6">
        <v>2</v>
      </c>
      <c r="I13" s="6">
        <v>9</v>
      </c>
      <c r="J13" s="6">
        <v>11</v>
      </c>
      <c r="K13" s="6">
        <f t="shared" si="0"/>
        <v>14</v>
      </c>
      <c r="L13" s="6">
        <f t="shared" si="1"/>
        <v>36</v>
      </c>
      <c r="M13" s="6">
        <f t="shared" si="1"/>
        <v>50</v>
      </c>
      <c r="N13" s="7" t="s">
        <v>349</v>
      </c>
      <c r="AG13" s="76">
        <f t="shared" si="3"/>
        <v>29</v>
      </c>
      <c r="AH13" s="76">
        <f t="shared" si="3"/>
        <v>40</v>
      </c>
      <c r="AI13" s="76">
        <f t="shared" si="3"/>
        <v>69</v>
      </c>
    </row>
    <row r="14" spans="1:35" ht="18.75" customHeight="1" x14ac:dyDescent="0.2">
      <c r="A14" s="5" t="s">
        <v>285</v>
      </c>
      <c r="B14" s="6">
        <v>274</v>
      </c>
      <c r="C14" s="6">
        <v>281</v>
      </c>
      <c r="D14" s="6">
        <v>555</v>
      </c>
      <c r="E14" s="6">
        <v>55</v>
      </c>
      <c r="F14" s="6">
        <v>44</v>
      </c>
      <c r="G14" s="6">
        <v>99</v>
      </c>
      <c r="H14" s="6">
        <v>25</v>
      </c>
      <c r="I14" s="6">
        <v>30</v>
      </c>
      <c r="J14" s="6">
        <v>55</v>
      </c>
      <c r="K14" s="6">
        <f t="shared" si="0"/>
        <v>354</v>
      </c>
      <c r="L14" s="6">
        <f t="shared" si="1"/>
        <v>355</v>
      </c>
      <c r="M14" s="6">
        <f t="shared" si="1"/>
        <v>709</v>
      </c>
      <c r="N14" s="7" t="s">
        <v>286</v>
      </c>
      <c r="AG14" s="76">
        <f t="shared" si="3"/>
        <v>14</v>
      </c>
      <c r="AH14" s="76">
        <f t="shared" si="3"/>
        <v>36</v>
      </c>
      <c r="AI14" s="76">
        <f t="shared" si="3"/>
        <v>50</v>
      </c>
    </row>
    <row r="15" spans="1:35" ht="18.75" customHeight="1" x14ac:dyDescent="0.2">
      <c r="A15" s="31" t="s">
        <v>763</v>
      </c>
      <c r="B15" s="32">
        <v>27</v>
      </c>
      <c r="C15" s="32">
        <v>65</v>
      </c>
      <c r="D15" s="32">
        <v>92</v>
      </c>
      <c r="E15" s="32">
        <v>4</v>
      </c>
      <c r="F15" s="32">
        <v>4</v>
      </c>
      <c r="G15" s="32">
        <v>8</v>
      </c>
      <c r="H15" s="32">
        <v>0</v>
      </c>
      <c r="I15" s="32">
        <v>0</v>
      </c>
      <c r="J15" s="32">
        <v>0</v>
      </c>
      <c r="K15" s="32">
        <f t="shared" si="0"/>
        <v>31</v>
      </c>
      <c r="L15" s="32">
        <f t="shared" si="1"/>
        <v>69</v>
      </c>
      <c r="M15" s="32">
        <f t="shared" si="1"/>
        <v>100</v>
      </c>
      <c r="N15" s="33" t="s">
        <v>830</v>
      </c>
      <c r="AG15" s="76">
        <f t="shared" si="3"/>
        <v>354</v>
      </c>
      <c r="AH15" s="76">
        <f t="shared" si="3"/>
        <v>355</v>
      </c>
      <c r="AI15" s="76">
        <f t="shared" si="3"/>
        <v>709</v>
      </c>
    </row>
    <row r="16" spans="1:35" ht="18.75" customHeight="1" x14ac:dyDescent="0.2">
      <c r="A16" s="5" t="s">
        <v>407</v>
      </c>
      <c r="B16" s="6">
        <v>515</v>
      </c>
      <c r="C16" s="6">
        <v>324</v>
      </c>
      <c r="D16" s="6">
        <v>839</v>
      </c>
      <c r="E16" s="6">
        <v>57</v>
      </c>
      <c r="F16" s="6">
        <v>46</v>
      </c>
      <c r="G16" s="6">
        <v>103</v>
      </c>
      <c r="H16" s="6">
        <v>20</v>
      </c>
      <c r="I16" s="6">
        <v>14</v>
      </c>
      <c r="J16" s="6">
        <v>34</v>
      </c>
      <c r="K16" s="6">
        <f t="shared" si="0"/>
        <v>592</v>
      </c>
      <c r="L16" s="6">
        <f t="shared" si="1"/>
        <v>384</v>
      </c>
      <c r="M16" s="6">
        <f t="shared" si="1"/>
        <v>976</v>
      </c>
      <c r="N16" s="7" t="s">
        <v>351</v>
      </c>
      <c r="AG16" s="76">
        <f t="shared" si="3"/>
        <v>31</v>
      </c>
      <c r="AH16" s="76">
        <f t="shared" si="3"/>
        <v>69</v>
      </c>
      <c r="AI16" s="76">
        <f t="shared" si="3"/>
        <v>100</v>
      </c>
    </row>
    <row r="17" spans="1:35" ht="18.75" customHeight="1" x14ac:dyDescent="0.2">
      <c r="A17" s="5" t="s">
        <v>352</v>
      </c>
      <c r="B17" s="6">
        <v>107</v>
      </c>
      <c r="C17" s="6">
        <v>49</v>
      </c>
      <c r="D17" s="6">
        <v>156</v>
      </c>
      <c r="E17" s="6">
        <v>2</v>
      </c>
      <c r="F17" s="6">
        <v>3</v>
      </c>
      <c r="G17" s="6">
        <v>5</v>
      </c>
      <c r="H17" s="6">
        <v>0</v>
      </c>
      <c r="I17" s="6">
        <v>0</v>
      </c>
      <c r="J17" s="6">
        <v>0</v>
      </c>
      <c r="K17" s="6">
        <f t="shared" si="0"/>
        <v>109</v>
      </c>
      <c r="L17" s="6">
        <f t="shared" si="1"/>
        <v>52</v>
      </c>
      <c r="M17" s="6">
        <f t="shared" si="1"/>
        <v>161</v>
      </c>
      <c r="N17" s="7" t="s">
        <v>353</v>
      </c>
      <c r="AG17" s="76">
        <f t="shared" si="3"/>
        <v>592</v>
      </c>
      <c r="AH17" s="76">
        <f t="shared" si="3"/>
        <v>384</v>
      </c>
      <c r="AI17" s="76">
        <f t="shared" si="3"/>
        <v>976</v>
      </c>
    </row>
    <row r="18" spans="1:35" ht="18.75" customHeight="1" x14ac:dyDescent="0.2">
      <c r="A18" s="5" t="s">
        <v>287</v>
      </c>
      <c r="B18" s="6">
        <v>344</v>
      </c>
      <c r="C18" s="6">
        <v>421</v>
      </c>
      <c r="D18" s="6">
        <v>765</v>
      </c>
      <c r="E18" s="6">
        <v>51</v>
      </c>
      <c r="F18" s="6">
        <v>53</v>
      </c>
      <c r="G18" s="6">
        <v>104</v>
      </c>
      <c r="H18" s="6">
        <v>26</v>
      </c>
      <c r="I18" s="6">
        <v>29</v>
      </c>
      <c r="J18" s="6">
        <v>55</v>
      </c>
      <c r="K18" s="6">
        <f t="shared" si="0"/>
        <v>421</v>
      </c>
      <c r="L18" s="6">
        <f t="shared" si="1"/>
        <v>503</v>
      </c>
      <c r="M18" s="6">
        <f t="shared" si="1"/>
        <v>924</v>
      </c>
      <c r="N18" s="7" t="s">
        <v>288</v>
      </c>
      <c r="AG18" s="76">
        <f t="shared" si="3"/>
        <v>109</v>
      </c>
      <c r="AH18" s="76">
        <f t="shared" si="3"/>
        <v>52</v>
      </c>
      <c r="AI18" s="76">
        <f t="shared" si="3"/>
        <v>161</v>
      </c>
    </row>
    <row r="19" spans="1:35" ht="18.75" customHeight="1" x14ac:dyDescent="0.2">
      <c r="A19" s="31" t="s">
        <v>765</v>
      </c>
      <c r="B19" s="32">
        <v>0</v>
      </c>
      <c r="C19" s="32">
        <v>324</v>
      </c>
      <c r="D19" s="32">
        <v>324</v>
      </c>
      <c r="E19" s="32">
        <v>0</v>
      </c>
      <c r="F19" s="32">
        <v>41</v>
      </c>
      <c r="G19" s="32">
        <v>41</v>
      </c>
      <c r="H19" s="32">
        <v>0</v>
      </c>
      <c r="I19" s="32">
        <v>42</v>
      </c>
      <c r="J19" s="32">
        <v>42</v>
      </c>
      <c r="K19" s="32">
        <f t="shared" si="0"/>
        <v>0</v>
      </c>
      <c r="L19" s="32">
        <f t="shared" si="1"/>
        <v>407</v>
      </c>
      <c r="M19" s="32">
        <f t="shared" si="1"/>
        <v>407</v>
      </c>
      <c r="N19" s="33" t="s">
        <v>831</v>
      </c>
      <c r="AG19" s="76">
        <f t="shared" si="3"/>
        <v>421</v>
      </c>
      <c r="AH19" s="76">
        <f t="shared" si="3"/>
        <v>503</v>
      </c>
      <c r="AI19" s="76">
        <f t="shared" si="3"/>
        <v>924</v>
      </c>
    </row>
    <row r="20" spans="1:35" ht="18.75" customHeight="1" x14ac:dyDescent="0.2">
      <c r="A20" s="5" t="s">
        <v>414</v>
      </c>
      <c r="B20" s="6">
        <v>468</v>
      </c>
      <c r="C20" s="6">
        <v>267</v>
      </c>
      <c r="D20" s="6">
        <v>735</v>
      </c>
      <c r="E20" s="6">
        <v>47</v>
      </c>
      <c r="F20" s="6">
        <v>25</v>
      </c>
      <c r="G20" s="6">
        <v>72</v>
      </c>
      <c r="H20" s="6">
        <v>159</v>
      </c>
      <c r="I20" s="6">
        <v>76</v>
      </c>
      <c r="J20" s="6">
        <v>235</v>
      </c>
      <c r="K20" s="6">
        <f t="shared" si="0"/>
        <v>674</v>
      </c>
      <c r="L20" s="6">
        <f t="shared" si="1"/>
        <v>368</v>
      </c>
      <c r="M20" s="6">
        <f t="shared" si="1"/>
        <v>1042</v>
      </c>
      <c r="N20" s="7" t="s">
        <v>290</v>
      </c>
      <c r="AG20" s="76">
        <f t="shared" si="3"/>
        <v>0</v>
      </c>
      <c r="AH20" s="76">
        <f t="shared" si="3"/>
        <v>407</v>
      </c>
      <c r="AI20" s="76">
        <f t="shared" si="3"/>
        <v>407</v>
      </c>
    </row>
    <row r="21" spans="1:35" ht="33.75" customHeight="1" x14ac:dyDescent="0.2">
      <c r="A21" s="5" t="s">
        <v>767</v>
      </c>
      <c r="B21" s="6">
        <v>227</v>
      </c>
      <c r="C21" s="6">
        <v>200</v>
      </c>
      <c r="D21" s="6">
        <v>427</v>
      </c>
      <c r="E21" s="6">
        <v>32</v>
      </c>
      <c r="F21" s="6">
        <v>39</v>
      </c>
      <c r="G21" s="6">
        <v>71</v>
      </c>
      <c r="H21" s="6">
        <v>29</v>
      </c>
      <c r="I21" s="6">
        <v>17</v>
      </c>
      <c r="J21" s="6">
        <v>46</v>
      </c>
      <c r="K21" s="6">
        <f t="shared" si="0"/>
        <v>288</v>
      </c>
      <c r="L21" s="6">
        <f t="shared" si="1"/>
        <v>256</v>
      </c>
      <c r="M21" s="6">
        <f t="shared" si="1"/>
        <v>544</v>
      </c>
      <c r="N21" s="18" t="s">
        <v>768</v>
      </c>
      <c r="AG21" s="76">
        <f t="shared" si="3"/>
        <v>674</v>
      </c>
      <c r="AH21" s="76">
        <f t="shared" si="3"/>
        <v>368</v>
      </c>
      <c r="AI21" s="76">
        <f t="shared" si="3"/>
        <v>1042</v>
      </c>
    </row>
    <row r="22" spans="1:35" ht="24.75" customHeight="1" x14ac:dyDescent="0.2">
      <c r="A22" s="5" t="s">
        <v>769</v>
      </c>
      <c r="B22" s="6">
        <v>477</v>
      </c>
      <c r="C22" s="6">
        <v>334</v>
      </c>
      <c r="D22" s="6">
        <v>811</v>
      </c>
      <c r="E22" s="6">
        <v>59</v>
      </c>
      <c r="F22" s="6">
        <v>33</v>
      </c>
      <c r="G22" s="6">
        <v>92</v>
      </c>
      <c r="H22" s="6">
        <v>0</v>
      </c>
      <c r="I22" s="6">
        <v>0</v>
      </c>
      <c r="J22" s="6">
        <v>0</v>
      </c>
      <c r="K22" s="6">
        <f t="shared" si="0"/>
        <v>536</v>
      </c>
      <c r="L22" s="6">
        <f t="shared" si="1"/>
        <v>367</v>
      </c>
      <c r="M22" s="6">
        <f t="shared" si="1"/>
        <v>903</v>
      </c>
      <c r="N22" s="7" t="s">
        <v>770</v>
      </c>
      <c r="AG22" s="76" t="e">
        <f>SUM(U22,#REF!)</f>
        <v>#REF!</v>
      </c>
      <c r="AH22" s="76" t="e">
        <f>SUM(V22,#REF!)</f>
        <v>#REF!</v>
      </c>
      <c r="AI22" s="76" t="e">
        <f>SUM(W22,#REF!)</f>
        <v>#REF!</v>
      </c>
    </row>
    <row r="23" spans="1:35" ht="17.25" customHeight="1" x14ac:dyDescent="0.2">
      <c r="A23" s="5" t="s">
        <v>771</v>
      </c>
      <c r="B23" s="6">
        <v>0</v>
      </c>
      <c r="C23" s="6">
        <v>617</v>
      </c>
      <c r="D23" s="6">
        <v>617</v>
      </c>
      <c r="E23" s="6">
        <v>0</v>
      </c>
      <c r="F23" s="6">
        <v>158</v>
      </c>
      <c r="G23" s="6">
        <v>158</v>
      </c>
      <c r="H23" s="6">
        <v>0</v>
      </c>
      <c r="I23" s="6">
        <v>10</v>
      </c>
      <c r="J23" s="6">
        <v>10</v>
      </c>
      <c r="K23" s="6">
        <f t="shared" si="0"/>
        <v>0</v>
      </c>
      <c r="L23" s="6">
        <f t="shared" si="1"/>
        <v>785</v>
      </c>
      <c r="M23" s="6">
        <f t="shared" si="1"/>
        <v>785</v>
      </c>
      <c r="N23" s="7" t="s">
        <v>772</v>
      </c>
      <c r="AG23" s="76">
        <f t="shared" ref="AG23:AI27" si="4">SUM(U23,K22)</f>
        <v>536</v>
      </c>
      <c r="AH23" s="76">
        <f t="shared" si="4"/>
        <v>367</v>
      </c>
      <c r="AI23" s="76">
        <f t="shared" si="4"/>
        <v>903</v>
      </c>
    </row>
    <row r="24" spans="1:35" ht="17.25" customHeight="1" x14ac:dyDescent="0.2">
      <c r="A24" s="5" t="s">
        <v>297</v>
      </c>
      <c r="B24" s="6">
        <v>95</v>
      </c>
      <c r="C24" s="6">
        <v>68</v>
      </c>
      <c r="D24" s="6">
        <v>163</v>
      </c>
      <c r="E24" s="6">
        <v>0</v>
      </c>
      <c r="F24" s="6">
        <v>0</v>
      </c>
      <c r="G24" s="6">
        <v>0</v>
      </c>
      <c r="H24" s="6">
        <v>0</v>
      </c>
      <c r="I24" s="6">
        <v>0</v>
      </c>
      <c r="J24" s="6">
        <v>0</v>
      </c>
      <c r="K24" s="6">
        <f t="shared" si="0"/>
        <v>95</v>
      </c>
      <c r="L24" s="6">
        <f t="shared" si="1"/>
        <v>68</v>
      </c>
      <c r="M24" s="6">
        <f t="shared" si="1"/>
        <v>163</v>
      </c>
      <c r="N24" s="7" t="s">
        <v>312</v>
      </c>
      <c r="AG24" s="76">
        <f t="shared" si="4"/>
        <v>0</v>
      </c>
      <c r="AH24" s="76">
        <f t="shared" si="4"/>
        <v>785</v>
      </c>
      <c r="AI24" s="76">
        <f t="shared" si="4"/>
        <v>785</v>
      </c>
    </row>
    <row r="25" spans="1:35" ht="17.25" customHeight="1" x14ac:dyDescent="0.2">
      <c r="A25" s="5" t="s">
        <v>773</v>
      </c>
      <c r="B25" s="6">
        <v>0</v>
      </c>
      <c r="C25" s="6">
        <v>46</v>
      </c>
      <c r="D25" s="6">
        <v>46</v>
      </c>
      <c r="E25" s="6">
        <v>0</v>
      </c>
      <c r="F25" s="6">
        <v>14</v>
      </c>
      <c r="G25" s="6">
        <v>14</v>
      </c>
      <c r="H25" s="6">
        <v>0</v>
      </c>
      <c r="I25" s="6">
        <v>2</v>
      </c>
      <c r="J25" s="6">
        <v>2</v>
      </c>
      <c r="K25" s="6">
        <f t="shared" si="0"/>
        <v>0</v>
      </c>
      <c r="L25" s="6">
        <f>SUM(I25,F25,C25)</f>
        <v>62</v>
      </c>
      <c r="M25" s="6">
        <f>SUM(J25,G25,D25)</f>
        <v>62</v>
      </c>
      <c r="N25" s="7" t="s">
        <v>774</v>
      </c>
      <c r="AG25" s="76">
        <f t="shared" si="4"/>
        <v>95</v>
      </c>
      <c r="AH25" s="76">
        <f t="shared" si="4"/>
        <v>68</v>
      </c>
      <c r="AI25" s="76">
        <f t="shared" si="4"/>
        <v>163</v>
      </c>
    </row>
    <row r="26" spans="1:35" ht="17.25" customHeight="1" x14ac:dyDescent="0.2">
      <c r="A26" s="5" t="s">
        <v>299</v>
      </c>
      <c r="B26" s="6">
        <v>548</v>
      </c>
      <c r="C26" s="6">
        <v>377</v>
      </c>
      <c r="D26" s="6">
        <v>925</v>
      </c>
      <c r="E26" s="6">
        <v>68</v>
      </c>
      <c r="F26" s="6">
        <v>55</v>
      </c>
      <c r="G26" s="6">
        <v>123</v>
      </c>
      <c r="H26" s="6">
        <v>0</v>
      </c>
      <c r="I26" s="6">
        <v>0</v>
      </c>
      <c r="J26" s="6">
        <v>0</v>
      </c>
      <c r="K26" s="6">
        <f t="shared" ref="K26:M32" si="5">SUM(H26,E26,B26)</f>
        <v>616</v>
      </c>
      <c r="L26" s="6">
        <f t="shared" si="5"/>
        <v>432</v>
      </c>
      <c r="M26" s="6">
        <f t="shared" si="5"/>
        <v>1048</v>
      </c>
      <c r="N26" s="7" t="s">
        <v>300</v>
      </c>
      <c r="AG26" s="76">
        <f t="shared" si="4"/>
        <v>0</v>
      </c>
      <c r="AH26" s="76">
        <f t="shared" si="4"/>
        <v>62</v>
      </c>
      <c r="AI26" s="76">
        <f t="shared" si="4"/>
        <v>62</v>
      </c>
    </row>
    <row r="27" spans="1:35" ht="17.25" customHeight="1" x14ac:dyDescent="0.2">
      <c r="A27" s="5" t="s">
        <v>775</v>
      </c>
      <c r="B27" s="6">
        <v>452</v>
      </c>
      <c r="C27" s="6">
        <v>419</v>
      </c>
      <c r="D27" s="6">
        <v>871</v>
      </c>
      <c r="E27" s="6">
        <v>18</v>
      </c>
      <c r="F27" s="6">
        <v>17</v>
      </c>
      <c r="G27" s="6">
        <v>35</v>
      </c>
      <c r="H27" s="6">
        <v>1</v>
      </c>
      <c r="I27" s="6">
        <v>2</v>
      </c>
      <c r="J27" s="6">
        <v>3</v>
      </c>
      <c r="K27" s="6">
        <f t="shared" si="5"/>
        <v>471</v>
      </c>
      <c r="L27" s="6">
        <f t="shared" si="5"/>
        <v>438</v>
      </c>
      <c r="M27" s="6">
        <f t="shared" si="5"/>
        <v>909</v>
      </c>
      <c r="N27" s="7" t="s">
        <v>776</v>
      </c>
      <c r="AG27" s="76">
        <f t="shared" si="4"/>
        <v>616</v>
      </c>
      <c r="AH27" s="76">
        <f t="shared" si="4"/>
        <v>432</v>
      </c>
      <c r="AI27" s="76">
        <f t="shared" si="4"/>
        <v>1048</v>
      </c>
    </row>
    <row r="28" spans="1:35" ht="17.25" customHeight="1" x14ac:dyDescent="0.2">
      <c r="A28" s="5" t="s">
        <v>396</v>
      </c>
      <c r="B28" s="6">
        <v>216</v>
      </c>
      <c r="C28" s="6">
        <v>16</v>
      </c>
      <c r="D28" s="6">
        <v>232</v>
      </c>
      <c r="E28" s="6">
        <v>22</v>
      </c>
      <c r="F28" s="6">
        <v>6</v>
      </c>
      <c r="G28" s="6">
        <v>28</v>
      </c>
      <c r="H28" s="6">
        <v>0</v>
      </c>
      <c r="I28" s="6">
        <v>0</v>
      </c>
      <c r="J28" s="6">
        <v>0</v>
      </c>
      <c r="K28" s="6">
        <f>SUM(H28,E28,B28)</f>
        <v>238</v>
      </c>
      <c r="L28" s="6">
        <f t="shared" si="5"/>
        <v>22</v>
      </c>
      <c r="M28" s="6">
        <f t="shared" si="5"/>
        <v>260</v>
      </c>
      <c r="N28" s="7" t="s">
        <v>371</v>
      </c>
      <c r="AG28" s="76">
        <f t="shared" ref="AG28:AI31" si="6">SUM(U28,K29)</f>
        <v>33</v>
      </c>
      <c r="AH28" s="76">
        <f t="shared" si="6"/>
        <v>43</v>
      </c>
      <c r="AI28" s="76">
        <f t="shared" si="6"/>
        <v>76</v>
      </c>
    </row>
    <row r="29" spans="1:35" ht="17.25" customHeight="1" x14ac:dyDescent="0.2">
      <c r="A29" s="31" t="s">
        <v>301</v>
      </c>
      <c r="B29" s="32">
        <v>23</v>
      </c>
      <c r="C29" s="32">
        <v>33</v>
      </c>
      <c r="D29" s="32">
        <v>56</v>
      </c>
      <c r="E29" s="32">
        <v>10</v>
      </c>
      <c r="F29" s="32">
        <v>10</v>
      </c>
      <c r="G29" s="32">
        <v>20</v>
      </c>
      <c r="H29" s="32">
        <v>0</v>
      </c>
      <c r="I29" s="32">
        <v>0</v>
      </c>
      <c r="J29" s="32">
        <v>0</v>
      </c>
      <c r="K29" s="32">
        <f>SUM(H29,E29,B29)</f>
        <v>33</v>
      </c>
      <c r="L29" s="32">
        <f t="shared" si="5"/>
        <v>43</v>
      </c>
      <c r="M29" s="32">
        <f t="shared" si="5"/>
        <v>76</v>
      </c>
      <c r="N29" s="33" t="s">
        <v>302</v>
      </c>
      <c r="AG29" s="76">
        <f t="shared" si="6"/>
        <v>149</v>
      </c>
      <c r="AH29" s="76">
        <f t="shared" si="6"/>
        <v>107</v>
      </c>
      <c r="AI29" s="76">
        <f t="shared" si="6"/>
        <v>256</v>
      </c>
    </row>
    <row r="30" spans="1:35" ht="17.25" customHeight="1" x14ac:dyDescent="0.2">
      <c r="A30" s="5" t="s">
        <v>303</v>
      </c>
      <c r="B30" s="6">
        <v>108</v>
      </c>
      <c r="C30" s="6">
        <v>71</v>
      </c>
      <c r="D30" s="6">
        <v>179</v>
      </c>
      <c r="E30" s="6">
        <v>16</v>
      </c>
      <c r="F30" s="6">
        <v>15</v>
      </c>
      <c r="G30" s="6">
        <v>31</v>
      </c>
      <c r="H30" s="6">
        <v>25</v>
      </c>
      <c r="I30" s="6">
        <v>21</v>
      </c>
      <c r="J30" s="6">
        <v>46</v>
      </c>
      <c r="K30" s="6">
        <f>SUM(H30,E30,B30)</f>
        <v>149</v>
      </c>
      <c r="L30" s="6">
        <f t="shared" si="5"/>
        <v>107</v>
      </c>
      <c r="M30" s="6">
        <f t="shared" si="5"/>
        <v>256</v>
      </c>
      <c r="N30" s="7" t="s">
        <v>304</v>
      </c>
      <c r="AG30" s="76">
        <f t="shared" si="6"/>
        <v>293</v>
      </c>
      <c r="AH30" s="76">
        <f t="shared" si="6"/>
        <v>170</v>
      </c>
      <c r="AI30" s="76">
        <f t="shared" si="6"/>
        <v>463</v>
      </c>
    </row>
    <row r="31" spans="1:35" ht="17.25" customHeight="1" x14ac:dyDescent="0.2">
      <c r="A31" s="5" t="s">
        <v>777</v>
      </c>
      <c r="B31" s="6">
        <v>277</v>
      </c>
      <c r="C31" s="6">
        <v>148</v>
      </c>
      <c r="D31" s="6">
        <v>425</v>
      </c>
      <c r="E31" s="6">
        <v>11</v>
      </c>
      <c r="F31" s="6">
        <v>18</v>
      </c>
      <c r="G31" s="6">
        <v>29</v>
      </c>
      <c r="H31" s="6">
        <v>5</v>
      </c>
      <c r="I31" s="6">
        <v>4</v>
      </c>
      <c r="J31" s="6">
        <v>9</v>
      </c>
      <c r="K31" s="6">
        <f>SUM(H31,E31,B31)</f>
        <v>293</v>
      </c>
      <c r="L31" s="6">
        <f t="shared" si="5"/>
        <v>170</v>
      </c>
      <c r="M31" s="6">
        <f t="shared" si="5"/>
        <v>463</v>
      </c>
      <c r="N31" s="7" t="s">
        <v>778</v>
      </c>
      <c r="AG31" s="76">
        <f t="shared" si="6"/>
        <v>493</v>
      </c>
      <c r="AH31" s="76">
        <f t="shared" si="6"/>
        <v>377</v>
      </c>
      <c r="AI31" s="76">
        <f t="shared" si="6"/>
        <v>870</v>
      </c>
    </row>
    <row r="32" spans="1:35" ht="17.25" customHeight="1" x14ac:dyDescent="0.2">
      <c r="A32" s="5" t="s">
        <v>372</v>
      </c>
      <c r="B32" s="6">
        <v>439</v>
      </c>
      <c r="C32" s="6">
        <v>325</v>
      </c>
      <c r="D32" s="6">
        <v>764</v>
      </c>
      <c r="E32" s="6">
        <v>52</v>
      </c>
      <c r="F32" s="6">
        <v>50</v>
      </c>
      <c r="G32" s="6">
        <v>102</v>
      </c>
      <c r="H32" s="6">
        <v>2</v>
      </c>
      <c r="I32" s="6">
        <v>2</v>
      </c>
      <c r="J32" s="6">
        <v>4</v>
      </c>
      <c r="K32" s="6">
        <f>SUM(H32,E32,B32)</f>
        <v>493</v>
      </c>
      <c r="L32" s="6">
        <f t="shared" si="5"/>
        <v>377</v>
      </c>
      <c r="M32" s="6">
        <f t="shared" si="5"/>
        <v>870</v>
      </c>
      <c r="N32" s="7" t="s">
        <v>779</v>
      </c>
    </row>
    <row r="33" spans="1:35" ht="17.25" customHeight="1" thickBot="1" x14ac:dyDescent="0.25">
      <c r="A33" s="14" t="s">
        <v>38</v>
      </c>
      <c r="B33" s="15">
        <f t="shared" ref="B33:M33" si="7">SUM(B9:B21,B22:B32)</f>
        <v>4755</v>
      </c>
      <c r="C33" s="15">
        <f t="shared" si="7"/>
        <v>4503</v>
      </c>
      <c r="D33" s="15">
        <f t="shared" si="7"/>
        <v>9258</v>
      </c>
      <c r="E33" s="15">
        <f t="shared" si="7"/>
        <v>514</v>
      </c>
      <c r="F33" s="15">
        <f t="shared" si="7"/>
        <v>652</v>
      </c>
      <c r="G33" s="15">
        <f t="shared" si="7"/>
        <v>1166</v>
      </c>
      <c r="H33" s="15">
        <f t="shared" si="7"/>
        <v>296</v>
      </c>
      <c r="I33" s="15">
        <f t="shared" si="7"/>
        <v>264</v>
      </c>
      <c r="J33" s="15">
        <f t="shared" si="7"/>
        <v>560</v>
      </c>
      <c r="K33" s="15">
        <f t="shared" si="7"/>
        <v>5565</v>
      </c>
      <c r="L33" s="15">
        <f t="shared" si="7"/>
        <v>5419</v>
      </c>
      <c r="M33" s="15">
        <f t="shared" si="7"/>
        <v>10984</v>
      </c>
      <c r="N33" s="16" t="s">
        <v>39</v>
      </c>
    </row>
    <row r="34" spans="1:35" ht="20.25" customHeight="1" thickTop="1" x14ac:dyDescent="0.2">
      <c r="A34" s="31"/>
      <c r="B34" s="32"/>
      <c r="C34" s="32"/>
      <c r="D34" s="32"/>
      <c r="E34" s="32"/>
      <c r="F34" s="32"/>
      <c r="G34" s="32"/>
      <c r="H34" s="32"/>
      <c r="I34" s="32"/>
      <c r="J34" s="32"/>
      <c r="K34" s="32"/>
      <c r="L34" s="32"/>
      <c r="M34" s="32"/>
      <c r="N34" s="33"/>
    </row>
    <row r="35" spans="1:35" ht="20.25" customHeight="1" x14ac:dyDescent="0.2">
      <c r="A35" s="31"/>
      <c r="B35" s="32"/>
      <c r="C35" s="32"/>
      <c r="D35" s="32"/>
      <c r="E35" s="32"/>
      <c r="F35" s="32"/>
      <c r="G35" s="32"/>
      <c r="H35" s="32"/>
      <c r="I35" s="32"/>
      <c r="J35" s="32"/>
      <c r="K35" s="32"/>
      <c r="L35" s="32"/>
      <c r="M35" s="32"/>
      <c r="N35" s="33"/>
    </row>
    <row r="36" spans="1:35" ht="20.25" customHeight="1" x14ac:dyDescent="0.2">
      <c r="A36" s="31"/>
      <c r="B36" s="32"/>
      <c r="C36" s="32"/>
      <c r="D36" s="32"/>
      <c r="E36" s="32"/>
      <c r="F36" s="32"/>
      <c r="G36" s="32"/>
      <c r="H36" s="32"/>
      <c r="I36" s="32"/>
      <c r="J36" s="32"/>
      <c r="K36" s="32"/>
      <c r="L36" s="32"/>
      <c r="M36" s="32"/>
      <c r="N36" s="33"/>
    </row>
    <row r="37" spans="1:35" ht="20.25" customHeight="1" x14ac:dyDescent="0.2">
      <c r="A37" s="31"/>
      <c r="B37" s="32"/>
      <c r="C37" s="32"/>
      <c r="D37" s="32"/>
      <c r="E37" s="32"/>
      <c r="F37" s="32"/>
      <c r="G37" s="32"/>
      <c r="H37" s="32"/>
      <c r="I37" s="32"/>
      <c r="J37" s="32"/>
      <c r="K37" s="32"/>
      <c r="L37" s="32"/>
      <c r="M37" s="32"/>
      <c r="N37" s="33"/>
    </row>
    <row r="38" spans="1:35" ht="20.25" customHeight="1" x14ac:dyDescent="0.2">
      <c r="A38" s="31"/>
      <c r="B38" s="32"/>
      <c r="C38" s="32"/>
      <c r="D38" s="32"/>
      <c r="E38" s="32"/>
      <c r="F38" s="32"/>
      <c r="G38" s="32"/>
      <c r="H38" s="32"/>
      <c r="I38" s="32"/>
      <c r="J38" s="32"/>
      <c r="K38" s="32"/>
      <c r="L38" s="32"/>
      <c r="M38" s="32"/>
      <c r="N38" s="33"/>
    </row>
    <row r="39" spans="1:35" ht="20.25" customHeight="1" x14ac:dyDescent="0.2">
      <c r="A39" s="31"/>
      <c r="B39" s="32"/>
      <c r="C39" s="32"/>
      <c r="D39" s="32"/>
      <c r="E39" s="32"/>
      <c r="F39" s="32"/>
      <c r="G39" s="32"/>
      <c r="H39" s="32"/>
      <c r="I39" s="32"/>
      <c r="J39" s="32"/>
      <c r="K39" s="32"/>
      <c r="L39" s="32"/>
      <c r="M39" s="32"/>
      <c r="N39" s="33"/>
    </row>
    <row r="40" spans="1:35" ht="20.25" customHeight="1" x14ac:dyDescent="0.2">
      <c r="A40" s="31"/>
      <c r="B40" s="32"/>
      <c r="C40" s="32"/>
      <c r="D40" s="32"/>
      <c r="E40" s="32"/>
      <c r="F40" s="32"/>
      <c r="G40" s="32"/>
      <c r="H40" s="32"/>
      <c r="I40" s="32"/>
      <c r="J40" s="32"/>
      <c r="K40" s="32"/>
      <c r="L40" s="32"/>
      <c r="M40" s="32"/>
      <c r="N40" s="33"/>
    </row>
    <row r="41" spans="1:35" ht="24.75" customHeight="1" thickBot="1" x14ac:dyDescent="0.3">
      <c r="A41" s="29" t="s">
        <v>832</v>
      </c>
      <c r="N41" s="35" t="s">
        <v>833</v>
      </c>
    </row>
    <row r="42" spans="1:35" ht="23.25" customHeight="1" thickTop="1" x14ac:dyDescent="0.25">
      <c r="A42" s="409" t="s">
        <v>118</v>
      </c>
      <c r="B42" s="412" t="s">
        <v>56</v>
      </c>
      <c r="C42" s="412"/>
      <c r="D42" s="412"/>
      <c r="E42" s="412" t="s">
        <v>57</v>
      </c>
      <c r="F42" s="412"/>
      <c r="G42" s="412"/>
      <c r="H42" s="412" t="s">
        <v>58</v>
      </c>
      <c r="I42" s="412"/>
      <c r="J42" s="412"/>
      <c r="K42" s="412" t="s">
        <v>4</v>
      </c>
      <c r="L42" s="412"/>
      <c r="M42" s="412"/>
      <c r="N42" s="409" t="s">
        <v>278</v>
      </c>
      <c r="AG42" s="76" t="e">
        <f>SUM(U42,#REF!)</f>
        <v>#REF!</v>
      </c>
      <c r="AH42" s="76" t="e">
        <f>SUM(V42,#REF!)</f>
        <v>#REF!</v>
      </c>
      <c r="AI42" s="76" t="e">
        <f>SUM(W42,#REF!)</f>
        <v>#REF!</v>
      </c>
    </row>
    <row r="43" spans="1:35" ht="23.25" customHeight="1" x14ac:dyDescent="0.25">
      <c r="A43" s="410"/>
      <c r="B43" s="413" t="s">
        <v>59</v>
      </c>
      <c r="C43" s="413"/>
      <c r="D43" s="413"/>
      <c r="E43" s="413" t="s">
        <v>60</v>
      </c>
      <c r="F43" s="413"/>
      <c r="G43" s="413"/>
      <c r="H43" s="413" t="s">
        <v>61</v>
      </c>
      <c r="I43" s="413"/>
      <c r="J43" s="413"/>
      <c r="K43" s="413" t="s">
        <v>8</v>
      </c>
      <c r="L43" s="413"/>
      <c r="M43" s="413"/>
      <c r="N43" s="410"/>
    </row>
    <row r="44" spans="1:35" ht="20.25" customHeight="1" x14ac:dyDescent="0.25">
      <c r="A44" s="410"/>
      <c r="B44" s="75" t="s">
        <v>52</v>
      </c>
      <c r="C44" s="75" t="s">
        <v>10</v>
      </c>
      <c r="D44" s="75" t="s">
        <v>11</v>
      </c>
      <c r="E44" s="75" t="s">
        <v>52</v>
      </c>
      <c r="F44" s="75" t="s">
        <v>10</v>
      </c>
      <c r="G44" s="75" t="s">
        <v>11</v>
      </c>
      <c r="H44" s="75" t="s">
        <v>52</v>
      </c>
      <c r="I44" s="75" t="s">
        <v>10</v>
      </c>
      <c r="J44" s="75" t="s">
        <v>11</v>
      </c>
      <c r="K44" s="75" t="s">
        <v>52</v>
      </c>
      <c r="L44" s="75" t="s">
        <v>10</v>
      </c>
      <c r="M44" s="75" t="s">
        <v>11</v>
      </c>
      <c r="N44" s="410"/>
    </row>
    <row r="45" spans="1:35" ht="20.25" customHeight="1" thickBot="1" x14ac:dyDescent="0.3">
      <c r="A45" s="411"/>
      <c r="B45" s="4" t="s">
        <v>12</v>
      </c>
      <c r="C45" s="4" t="s">
        <v>13</v>
      </c>
      <c r="D45" s="4" t="s">
        <v>8</v>
      </c>
      <c r="E45" s="4" t="s">
        <v>12</v>
      </c>
      <c r="F45" s="4" t="s">
        <v>13</v>
      </c>
      <c r="G45" s="4" t="s">
        <v>8</v>
      </c>
      <c r="H45" s="4" t="s">
        <v>12</v>
      </c>
      <c r="I45" s="4" t="s">
        <v>13</v>
      </c>
      <c r="J45" s="4" t="s">
        <v>8</v>
      </c>
      <c r="K45" s="4" t="s">
        <v>12</v>
      </c>
      <c r="L45" s="4" t="s">
        <v>13</v>
      </c>
      <c r="M45" s="4" t="s">
        <v>8</v>
      </c>
      <c r="N45" s="411"/>
      <c r="AG45" s="76">
        <f>SUM(U45,K54)</f>
        <v>0</v>
      </c>
      <c r="AH45" s="76">
        <f>SUM(V45,L54)</f>
        <v>27</v>
      </c>
      <c r="AI45" s="76">
        <f>SUM(W45,M54)</f>
        <v>27</v>
      </c>
    </row>
    <row r="46" spans="1:35" ht="20.25" customHeight="1" x14ac:dyDescent="0.2">
      <c r="A46" s="5" t="s">
        <v>62</v>
      </c>
      <c r="B46" s="6"/>
      <c r="C46" s="6"/>
      <c r="D46" s="6"/>
      <c r="E46" s="6"/>
      <c r="F46" s="6"/>
      <c r="G46" s="6"/>
      <c r="H46" s="6"/>
      <c r="I46" s="6"/>
      <c r="J46" s="6"/>
      <c r="K46" s="6"/>
      <c r="L46" s="6"/>
      <c r="M46" s="6"/>
      <c r="N46" s="7" t="s">
        <v>41</v>
      </c>
    </row>
    <row r="47" spans="1:35" ht="20.25" customHeight="1" x14ac:dyDescent="0.2">
      <c r="A47" s="5" t="s">
        <v>348</v>
      </c>
      <c r="B47" s="6">
        <v>95</v>
      </c>
      <c r="C47" s="6">
        <v>11</v>
      </c>
      <c r="D47" s="6">
        <v>106</v>
      </c>
      <c r="E47" s="6">
        <v>2</v>
      </c>
      <c r="F47" s="6">
        <v>0</v>
      </c>
      <c r="G47" s="6">
        <v>2</v>
      </c>
      <c r="H47" s="6">
        <v>5</v>
      </c>
      <c r="I47" s="6">
        <v>0</v>
      </c>
      <c r="J47" s="6">
        <v>5</v>
      </c>
      <c r="K47" s="6">
        <f>SUM(H47,E47,B47)</f>
        <v>102</v>
      </c>
      <c r="L47" s="6">
        <f t="shared" ref="L47:M59" si="8">SUM(I47,F47,C47)</f>
        <v>11</v>
      </c>
      <c r="M47" s="6">
        <f t="shared" si="8"/>
        <v>113</v>
      </c>
      <c r="N47" s="7" t="s">
        <v>349</v>
      </c>
      <c r="AG47" s="76">
        <f>SUM(U47,K47)</f>
        <v>102</v>
      </c>
      <c r="AH47" s="76">
        <f>SUM(V47,L47)</f>
        <v>11</v>
      </c>
      <c r="AI47" s="76">
        <f>SUM(W47,M47)</f>
        <v>113</v>
      </c>
    </row>
    <row r="48" spans="1:35" ht="20.25" customHeight="1" x14ac:dyDescent="0.2">
      <c r="A48" s="5" t="s">
        <v>763</v>
      </c>
      <c r="B48" s="6">
        <v>30</v>
      </c>
      <c r="C48" s="6">
        <v>38</v>
      </c>
      <c r="D48" s="6">
        <v>68</v>
      </c>
      <c r="E48" s="6">
        <v>2</v>
      </c>
      <c r="F48" s="6">
        <v>0</v>
      </c>
      <c r="G48" s="6">
        <v>2</v>
      </c>
      <c r="H48" s="6">
        <v>0</v>
      </c>
      <c r="I48" s="6">
        <v>0</v>
      </c>
      <c r="J48" s="6">
        <v>0</v>
      </c>
      <c r="K48" s="6">
        <f t="shared" ref="K48:K59" si="9">SUM(H48,E48,B48)</f>
        <v>32</v>
      </c>
      <c r="L48" s="6">
        <f t="shared" si="8"/>
        <v>38</v>
      </c>
      <c r="M48" s="6">
        <f t="shared" si="8"/>
        <v>70</v>
      </c>
      <c r="N48" s="7" t="s">
        <v>830</v>
      </c>
    </row>
    <row r="49" spans="1:35" ht="20.25" customHeight="1" x14ac:dyDescent="0.2">
      <c r="A49" s="5" t="s">
        <v>287</v>
      </c>
      <c r="B49" s="6">
        <v>474</v>
      </c>
      <c r="C49" s="6">
        <v>453</v>
      </c>
      <c r="D49" s="6">
        <v>927</v>
      </c>
      <c r="E49" s="6">
        <v>4</v>
      </c>
      <c r="F49" s="6">
        <v>3</v>
      </c>
      <c r="G49" s="6">
        <v>7</v>
      </c>
      <c r="H49" s="6">
        <v>16</v>
      </c>
      <c r="I49" s="6">
        <v>11</v>
      </c>
      <c r="J49" s="6">
        <v>27</v>
      </c>
      <c r="K49" s="6">
        <f t="shared" si="9"/>
        <v>494</v>
      </c>
      <c r="L49" s="6">
        <f t="shared" si="8"/>
        <v>467</v>
      </c>
      <c r="M49" s="6">
        <f t="shared" si="8"/>
        <v>961</v>
      </c>
      <c r="N49" s="7" t="s">
        <v>331</v>
      </c>
      <c r="AG49" s="76">
        <f t="shared" ref="AG49:AI53" si="10">SUM(U49,K50)</f>
        <v>0</v>
      </c>
      <c r="AH49" s="76">
        <f t="shared" si="10"/>
        <v>28</v>
      </c>
      <c r="AI49" s="76">
        <f t="shared" si="10"/>
        <v>28</v>
      </c>
    </row>
    <row r="50" spans="1:35" ht="20.25" customHeight="1" x14ac:dyDescent="0.2">
      <c r="A50" s="5" t="s">
        <v>765</v>
      </c>
      <c r="B50" s="6">
        <v>0</v>
      </c>
      <c r="C50" s="6">
        <v>23</v>
      </c>
      <c r="D50" s="6">
        <v>23</v>
      </c>
      <c r="E50" s="6"/>
      <c r="F50" s="6">
        <v>3</v>
      </c>
      <c r="G50" s="6">
        <v>3</v>
      </c>
      <c r="H50" s="6">
        <v>0</v>
      </c>
      <c r="I50" s="6">
        <v>2</v>
      </c>
      <c r="J50" s="6">
        <v>2</v>
      </c>
      <c r="K50" s="6">
        <f t="shared" si="9"/>
        <v>0</v>
      </c>
      <c r="L50" s="6">
        <f t="shared" si="8"/>
        <v>28</v>
      </c>
      <c r="M50" s="6">
        <f t="shared" si="8"/>
        <v>28</v>
      </c>
      <c r="N50" s="7" t="s">
        <v>791</v>
      </c>
      <c r="AG50" s="76">
        <f>SUM(U50,K51)</f>
        <v>672</v>
      </c>
      <c r="AH50" s="76">
        <f>SUM(V50,L51)</f>
        <v>191</v>
      </c>
      <c r="AI50" s="76">
        <f>SUM(W50,M51)</f>
        <v>863</v>
      </c>
    </row>
    <row r="51" spans="1:35" ht="20.25" customHeight="1" x14ac:dyDescent="0.2">
      <c r="A51" s="5" t="s">
        <v>414</v>
      </c>
      <c r="B51" s="6">
        <v>457</v>
      </c>
      <c r="C51" s="6">
        <v>120</v>
      </c>
      <c r="D51" s="6">
        <v>577</v>
      </c>
      <c r="E51" s="6">
        <v>13</v>
      </c>
      <c r="F51" s="6">
        <v>5</v>
      </c>
      <c r="G51" s="6">
        <v>18</v>
      </c>
      <c r="H51" s="6">
        <v>202</v>
      </c>
      <c r="I51" s="6">
        <v>66</v>
      </c>
      <c r="J51" s="6">
        <v>268</v>
      </c>
      <c r="K51" s="6">
        <f t="shared" si="9"/>
        <v>672</v>
      </c>
      <c r="L51" s="6">
        <f t="shared" si="8"/>
        <v>191</v>
      </c>
      <c r="M51" s="6">
        <f t="shared" si="8"/>
        <v>863</v>
      </c>
      <c r="N51" s="7" t="s">
        <v>290</v>
      </c>
      <c r="AG51" s="76">
        <f t="shared" si="10"/>
        <v>332</v>
      </c>
      <c r="AH51" s="76">
        <f t="shared" si="10"/>
        <v>205</v>
      </c>
      <c r="AI51" s="76">
        <f t="shared" si="10"/>
        <v>537</v>
      </c>
    </row>
    <row r="52" spans="1:35" ht="37.5" customHeight="1" x14ac:dyDescent="0.2">
      <c r="A52" s="5" t="s">
        <v>767</v>
      </c>
      <c r="B52" s="6">
        <v>317</v>
      </c>
      <c r="C52" s="6">
        <v>200</v>
      </c>
      <c r="D52" s="6">
        <v>517</v>
      </c>
      <c r="E52" s="6">
        <v>12</v>
      </c>
      <c r="F52" s="6">
        <v>4</v>
      </c>
      <c r="G52" s="6">
        <v>16</v>
      </c>
      <c r="H52" s="6">
        <v>3</v>
      </c>
      <c r="I52" s="6">
        <v>1</v>
      </c>
      <c r="J52" s="6">
        <v>4</v>
      </c>
      <c r="K52" s="6">
        <f t="shared" si="9"/>
        <v>332</v>
      </c>
      <c r="L52" s="6">
        <f t="shared" si="8"/>
        <v>205</v>
      </c>
      <c r="M52" s="6">
        <f t="shared" si="8"/>
        <v>537</v>
      </c>
      <c r="N52" s="18" t="s">
        <v>834</v>
      </c>
      <c r="AG52" s="76">
        <f t="shared" si="10"/>
        <v>560</v>
      </c>
      <c r="AH52" s="76">
        <f t="shared" si="10"/>
        <v>450</v>
      </c>
      <c r="AI52" s="76">
        <f t="shared" si="10"/>
        <v>1010</v>
      </c>
    </row>
    <row r="53" spans="1:35" ht="21" customHeight="1" x14ac:dyDescent="0.2">
      <c r="A53" s="5" t="s">
        <v>769</v>
      </c>
      <c r="B53" s="6">
        <v>558</v>
      </c>
      <c r="C53" s="6">
        <v>447</v>
      </c>
      <c r="D53" s="6">
        <v>1005</v>
      </c>
      <c r="E53" s="6">
        <v>2</v>
      </c>
      <c r="F53" s="6">
        <v>3</v>
      </c>
      <c r="G53" s="6">
        <v>5</v>
      </c>
      <c r="H53" s="6">
        <v>0</v>
      </c>
      <c r="I53" s="6">
        <v>0</v>
      </c>
      <c r="J53" s="6">
        <v>0</v>
      </c>
      <c r="K53" s="6">
        <f t="shared" si="9"/>
        <v>560</v>
      </c>
      <c r="L53" s="6">
        <f t="shared" si="8"/>
        <v>450</v>
      </c>
      <c r="M53" s="6">
        <f t="shared" si="8"/>
        <v>1010</v>
      </c>
      <c r="N53" s="7" t="s">
        <v>770</v>
      </c>
      <c r="AG53" s="76">
        <f t="shared" si="10"/>
        <v>0</v>
      </c>
      <c r="AH53" s="76">
        <f t="shared" si="10"/>
        <v>27</v>
      </c>
      <c r="AI53" s="76">
        <f t="shared" si="10"/>
        <v>27</v>
      </c>
    </row>
    <row r="54" spans="1:35" ht="21" customHeight="1" x14ac:dyDescent="0.2">
      <c r="A54" s="5" t="s">
        <v>771</v>
      </c>
      <c r="B54" s="6">
        <v>0</v>
      </c>
      <c r="C54" s="6">
        <v>25</v>
      </c>
      <c r="D54" s="6">
        <v>25</v>
      </c>
      <c r="E54" s="6">
        <v>0</v>
      </c>
      <c r="F54" s="6">
        <v>2</v>
      </c>
      <c r="G54" s="6">
        <v>2</v>
      </c>
      <c r="H54" s="6">
        <v>0</v>
      </c>
      <c r="I54" s="6">
        <v>0</v>
      </c>
      <c r="J54" s="6">
        <v>0</v>
      </c>
      <c r="K54" s="6">
        <f t="shared" si="9"/>
        <v>0</v>
      </c>
      <c r="L54" s="6">
        <f t="shared" si="8"/>
        <v>27</v>
      </c>
      <c r="M54" s="6">
        <f t="shared" si="8"/>
        <v>27</v>
      </c>
      <c r="N54" s="7" t="s">
        <v>792</v>
      </c>
      <c r="AG54" s="76">
        <f>SUM(U54,K56)</f>
        <v>73</v>
      </c>
      <c r="AH54" s="76">
        <f>SUM(V54,L56)</f>
        <v>44</v>
      </c>
      <c r="AI54" s="76">
        <f>SUM(W54,M56)</f>
        <v>117</v>
      </c>
    </row>
    <row r="55" spans="1:35" ht="21" customHeight="1" x14ac:dyDescent="0.2">
      <c r="A55" s="5" t="s">
        <v>299</v>
      </c>
      <c r="B55" s="6">
        <v>66</v>
      </c>
      <c r="C55" s="6">
        <v>57</v>
      </c>
      <c r="D55" s="6">
        <v>123</v>
      </c>
      <c r="E55" s="6">
        <v>3</v>
      </c>
      <c r="F55" s="6">
        <v>5</v>
      </c>
      <c r="G55" s="6">
        <v>8</v>
      </c>
      <c r="H55" s="6">
        <v>0</v>
      </c>
      <c r="I55" s="6">
        <v>0</v>
      </c>
      <c r="J55" s="6">
        <v>0</v>
      </c>
      <c r="K55" s="6">
        <f t="shared" si="9"/>
        <v>69</v>
      </c>
      <c r="L55" s="6">
        <f t="shared" si="8"/>
        <v>62</v>
      </c>
      <c r="M55" s="6">
        <f t="shared" si="8"/>
        <v>131</v>
      </c>
      <c r="N55" s="7" t="s">
        <v>300</v>
      </c>
    </row>
    <row r="56" spans="1:35" ht="21" customHeight="1" x14ac:dyDescent="0.2">
      <c r="A56" s="5" t="s">
        <v>775</v>
      </c>
      <c r="B56" s="6">
        <v>68</v>
      </c>
      <c r="C56" s="6">
        <v>43</v>
      </c>
      <c r="D56" s="6">
        <v>111</v>
      </c>
      <c r="E56" s="6">
        <v>3</v>
      </c>
      <c r="F56" s="6">
        <v>1</v>
      </c>
      <c r="G56" s="6">
        <v>4</v>
      </c>
      <c r="H56" s="6">
        <v>2</v>
      </c>
      <c r="I56" s="6">
        <v>0</v>
      </c>
      <c r="J56" s="6">
        <v>2</v>
      </c>
      <c r="K56" s="6">
        <f t="shared" si="9"/>
        <v>73</v>
      </c>
      <c r="L56" s="6">
        <f t="shared" si="8"/>
        <v>44</v>
      </c>
      <c r="M56" s="6">
        <f t="shared" si="8"/>
        <v>117</v>
      </c>
      <c r="N56" s="7" t="s">
        <v>776</v>
      </c>
      <c r="AG56" s="76" t="e">
        <f>SUM(U56,#REF!)</f>
        <v>#REF!</v>
      </c>
      <c r="AH56" s="76" t="e">
        <f>SUM(V56,#REF!)</f>
        <v>#REF!</v>
      </c>
      <c r="AI56" s="76" t="e">
        <f>SUM(W56,#REF!)</f>
        <v>#REF!</v>
      </c>
    </row>
    <row r="57" spans="1:35" ht="21" customHeight="1" x14ac:dyDescent="0.2">
      <c r="A57" s="5" t="s">
        <v>303</v>
      </c>
      <c r="B57" s="6">
        <v>169</v>
      </c>
      <c r="C57" s="6">
        <v>32</v>
      </c>
      <c r="D57" s="6">
        <v>201</v>
      </c>
      <c r="E57" s="6">
        <v>18</v>
      </c>
      <c r="F57" s="6">
        <v>2</v>
      </c>
      <c r="G57" s="6">
        <v>20</v>
      </c>
      <c r="H57" s="6">
        <v>25</v>
      </c>
      <c r="I57" s="6">
        <v>6</v>
      </c>
      <c r="J57" s="6">
        <v>31</v>
      </c>
      <c r="K57" s="6">
        <f t="shared" si="9"/>
        <v>212</v>
      </c>
      <c r="L57" s="6">
        <f t="shared" si="8"/>
        <v>40</v>
      </c>
      <c r="M57" s="6">
        <f t="shared" si="8"/>
        <v>252</v>
      </c>
      <c r="N57" s="7" t="s">
        <v>304</v>
      </c>
      <c r="AG57" s="76">
        <f t="shared" ref="AG57:AI58" si="11">SUM(U57,K58)</f>
        <v>76</v>
      </c>
      <c r="AH57" s="76">
        <f t="shared" si="11"/>
        <v>50</v>
      </c>
      <c r="AI57" s="76">
        <f t="shared" si="11"/>
        <v>126</v>
      </c>
    </row>
    <row r="58" spans="1:35" ht="21" customHeight="1" x14ac:dyDescent="0.2">
      <c r="A58" s="31" t="s">
        <v>777</v>
      </c>
      <c r="B58" s="32">
        <v>72</v>
      </c>
      <c r="C58" s="32">
        <v>50</v>
      </c>
      <c r="D58" s="32">
        <v>122</v>
      </c>
      <c r="E58" s="32">
        <v>2</v>
      </c>
      <c r="F58" s="32">
        <v>0</v>
      </c>
      <c r="G58" s="32">
        <v>2</v>
      </c>
      <c r="H58" s="32">
        <v>2</v>
      </c>
      <c r="I58" s="32">
        <v>0</v>
      </c>
      <c r="J58" s="32">
        <v>2</v>
      </c>
      <c r="K58" s="32">
        <f t="shared" si="9"/>
        <v>76</v>
      </c>
      <c r="L58" s="32">
        <f t="shared" si="8"/>
        <v>50</v>
      </c>
      <c r="M58" s="32">
        <f t="shared" si="8"/>
        <v>126</v>
      </c>
      <c r="N58" s="33" t="s">
        <v>778</v>
      </c>
      <c r="AG58" s="76">
        <f t="shared" si="11"/>
        <v>150</v>
      </c>
      <c r="AH58" s="76">
        <f t="shared" si="11"/>
        <v>63</v>
      </c>
      <c r="AI58" s="76">
        <f t="shared" si="11"/>
        <v>213</v>
      </c>
    </row>
    <row r="59" spans="1:35" ht="21" customHeight="1" x14ac:dyDescent="0.2">
      <c r="A59" s="5" t="s">
        <v>372</v>
      </c>
      <c r="B59" s="6">
        <v>145</v>
      </c>
      <c r="C59" s="6">
        <v>63</v>
      </c>
      <c r="D59" s="6">
        <v>208</v>
      </c>
      <c r="E59" s="6">
        <v>4</v>
      </c>
      <c r="F59" s="6">
        <v>0</v>
      </c>
      <c r="G59" s="6">
        <v>4</v>
      </c>
      <c r="H59" s="6">
        <v>1</v>
      </c>
      <c r="I59" s="6">
        <v>0</v>
      </c>
      <c r="J59" s="6">
        <v>1</v>
      </c>
      <c r="K59" s="6">
        <f t="shared" si="9"/>
        <v>150</v>
      </c>
      <c r="L59" s="6">
        <f t="shared" si="8"/>
        <v>63</v>
      </c>
      <c r="M59" s="6">
        <f t="shared" si="8"/>
        <v>213</v>
      </c>
      <c r="N59" s="7" t="s">
        <v>779</v>
      </c>
    </row>
    <row r="60" spans="1:35" ht="21" customHeight="1" thickBot="1" x14ac:dyDescent="0.25">
      <c r="A60" s="5" t="s">
        <v>45</v>
      </c>
      <c r="B60" s="6">
        <f>SUM(B47:B59)</f>
        <v>2451</v>
      </c>
      <c r="C60" s="6">
        <f t="shared" ref="C60:M60" si="12">SUM(C47:C59)</f>
        <v>1562</v>
      </c>
      <c r="D60" s="6">
        <f>SUM(B60:C60)</f>
        <v>4013</v>
      </c>
      <c r="E60" s="6">
        <f t="shared" si="12"/>
        <v>65</v>
      </c>
      <c r="F60" s="6">
        <f t="shared" si="12"/>
        <v>28</v>
      </c>
      <c r="G60" s="6">
        <f t="shared" si="12"/>
        <v>93</v>
      </c>
      <c r="H60" s="6">
        <f t="shared" si="12"/>
        <v>256</v>
      </c>
      <c r="I60" s="6">
        <f t="shared" si="12"/>
        <v>86</v>
      </c>
      <c r="J60" s="6">
        <f t="shared" si="12"/>
        <v>342</v>
      </c>
      <c r="K60" s="6">
        <f t="shared" si="12"/>
        <v>2772</v>
      </c>
      <c r="L60" s="6">
        <f t="shared" si="12"/>
        <v>1676</v>
      </c>
      <c r="M60" s="6">
        <f t="shared" si="12"/>
        <v>4448</v>
      </c>
      <c r="N60" s="7" t="s">
        <v>336</v>
      </c>
    </row>
    <row r="61" spans="1:35" ht="21" customHeight="1" thickBot="1" x14ac:dyDescent="0.25">
      <c r="A61" s="8" t="s">
        <v>47</v>
      </c>
      <c r="B61" s="9">
        <f>SUM(B60,B33)</f>
        <v>7206</v>
      </c>
      <c r="C61" s="9">
        <f t="shared" ref="C61:M61" si="13">SUM(C60,C33)</f>
        <v>6065</v>
      </c>
      <c r="D61" s="9">
        <f t="shared" si="13"/>
        <v>13271</v>
      </c>
      <c r="E61" s="9">
        <f t="shared" si="13"/>
        <v>579</v>
      </c>
      <c r="F61" s="9">
        <f t="shared" si="13"/>
        <v>680</v>
      </c>
      <c r="G61" s="9">
        <f t="shared" si="13"/>
        <v>1259</v>
      </c>
      <c r="H61" s="9">
        <f t="shared" si="13"/>
        <v>552</v>
      </c>
      <c r="I61" s="9">
        <f t="shared" si="13"/>
        <v>350</v>
      </c>
      <c r="J61" s="9">
        <f t="shared" si="13"/>
        <v>902</v>
      </c>
      <c r="K61" s="9">
        <f t="shared" si="13"/>
        <v>8337</v>
      </c>
      <c r="L61" s="9">
        <f t="shared" si="13"/>
        <v>7095</v>
      </c>
      <c r="M61" s="9">
        <f t="shared" si="13"/>
        <v>15432</v>
      </c>
      <c r="N61" s="10" t="s">
        <v>48</v>
      </c>
    </row>
    <row r="62" spans="1:35" ht="19.5" customHeight="1" thickTop="1" x14ac:dyDescent="0.2"/>
    <row r="63" spans="1:35" ht="19.5" customHeight="1" x14ac:dyDescent="0.2"/>
    <row r="64" spans="1:35" ht="19.5" customHeight="1" x14ac:dyDescent="0.2"/>
    <row r="65" spans="1:14" ht="19.5" customHeight="1" x14ac:dyDescent="0.2"/>
    <row r="66" spans="1:14" ht="19.5" customHeight="1" x14ac:dyDescent="0.2"/>
    <row r="67" spans="1:14" ht="19.5" customHeight="1" x14ac:dyDescent="0.2"/>
    <row r="68" spans="1:14" ht="19.5" customHeight="1" x14ac:dyDescent="0.2"/>
    <row r="69" spans="1:14" ht="19.5" customHeight="1" x14ac:dyDescent="0.2"/>
    <row r="70" spans="1:14" ht="19.5" customHeight="1" x14ac:dyDescent="0.2"/>
    <row r="71" spans="1:14" ht="19.5" customHeight="1" x14ac:dyDescent="0.2"/>
    <row r="72" spans="1:14" ht="19.5" customHeight="1" x14ac:dyDescent="0.2"/>
    <row r="73" spans="1:14" ht="19.5" customHeight="1" x14ac:dyDescent="0.2"/>
    <row r="74" spans="1:14" ht="19.5" customHeight="1" x14ac:dyDescent="0.2"/>
    <row r="75" spans="1:14" ht="19.5" customHeight="1" x14ac:dyDescent="0.2"/>
    <row r="76" spans="1:14" ht="25.5" customHeight="1" x14ac:dyDescent="0.25">
      <c r="A76" s="408" t="s">
        <v>835</v>
      </c>
      <c r="B76" s="408"/>
      <c r="C76" s="408"/>
      <c r="D76" s="408"/>
      <c r="E76" s="408"/>
      <c r="F76" s="408"/>
      <c r="G76" s="408"/>
      <c r="H76" s="408"/>
      <c r="I76" s="408"/>
      <c r="J76" s="408"/>
      <c r="K76" s="408"/>
      <c r="L76" s="408"/>
      <c r="M76" s="408"/>
      <c r="N76" s="408"/>
    </row>
    <row r="77" spans="1:14" ht="37.5" customHeight="1" x14ac:dyDescent="0.25">
      <c r="A77" s="416" t="s">
        <v>836</v>
      </c>
      <c r="B77" s="416"/>
      <c r="C77" s="416"/>
      <c r="D77" s="416"/>
      <c r="E77" s="416"/>
      <c r="F77" s="416"/>
      <c r="G77" s="416"/>
      <c r="H77" s="416"/>
      <c r="I77" s="416"/>
      <c r="J77" s="416"/>
      <c r="K77" s="416"/>
      <c r="L77" s="416"/>
      <c r="M77" s="416"/>
      <c r="N77" s="416"/>
    </row>
    <row r="78" spans="1:14" ht="22.5" customHeight="1" thickBot="1" x14ac:dyDescent="0.3">
      <c r="A78" s="29" t="s">
        <v>837</v>
      </c>
      <c r="N78" s="34" t="s">
        <v>838</v>
      </c>
    </row>
    <row r="79" spans="1:14" ht="21" customHeight="1" thickTop="1" x14ac:dyDescent="0.25">
      <c r="A79" s="409" t="s">
        <v>118</v>
      </c>
      <c r="B79" s="412" t="s">
        <v>56</v>
      </c>
      <c r="C79" s="412"/>
      <c r="D79" s="412"/>
      <c r="E79" s="412" t="s">
        <v>57</v>
      </c>
      <c r="F79" s="412"/>
      <c r="G79" s="412"/>
      <c r="H79" s="412" t="s">
        <v>58</v>
      </c>
      <c r="I79" s="412"/>
      <c r="J79" s="412"/>
      <c r="K79" s="412" t="s">
        <v>4</v>
      </c>
      <c r="L79" s="412"/>
      <c r="M79" s="412"/>
      <c r="N79" s="409" t="s">
        <v>278</v>
      </c>
    </row>
    <row r="80" spans="1:14" ht="21" customHeight="1" x14ac:dyDescent="0.25">
      <c r="A80" s="410"/>
      <c r="B80" s="413" t="s">
        <v>59</v>
      </c>
      <c r="C80" s="413"/>
      <c r="D80" s="413"/>
      <c r="E80" s="413" t="s">
        <v>60</v>
      </c>
      <c r="F80" s="413"/>
      <c r="G80" s="413"/>
      <c r="H80" s="413" t="s">
        <v>61</v>
      </c>
      <c r="I80" s="413"/>
      <c r="J80" s="413"/>
      <c r="K80" s="413" t="s">
        <v>8</v>
      </c>
      <c r="L80" s="413"/>
      <c r="M80" s="413"/>
      <c r="N80" s="410"/>
    </row>
    <row r="81" spans="1:35" ht="21" customHeight="1" x14ac:dyDescent="0.25">
      <c r="A81" s="410"/>
      <c r="B81" s="75" t="s">
        <v>52</v>
      </c>
      <c r="C81" s="75" t="s">
        <v>10</v>
      </c>
      <c r="D81" s="75" t="s">
        <v>11</v>
      </c>
      <c r="E81" s="75" t="s">
        <v>52</v>
      </c>
      <c r="F81" s="75" t="s">
        <v>10</v>
      </c>
      <c r="G81" s="75" t="s">
        <v>11</v>
      </c>
      <c r="H81" s="75" t="s">
        <v>52</v>
      </c>
      <c r="I81" s="75" t="s">
        <v>10</v>
      </c>
      <c r="J81" s="75" t="s">
        <v>11</v>
      </c>
      <c r="K81" s="75" t="s">
        <v>52</v>
      </c>
      <c r="L81" s="75" t="s">
        <v>10</v>
      </c>
      <c r="M81" s="75" t="s">
        <v>11</v>
      </c>
      <c r="N81" s="410"/>
    </row>
    <row r="82" spans="1:35" ht="21" customHeight="1" thickBot="1" x14ac:dyDescent="0.3">
      <c r="A82" s="411"/>
      <c r="B82" s="4" t="s">
        <v>12</v>
      </c>
      <c r="C82" s="4" t="s">
        <v>13</v>
      </c>
      <c r="D82" s="4" t="s">
        <v>8</v>
      </c>
      <c r="E82" s="4" t="s">
        <v>12</v>
      </c>
      <c r="F82" s="4" t="s">
        <v>13</v>
      </c>
      <c r="G82" s="4" t="s">
        <v>8</v>
      </c>
      <c r="H82" s="4" t="s">
        <v>12</v>
      </c>
      <c r="I82" s="4" t="s">
        <v>13</v>
      </c>
      <c r="J82" s="4" t="s">
        <v>8</v>
      </c>
      <c r="K82" s="4" t="s">
        <v>12</v>
      </c>
      <c r="L82" s="4" t="s">
        <v>13</v>
      </c>
      <c r="M82" s="4" t="s">
        <v>8</v>
      </c>
      <c r="N82" s="411"/>
    </row>
    <row r="83" spans="1:35" ht="21" customHeight="1" x14ac:dyDescent="0.2">
      <c r="A83" s="31" t="s">
        <v>14</v>
      </c>
      <c r="B83" s="32"/>
      <c r="C83" s="32"/>
      <c r="D83" s="32"/>
      <c r="E83" s="32"/>
      <c r="F83" s="32"/>
      <c r="G83" s="32"/>
      <c r="H83" s="32"/>
      <c r="I83" s="32"/>
      <c r="J83" s="32"/>
      <c r="K83" s="33"/>
      <c r="L83" s="31"/>
      <c r="M83" s="32"/>
      <c r="N83" s="33" t="s">
        <v>547</v>
      </c>
    </row>
    <row r="84" spans="1:35" ht="21" customHeight="1" x14ac:dyDescent="0.2">
      <c r="A84" s="5" t="s">
        <v>470</v>
      </c>
      <c r="B84" s="6">
        <v>1</v>
      </c>
      <c r="C84" s="6">
        <v>0</v>
      </c>
      <c r="D84" s="6">
        <f>SUM(B84:C84)</f>
        <v>1</v>
      </c>
      <c r="E84" s="6">
        <v>0</v>
      </c>
      <c r="F84" s="6">
        <v>0</v>
      </c>
      <c r="G84" s="6">
        <f>SUM(E84:F84)</f>
        <v>0</v>
      </c>
      <c r="H84" s="6">
        <v>0</v>
      </c>
      <c r="I84" s="6">
        <v>0</v>
      </c>
      <c r="J84" s="6">
        <f>SUM(H84:I84)</f>
        <v>0</v>
      </c>
      <c r="K84" s="6">
        <f t="shared" ref="K84:M85" si="14">SUM(H84,E84,B84)</f>
        <v>1</v>
      </c>
      <c r="L84" s="6">
        <f t="shared" si="14"/>
        <v>0</v>
      </c>
      <c r="M84" s="6">
        <f t="shared" si="14"/>
        <v>1</v>
      </c>
      <c r="N84" s="7" t="s">
        <v>353</v>
      </c>
    </row>
    <row r="85" spans="1:35" ht="21" customHeight="1" x14ac:dyDescent="0.2">
      <c r="A85" s="5" t="s">
        <v>783</v>
      </c>
      <c r="B85" s="6">
        <v>0</v>
      </c>
      <c r="C85" s="6">
        <v>1</v>
      </c>
      <c r="D85" s="6">
        <f>SUM(B85:C85)</f>
        <v>1</v>
      </c>
      <c r="E85" s="6">
        <v>0</v>
      </c>
      <c r="F85" s="6">
        <v>0</v>
      </c>
      <c r="G85" s="6">
        <f>SUM(E85:F85)</f>
        <v>0</v>
      </c>
      <c r="H85" s="6">
        <v>0</v>
      </c>
      <c r="I85" s="6">
        <v>0</v>
      </c>
      <c r="J85" s="6">
        <f>SUM(H85:I85)</f>
        <v>0</v>
      </c>
      <c r="K85" s="6">
        <f t="shared" si="14"/>
        <v>0</v>
      </c>
      <c r="L85" s="6">
        <f t="shared" si="14"/>
        <v>1</v>
      </c>
      <c r="M85" s="6">
        <f t="shared" si="14"/>
        <v>1</v>
      </c>
      <c r="N85" s="7" t="s">
        <v>770</v>
      </c>
    </row>
    <row r="86" spans="1:35" ht="21" customHeight="1" x14ac:dyDescent="0.2">
      <c r="A86" s="5" t="s">
        <v>38</v>
      </c>
      <c r="B86" s="6">
        <f>SUM(B84:B85)</f>
        <v>1</v>
      </c>
      <c r="C86" s="6">
        <f t="shared" ref="C86:M86" si="15">SUM(C84:C85)</f>
        <v>1</v>
      </c>
      <c r="D86" s="6">
        <f t="shared" si="15"/>
        <v>2</v>
      </c>
      <c r="E86" s="6">
        <f t="shared" si="15"/>
        <v>0</v>
      </c>
      <c r="F86" s="6">
        <f t="shared" si="15"/>
        <v>0</v>
      </c>
      <c r="G86" s="6">
        <f t="shared" si="15"/>
        <v>0</v>
      </c>
      <c r="H86" s="6">
        <f t="shared" si="15"/>
        <v>0</v>
      </c>
      <c r="I86" s="6">
        <f t="shared" si="15"/>
        <v>0</v>
      </c>
      <c r="J86" s="6">
        <f t="shared" si="15"/>
        <v>0</v>
      </c>
      <c r="K86" s="6">
        <f t="shared" si="15"/>
        <v>1</v>
      </c>
      <c r="L86" s="6">
        <f t="shared" si="15"/>
        <v>1</v>
      </c>
      <c r="M86" s="6">
        <f t="shared" si="15"/>
        <v>2</v>
      </c>
      <c r="N86" s="7" t="s">
        <v>39</v>
      </c>
    </row>
    <row r="87" spans="1:35" ht="19.5" customHeight="1" x14ac:dyDescent="0.25">
      <c r="A87" s="5" t="s">
        <v>62</v>
      </c>
      <c r="B87" s="424"/>
      <c r="C87" s="424"/>
      <c r="D87" s="424"/>
      <c r="E87" s="424"/>
      <c r="F87" s="424"/>
      <c r="G87" s="424"/>
      <c r="H87" s="424"/>
      <c r="I87" s="424"/>
      <c r="J87" s="424"/>
      <c r="K87" s="424"/>
      <c r="L87" s="424"/>
      <c r="M87" s="424"/>
      <c r="N87" s="7" t="s">
        <v>41</v>
      </c>
    </row>
    <row r="88" spans="1:35" ht="20.25" customHeight="1" x14ac:dyDescent="0.2">
      <c r="A88" s="5" t="s">
        <v>348</v>
      </c>
      <c r="B88" s="6">
        <v>0</v>
      </c>
      <c r="C88" s="6">
        <v>1</v>
      </c>
      <c r="D88" s="6">
        <f>SUM(B88:C88)</f>
        <v>1</v>
      </c>
      <c r="E88" s="6">
        <v>0</v>
      </c>
      <c r="F88" s="6">
        <v>0</v>
      </c>
      <c r="G88" s="6">
        <v>0</v>
      </c>
      <c r="H88" s="6">
        <v>0</v>
      </c>
      <c r="I88" s="6">
        <v>0</v>
      </c>
      <c r="J88" s="6">
        <v>0</v>
      </c>
      <c r="K88" s="6">
        <f t="shared" ref="K88:M89" si="16">SUM(H88,E88,B88)</f>
        <v>0</v>
      </c>
      <c r="L88" s="6">
        <f t="shared" si="16"/>
        <v>1</v>
      </c>
      <c r="M88" s="6">
        <f t="shared" si="16"/>
        <v>1</v>
      </c>
      <c r="N88" s="7" t="s">
        <v>349</v>
      </c>
      <c r="AG88" s="76">
        <f>SUM(U88,K88)</f>
        <v>0</v>
      </c>
      <c r="AH88" s="76">
        <f>SUM(V88,L88)</f>
        <v>1</v>
      </c>
      <c r="AI88" s="76">
        <f>SUM(W88,M88)</f>
        <v>1</v>
      </c>
    </row>
    <row r="89" spans="1:35" ht="25.5" customHeight="1" x14ac:dyDescent="0.2">
      <c r="A89" s="5" t="s">
        <v>783</v>
      </c>
      <c r="B89" s="6">
        <v>2</v>
      </c>
      <c r="C89" s="6">
        <v>2</v>
      </c>
      <c r="D89" s="6">
        <f>SUM(B89:C89)</f>
        <v>4</v>
      </c>
      <c r="E89" s="6">
        <v>0</v>
      </c>
      <c r="F89" s="6">
        <v>0</v>
      </c>
      <c r="G89" s="6">
        <f>SUM(E89:F89)</f>
        <v>0</v>
      </c>
      <c r="H89" s="6">
        <v>0</v>
      </c>
      <c r="I89" s="6">
        <v>0</v>
      </c>
      <c r="J89" s="6">
        <f>SUM(H89:I89)</f>
        <v>0</v>
      </c>
      <c r="K89" s="6">
        <f t="shared" si="16"/>
        <v>2</v>
      </c>
      <c r="L89" s="6">
        <f t="shared" si="16"/>
        <v>2</v>
      </c>
      <c r="M89" s="6">
        <f t="shared" si="16"/>
        <v>4</v>
      </c>
      <c r="N89" s="6" t="s">
        <v>770</v>
      </c>
    </row>
    <row r="90" spans="1:35" ht="25.5" customHeight="1" x14ac:dyDescent="0.2">
      <c r="A90" s="11" t="s">
        <v>775</v>
      </c>
      <c r="B90" s="12">
        <v>1</v>
      </c>
      <c r="C90" s="12">
        <v>0</v>
      </c>
      <c r="D90" s="12">
        <f>SUM(B90:C90)</f>
        <v>1</v>
      </c>
      <c r="E90" s="12">
        <v>0</v>
      </c>
      <c r="F90" s="12">
        <v>0</v>
      </c>
      <c r="G90" s="12">
        <f>SUM(E90:F90)</f>
        <v>0</v>
      </c>
      <c r="H90" s="12">
        <v>0</v>
      </c>
      <c r="I90" s="12">
        <v>0</v>
      </c>
      <c r="J90" s="12">
        <f>SUM(H90:I90)</f>
        <v>0</v>
      </c>
      <c r="K90" s="12">
        <f>SUM(B90,E90,H90)</f>
        <v>1</v>
      </c>
      <c r="L90" s="12">
        <f>SUM(C90,F90,I90)</f>
        <v>0</v>
      </c>
      <c r="M90" s="12">
        <f>SUM(D90,G90,J90)</f>
        <v>1</v>
      </c>
      <c r="N90" s="12" t="s">
        <v>776</v>
      </c>
      <c r="AG90" s="76" t="e">
        <v>#REF!</v>
      </c>
      <c r="AH90" s="76" t="e">
        <v>#REF!</v>
      </c>
      <c r="AI90" s="76" t="e">
        <v>#REF!</v>
      </c>
    </row>
    <row r="91" spans="1:35" ht="25.5" customHeight="1" thickBot="1" x14ac:dyDescent="0.25">
      <c r="A91" s="44" t="s">
        <v>45</v>
      </c>
      <c r="B91" s="45">
        <f>SUM(B88:B90)</f>
        <v>3</v>
      </c>
      <c r="C91" s="45">
        <f t="shared" ref="C91:M91" si="17">SUM(C88:C90)</f>
        <v>3</v>
      </c>
      <c r="D91" s="45">
        <f t="shared" si="17"/>
        <v>6</v>
      </c>
      <c r="E91" s="45">
        <f t="shared" si="17"/>
        <v>0</v>
      </c>
      <c r="F91" s="45">
        <f t="shared" si="17"/>
        <v>0</v>
      </c>
      <c r="G91" s="45">
        <f t="shared" si="17"/>
        <v>0</v>
      </c>
      <c r="H91" s="45">
        <f t="shared" si="17"/>
        <v>0</v>
      </c>
      <c r="I91" s="45">
        <f t="shared" si="17"/>
        <v>0</v>
      </c>
      <c r="J91" s="45">
        <f t="shared" si="17"/>
        <v>0</v>
      </c>
      <c r="K91" s="45">
        <f t="shared" si="17"/>
        <v>3</v>
      </c>
      <c r="L91" s="45">
        <f t="shared" si="17"/>
        <v>3</v>
      </c>
      <c r="M91" s="45">
        <f t="shared" si="17"/>
        <v>6</v>
      </c>
      <c r="N91" s="46" t="s">
        <v>633</v>
      </c>
    </row>
    <row r="92" spans="1:35" ht="25.5" customHeight="1" thickBot="1" x14ac:dyDescent="0.25">
      <c r="A92" s="8" t="s">
        <v>47</v>
      </c>
      <c r="B92" s="9">
        <f>SUM(B91,B86)</f>
        <v>4</v>
      </c>
      <c r="C92" s="9">
        <f t="shared" ref="C92:M92" si="18">SUM(C91,C86)</f>
        <v>4</v>
      </c>
      <c r="D92" s="9">
        <f t="shared" si="18"/>
        <v>8</v>
      </c>
      <c r="E92" s="9">
        <f t="shared" si="18"/>
        <v>0</v>
      </c>
      <c r="F92" s="9">
        <f t="shared" si="18"/>
        <v>0</v>
      </c>
      <c r="G92" s="9">
        <f t="shared" si="18"/>
        <v>0</v>
      </c>
      <c r="H92" s="9">
        <f t="shared" si="18"/>
        <v>0</v>
      </c>
      <c r="I92" s="9">
        <f t="shared" si="18"/>
        <v>0</v>
      </c>
      <c r="J92" s="9">
        <f t="shared" si="18"/>
        <v>0</v>
      </c>
      <c r="K92" s="9">
        <f t="shared" si="18"/>
        <v>4</v>
      </c>
      <c r="L92" s="9">
        <f t="shared" si="18"/>
        <v>4</v>
      </c>
      <c r="M92" s="9">
        <f t="shared" si="18"/>
        <v>8</v>
      </c>
      <c r="N92" s="10" t="s">
        <v>48</v>
      </c>
    </row>
    <row r="93" spans="1:35" ht="15" thickTop="1" x14ac:dyDescent="0.2"/>
  </sheetData>
  <mergeCells count="38">
    <mergeCell ref="B87:D87"/>
    <mergeCell ref="E87:G87"/>
    <mergeCell ref="H87:J87"/>
    <mergeCell ref="K87:M87"/>
    <mergeCell ref="A77:N77"/>
    <mergeCell ref="A79:A82"/>
    <mergeCell ref="B79:D79"/>
    <mergeCell ref="E79:G79"/>
    <mergeCell ref="H79:J79"/>
    <mergeCell ref="K79:M79"/>
    <mergeCell ref="N79:N82"/>
    <mergeCell ref="B80:D80"/>
    <mergeCell ref="E80:G80"/>
    <mergeCell ref="H80:J80"/>
    <mergeCell ref="K80:M80"/>
    <mergeCell ref="A76:N76"/>
    <mergeCell ref="H5:J5"/>
    <mergeCell ref="K5:M5"/>
    <mergeCell ref="A42:A45"/>
    <mergeCell ref="B42:D42"/>
    <mergeCell ref="E42:G42"/>
    <mergeCell ref="H42:J42"/>
    <mergeCell ref="K42:M42"/>
    <mergeCell ref="N42:N45"/>
    <mergeCell ref="B43:D43"/>
    <mergeCell ref="E43:G43"/>
    <mergeCell ref="H43:J43"/>
    <mergeCell ref="K43:M43"/>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firstPageNumber="3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8"/>
  <sheetViews>
    <sheetView rightToLeft="1" view="pageBreakPreview" zoomScale="80" zoomScaleSheetLayoutView="80" workbookViewId="0">
      <selection activeCell="D155" sqref="D155"/>
    </sheetView>
  </sheetViews>
  <sheetFormatPr defaultRowHeight="14.25" x14ac:dyDescent="0.2"/>
  <cols>
    <col min="1" max="1" width="20.875" customWidth="1"/>
    <col min="2" max="12" width="8" customWidth="1"/>
    <col min="13" max="13" width="6.625" customWidth="1"/>
    <col min="14" max="14" width="35.5" customWidth="1"/>
  </cols>
  <sheetData>
    <row r="1" spans="1:14" ht="25.5" customHeight="1" x14ac:dyDescent="0.2">
      <c r="A1" s="423" t="s">
        <v>468</v>
      </c>
      <c r="B1" s="423"/>
      <c r="C1" s="423"/>
      <c r="D1" s="423"/>
      <c r="E1" s="423"/>
      <c r="F1" s="423"/>
      <c r="G1" s="423"/>
      <c r="H1" s="423"/>
      <c r="I1" s="423"/>
      <c r="J1" s="423"/>
      <c r="K1" s="423"/>
      <c r="L1" s="423"/>
      <c r="M1" s="423"/>
      <c r="N1" s="423"/>
    </row>
    <row r="2" spans="1:14" ht="37.5" customHeight="1" x14ac:dyDescent="0.25">
      <c r="A2" s="416" t="s">
        <v>469</v>
      </c>
      <c r="B2" s="416"/>
      <c r="C2" s="416"/>
      <c r="D2" s="416"/>
      <c r="E2" s="416"/>
      <c r="F2" s="416"/>
      <c r="G2" s="416"/>
      <c r="H2" s="416"/>
      <c r="I2" s="416"/>
      <c r="J2" s="416"/>
      <c r="K2" s="416"/>
      <c r="L2" s="416"/>
      <c r="M2" s="416"/>
      <c r="N2" s="416"/>
    </row>
    <row r="3" spans="1:14" ht="16.5" thickBot="1" x14ac:dyDescent="0.3">
      <c r="A3" s="29" t="s">
        <v>511</v>
      </c>
      <c r="N3" s="35" t="s">
        <v>512</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5">
      <c r="A6" s="410"/>
      <c r="B6" s="38" t="s">
        <v>52</v>
      </c>
      <c r="C6" s="38" t="s">
        <v>10</v>
      </c>
      <c r="D6" s="38" t="s">
        <v>11</v>
      </c>
      <c r="E6" s="38" t="s">
        <v>52</v>
      </c>
      <c r="F6" s="38" t="s">
        <v>10</v>
      </c>
      <c r="G6" s="38" t="s">
        <v>11</v>
      </c>
      <c r="H6" s="38" t="s">
        <v>52</v>
      </c>
      <c r="I6" s="38" t="s">
        <v>10</v>
      </c>
      <c r="J6" s="38" t="s">
        <v>11</v>
      </c>
      <c r="K6" s="38" t="s">
        <v>52</v>
      </c>
      <c r="L6" s="38" t="s">
        <v>10</v>
      </c>
      <c r="M6" s="38" t="s">
        <v>11</v>
      </c>
      <c r="N6" s="410"/>
    </row>
    <row r="7" spans="1:14" ht="16.5"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15.95" customHeight="1" x14ac:dyDescent="0.2">
      <c r="A8" s="42" t="s">
        <v>14</v>
      </c>
      <c r="B8" s="40"/>
      <c r="C8" s="40"/>
      <c r="D8" s="40"/>
      <c r="E8" s="40"/>
      <c r="F8" s="40"/>
      <c r="G8" s="40"/>
      <c r="H8" s="40"/>
      <c r="I8" s="40"/>
      <c r="J8" s="40"/>
      <c r="K8" s="43"/>
      <c r="L8" s="42"/>
      <c r="M8" s="40"/>
      <c r="N8" s="43" t="s">
        <v>69</v>
      </c>
    </row>
    <row r="9" spans="1:14" ht="16.5" customHeight="1" x14ac:dyDescent="0.2">
      <c r="A9" s="5" t="s">
        <v>280</v>
      </c>
      <c r="B9" s="67">
        <v>10</v>
      </c>
      <c r="C9" s="67">
        <v>16</v>
      </c>
      <c r="D9" s="6">
        <f>SUM(B9:C9)</f>
        <v>26</v>
      </c>
      <c r="E9" s="67">
        <v>0</v>
      </c>
      <c r="F9" s="67">
        <v>1</v>
      </c>
      <c r="G9" s="6">
        <f>SUM(E9:F9)</f>
        <v>1</v>
      </c>
      <c r="H9" s="67">
        <v>0</v>
      </c>
      <c r="I9" s="67">
        <v>0</v>
      </c>
      <c r="J9" s="6">
        <f>SUM(H9:I9)</f>
        <v>0</v>
      </c>
      <c r="K9" s="6">
        <f>SUM(B9,E9,H9)</f>
        <v>10</v>
      </c>
      <c r="L9" s="6">
        <f>SUM(C9,F9,I9)</f>
        <v>17</v>
      </c>
      <c r="M9" s="6">
        <f>SUM(K9:L9)</f>
        <v>27</v>
      </c>
      <c r="N9" s="7" t="s">
        <v>281</v>
      </c>
    </row>
    <row r="10" spans="1:14" ht="16.5" customHeight="1" x14ac:dyDescent="0.2">
      <c r="A10" s="5" t="s">
        <v>131</v>
      </c>
      <c r="B10" s="67">
        <v>4</v>
      </c>
      <c r="C10" s="67">
        <v>13</v>
      </c>
      <c r="D10" s="6">
        <f t="shared" ref="D10:D24" si="0">SUM(B10:C10)</f>
        <v>17</v>
      </c>
      <c r="E10" s="67">
        <v>1</v>
      </c>
      <c r="F10" s="67">
        <v>0</v>
      </c>
      <c r="G10" s="6">
        <f t="shared" ref="G10:G24" si="1">SUM(E10:F10)</f>
        <v>1</v>
      </c>
      <c r="H10" s="67">
        <v>0</v>
      </c>
      <c r="I10" s="67">
        <v>0</v>
      </c>
      <c r="J10" s="6">
        <f t="shared" ref="J10:J24" si="2">SUM(H10:I10)</f>
        <v>0</v>
      </c>
      <c r="K10" s="6">
        <f t="shared" ref="K10:L24" si="3">SUM(B10,E10,H10)</f>
        <v>5</v>
      </c>
      <c r="L10" s="6">
        <f t="shared" si="3"/>
        <v>13</v>
      </c>
      <c r="M10" s="6">
        <f t="shared" ref="M10:M24" si="4">SUM(K10:L10)</f>
        <v>18</v>
      </c>
      <c r="N10" s="7" t="s">
        <v>282</v>
      </c>
    </row>
    <row r="11" spans="1:14" ht="16.5" customHeight="1" x14ac:dyDescent="0.2">
      <c r="A11" s="5" t="s">
        <v>283</v>
      </c>
      <c r="B11" s="67">
        <v>8</v>
      </c>
      <c r="C11" s="67">
        <v>13</v>
      </c>
      <c r="D11" s="6">
        <f t="shared" si="0"/>
        <v>21</v>
      </c>
      <c r="E11" s="67">
        <v>1</v>
      </c>
      <c r="F11" s="67">
        <v>2</v>
      </c>
      <c r="G11" s="6">
        <f t="shared" si="1"/>
        <v>3</v>
      </c>
      <c r="H11" s="67">
        <v>2</v>
      </c>
      <c r="I11" s="67">
        <v>4</v>
      </c>
      <c r="J11" s="6">
        <f t="shared" si="2"/>
        <v>6</v>
      </c>
      <c r="K11" s="6">
        <f t="shared" si="3"/>
        <v>11</v>
      </c>
      <c r="L11" s="6">
        <f t="shared" si="3"/>
        <v>19</v>
      </c>
      <c r="M11" s="6">
        <f t="shared" si="4"/>
        <v>30</v>
      </c>
      <c r="N11" s="7" t="s">
        <v>347</v>
      </c>
    </row>
    <row r="12" spans="1:14" ht="16.5" customHeight="1" x14ac:dyDescent="0.2">
      <c r="A12" s="5" t="s">
        <v>132</v>
      </c>
      <c r="B12" s="67">
        <v>3</v>
      </c>
      <c r="C12" s="67">
        <v>6</v>
      </c>
      <c r="D12" s="6">
        <f t="shared" si="0"/>
        <v>9</v>
      </c>
      <c r="E12" s="67">
        <v>2</v>
      </c>
      <c r="F12" s="67">
        <v>4</v>
      </c>
      <c r="G12" s="6">
        <f t="shared" si="1"/>
        <v>6</v>
      </c>
      <c r="H12" s="67">
        <v>1</v>
      </c>
      <c r="I12" s="67">
        <v>0</v>
      </c>
      <c r="J12" s="6">
        <f t="shared" si="2"/>
        <v>1</v>
      </c>
      <c r="K12" s="6">
        <f t="shared" si="3"/>
        <v>6</v>
      </c>
      <c r="L12" s="6">
        <f t="shared" si="3"/>
        <v>10</v>
      </c>
      <c r="M12" s="6">
        <f t="shared" si="4"/>
        <v>16</v>
      </c>
      <c r="N12" s="7" t="s">
        <v>349</v>
      </c>
    </row>
    <row r="13" spans="1:14" ht="16.5" customHeight="1" x14ac:dyDescent="0.2">
      <c r="A13" s="5" t="s">
        <v>449</v>
      </c>
      <c r="B13" s="67">
        <v>18</v>
      </c>
      <c r="C13" s="67">
        <v>20</v>
      </c>
      <c r="D13" s="6">
        <f t="shared" si="0"/>
        <v>38</v>
      </c>
      <c r="E13" s="67">
        <v>6</v>
      </c>
      <c r="F13" s="67">
        <v>17</v>
      </c>
      <c r="G13" s="6">
        <f t="shared" si="1"/>
        <v>23</v>
      </c>
      <c r="H13" s="67">
        <v>0</v>
      </c>
      <c r="I13" s="67">
        <v>0</v>
      </c>
      <c r="J13" s="6">
        <f t="shared" si="2"/>
        <v>0</v>
      </c>
      <c r="K13" s="6">
        <f t="shared" si="3"/>
        <v>24</v>
      </c>
      <c r="L13" s="6">
        <f t="shared" si="3"/>
        <v>37</v>
      </c>
      <c r="M13" s="6">
        <f t="shared" si="4"/>
        <v>61</v>
      </c>
      <c r="N13" s="7" t="s">
        <v>450</v>
      </c>
    </row>
    <row r="14" spans="1:14" ht="16.5" customHeight="1" x14ac:dyDescent="0.2">
      <c r="A14" s="5" t="s">
        <v>285</v>
      </c>
      <c r="B14" s="67">
        <v>74</v>
      </c>
      <c r="C14" s="67">
        <v>87</v>
      </c>
      <c r="D14" s="6">
        <f t="shared" si="0"/>
        <v>161</v>
      </c>
      <c r="E14" s="67">
        <v>10</v>
      </c>
      <c r="F14" s="67">
        <v>13</v>
      </c>
      <c r="G14" s="6">
        <f t="shared" si="1"/>
        <v>23</v>
      </c>
      <c r="H14" s="67">
        <v>1</v>
      </c>
      <c r="I14" s="67">
        <v>5</v>
      </c>
      <c r="J14" s="6">
        <f t="shared" si="2"/>
        <v>6</v>
      </c>
      <c r="K14" s="6">
        <f t="shared" si="3"/>
        <v>85</v>
      </c>
      <c r="L14" s="6">
        <f t="shared" si="3"/>
        <v>105</v>
      </c>
      <c r="M14" s="6">
        <f t="shared" si="4"/>
        <v>190</v>
      </c>
      <c r="N14" s="7" t="s">
        <v>286</v>
      </c>
    </row>
    <row r="15" spans="1:14" ht="16.5" customHeight="1" x14ac:dyDescent="0.2">
      <c r="A15" s="5" t="s">
        <v>407</v>
      </c>
      <c r="B15" s="67">
        <v>36</v>
      </c>
      <c r="C15" s="67">
        <v>15</v>
      </c>
      <c r="D15" s="6">
        <f t="shared" si="0"/>
        <v>51</v>
      </c>
      <c r="E15" s="67">
        <v>4</v>
      </c>
      <c r="F15" s="67">
        <v>7</v>
      </c>
      <c r="G15" s="6">
        <f t="shared" si="1"/>
        <v>11</v>
      </c>
      <c r="H15" s="67">
        <v>8</v>
      </c>
      <c r="I15" s="67">
        <v>6</v>
      </c>
      <c r="J15" s="6">
        <f t="shared" si="2"/>
        <v>14</v>
      </c>
      <c r="K15" s="6">
        <f t="shared" si="3"/>
        <v>48</v>
      </c>
      <c r="L15" s="6">
        <f t="shared" si="3"/>
        <v>28</v>
      </c>
      <c r="M15" s="6">
        <f t="shared" si="4"/>
        <v>76</v>
      </c>
      <c r="N15" s="7" t="s">
        <v>458</v>
      </c>
    </row>
    <row r="16" spans="1:14" ht="16.5" customHeight="1" x14ac:dyDescent="0.2">
      <c r="A16" s="5" t="s">
        <v>470</v>
      </c>
      <c r="B16" s="67">
        <v>12</v>
      </c>
      <c r="C16" s="67">
        <v>7</v>
      </c>
      <c r="D16" s="6">
        <f t="shared" si="0"/>
        <v>19</v>
      </c>
      <c r="E16" s="67">
        <v>2</v>
      </c>
      <c r="F16" s="67">
        <v>1</v>
      </c>
      <c r="G16" s="6">
        <f t="shared" si="1"/>
        <v>3</v>
      </c>
      <c r="H16" s="67">
        <v>1</v>
      </c>
      <c r="I16" s="67">
        <v>3</v>
      </c>
      <c r="J16" s="6">
        <f t="shared" si="2"/>
        <v>4</v>
      </c>
      <c r="K16" s="6">
        <f t="shared" si="3"/>
        <v>15</v>
      </c>
      <c r="L16" s="6">
        <f t="shared" si="3"/>
        <v>11</v>
      </c>
      <c r="M16" s="6">
        <f t="shared" si="4"/>
        <v>26</v>
      </c>
      <c r="N16" s="7" t="s">
        <v>410</v>
      </c>
    </row>
    <row r="17" spans="1:14" ht="16.5" customHeight="1" x14ac:dyDescent="0.2">
      <c r="A17" s="5" t="s">
        <v>287</v>
      </c>
      <c r="B17" s="67">
        <v>52</v>
      </c>
      <c r="C17" s="67">
        <v>62</v>
      </c>
      <c r="D17" s="6">
        <f t="shared" si="0"/>
        <v>114</v>
      </c>
      <c r="E17" s="67">
        <v>6</v>
      </c>
      <c r="F17" s="67">
        <v>11</v>
      </c>
      <c r="G17" s="6">
        <f t="shared" si="1"/>
        <v>17</v>
      </c>
      <c r="H17" s="67">
        <v>14</v>
      </c>
      <c r="I17" s="67">
        <v>12</v>
      </c>
      <c r="J17" s="6">
        <f t="shared" si="2"/>
        <v>26</v>
      </c>
      <c r="K17" s="6">
        <f t="shared" si="3"/>
        <v>72</v>
      </c>
      <c r="L17" s="6">
        <f t="shared" si="3"/>
        <v>85</v>
      </c>
      <c r="M17" s="6">
        <f t="shared" si="4"/>
        <v>157</v>
      </c>
      <c r="N17" s="7" t="s">
        <v>355</v>
      </c>
    </row>
    <row r="18" spans="1:14" ht="16.5" customHeight="1" x14ac:dyDescent="0.2">
      <c r="A18" s="5" t="s">
        <v>289</v>
      </c>
      <c r="B18" s="67">
        <v>341</v>
      </c>
      <c r="C18" s="67">
        <v>134</v>
      </c>
      <c r="D18" s="6">
        <f t="shared" si="0"/>
        <v>475</v>
      </c>
      <c r="E18" s="67">
        <v>30</v>
      </c>
      <c r="F18" s="67">
        <v>28</v>
      </c>
      <c r="G18" s="6">
        <f t="shared" si="1"/>
        <v>58</v>
      </c>
      <c r="H18" s="67">
        <v>10</v>
      </c>
      <c r="I18" s="67">
        <v>7</v>
      </c>
      <c r="J18" s="6">
        <f t="shared" si="2"/>
        <v>17</v>
      </c>
      <c r="K18" s="6">
        <f t="shared" si="3"/>
        <v>381</v>
      </c>
      <c r="L18" s="6">
        <f t="shared" si="3"/>
        <v>169</v>
      </c>
      <c r="M18" s="6">
        <f t="shared" si="4"/>
        <v>550</v>
      </c>
      <c r="N18" s="7" t="s">
        <v>395</v>
      </c>
    </row>
    <row r="19" spans="1:14" ht="16.5" customHeight="1" x14ac:dyDescent="0.2">
      <c r="A19" s="5" t="s">
        <v>452</v>
      </c>
      <c r="B19" s="67">
        <v>21</v>
      </c>
      <c r="C19" s="67">
        <v>5</v>
      </c>
      <c r="D19" s="6">
        <f t="shared" si="0"/>
        <v>26</v>
      </c>
      <c r="E19" s="67">
        <v>18</v>
      </c>
      <c r="F19" s="67">
        <v>11</v>
      </c>
      <c r="G19" s="6">
        <f t="shared" si="1"/>
        <v>29</v>
      </c>
      <c r="H19" s="67">
        <v>21</v>
      </c>
      <c r="I19" s="67">
        <v>6</v>
      </c>
      <c r="J19" s="6">
        <f t="shared" si="2"/>
        <v>27</v>
      </c>
      <c r="K19" s="6">
        <f t="shared" si="3"/>
        <v>60</v>
      </c>
      <c r="L19" s="6">
        <f t="shared" si="3"/>
        <v>22</v>
      </c>
      <c r="M19" s="6">
        <f t="shared" si="4"/>
        <v>82</v>
      </c>
      <c r="N19" s="7" t="s">
        <v>453</v>
      </c>
    </row>
    <row r="20" spans="1:14" ht="16.5" customHeight="1" x14ac:dyDescent="0.2">
      <c r="A20" s="5" t="s">
        <v>390</v>
      </c>
      <c r="B20" s="67">
        <v>42</v>
      </c>
      <c r="C20" s="67">
        <v>64</v>
      </c>
      <c r="D20" s="6">
        <f t="shared" si="0"/>
        <v>106</v>
      </c>
      <c r="E20" s="67">
        <v>16</v>
      </c>
      <c r="F20" s="67">
        <v>28</v>
      </c>
      <c r="G20" s="6">
        <f t="shared" si="1"/>
        <v>44</v>
      </c>
      <c r="H20" s="67">
        <v>0</v>
      </c>
      <c r="I20" s="67">
        <v>0</v>
      </c>
      <c r="J20" s="6">
        <f t="shared" si="2"/>
        <v>0</v>
      </c>
      <c r="K20" s="6">
        <f t="shared" si="3"/>
        <v>58</v>
      </c>
      <c r="L20" s="6">
        <f t="shared" si="3"/>
        <v>92</v>
      </c>
      <c r="M20" s="6">
        <f t="shared" si="4"/>
        <v>150</v>
      </c>
      <c r="N20" s="7" t="s">
        <v>360</v>
      </c>
    </row>
    <row r="21" spans="1:14" ht="16.5" customHeight="1" x14ac:dyDescent="0.2">
      <c r="A21" s="5" t="s">
        <v>361</v>
      </c>
      <c r="B21" s="67">
        <v>75</v>
      </c>
      <c r="C21" s="67">
        <v>76</v>
      </c>
      <c r="D21" s="6">
        <f t="shared" si="0"/>
        <v>151</v>
      </c>
      <c r="E21" s="67">
        <v>8</v>
      </c>
      <c r="F21" s="67">
        <v>3</v>
      </c>
      <c r="G21" s="6">
        <f t="shared" si="1"/>
        <v>11</v>
      </c>
      <c r="H21" s="67">
        <v>0</v>
      </c>
      <c r="I21" s="67">
        <v>0</v>
      </c>
      <c r="J21" s="6">
        <f t="shared" si="2"/>
        <v>0</v>
      </c>
      <c r="K21" s="6">
        <f t="shared" si="3"/>
        <v>83</v>
      </c>
      <c r="L21" s="6">
        <f t="shared" si="3"/>
        <v>79</v>
      </c>
      <c r="M21" s="6">
        <f t="shared" si="4"/>
        <v>162</v>
      </c>
      <c r="N21" s="7" t="s">
        <v>429</v>
      </c>
    </row>
    <row r="22" spans="1:14" ht="16.5" customHeight="1" x14ac:dyDescent="0.2">
      <c r="A22" s="5" t="s">
        <v>297</v>
      </c>
      <c r="B22" s="67">
        <v>19</v>
      </c>
      <c r="C22" s="67">
        <v>4</v>
      </c>
      <c r="D22" s="6">
        <f t="shared" si="0"/>
        <v>23</v>
      </c>
      <c r="E22" s="67">
        <v>0</v>
      </c>
      <c r="F22" s="67">
        <v>2</v>
      </c>
      <c r="G22" s="6">
        <f t="shared" si="1"/>
        <v>2</v>
      </c>
      <c r="H22" s="67">
        <v>0</v>
      </c>
      <c r="I22" s="67">
        <v>0</v>
      </c>
      <c r="J22" s="6">
        <f t="shared" si="2"/>
        <v>0</v>
      </c>
      <c r="K22" s="6">
        <f t="shared" si="3"/>
        <v>19</v>
      </c>
      <c r="L22" s="6">
        <f t="shared" si="3"/>
        <v>6</v>
      </c>
      <c r="M22" s="6">
        <f t="shared" si="4"/>
        <v>25</v>
      </c>
      <c r="N22" s="7" t="s">
        <v>367</v>
      </c>
    </row>
    <row r="23" spans="1:14" ht="16.5" customHeight="1" x14ac:dyDescent="0.2">
      <c r="A23" s="5" t="s">
        <v>127</v>
      </c>
      <c r="B23" s="67">
        <v>75</v>
      </c>
      <c r="C23" s="67">
        <v>21</v>
      </c>
      <c r="D23" s="6">
        <f t="shared" si="0"/>
        <v>96</v>
      </c>
      <c r="E23" s="67">
        <v>14</v>
      </c>
      <c r="F23" s="67">
        <v>8</v>
      </c>
      <c r="G23" s="6">
        <f t="shared" si="1"/>
        <v>22</v>
      </c>
      <c r="H23" s="67">
        <v>1</v>
      </c>
      <c r="I23" s="67">
        <v>0</v>
      </c>
      <c r="J23" s="6">
        <f t="shared" si="2"/>
        <v>1</v>
      </c>
      <c r="K23" s="6">
        <f t="shared" si="3"/>
        <v>90</v>
      </c>
      <c r="L23" s="6">
        <f t="shared" si="3"/>
        <v>29</v>
      </c>
      <c r="M23" s="6">
        <f t="shared" si="4"/>
        <v>119</v>
      </c>
      <c r="N23" s="7" t="s">
        <v>302</v>
      </c>
    </row>
    <row r="24" spans="1:14" ht="16.5" customHeight="1" x14ac:dyDescent="0.2">
      <c r="A24" s="5" t="s">
        <v>394</v>
      </c>
      <c r="B24" s="67">
        <v>106</v>
      </c>
      <c r="C24" s="67">
        <v>93</v>
      </c>
      <c r="D24" s="6">
        <f t="shared" si="0"/>
        <v>199</v>
      </c>
      <c r="E24" s="67">
        <v>17</v>
      </c>
      <c r="F24" s="67">
        <v>16</v>
      </c>
      <c r="G24" s="6">
        <f t="shared" si="1"/>
        <v>33</v>
      </c>
      <c r="H24" s="67">
        <v>6</v>
      </c>
      <c r="I24" s="67">
        <v>7</v>
      </c>
      <c r="J24" s="6">
        <f t="shared" si="2"/>
        <v>13</v>
      </c>
      <c r="K24" s="6">
        <f t="shared" si="3"/>
        <v>129</v>
      </c>
      <c r="L24" s="6">
        <f t="shared" si="3"/>
        <v>116</v>
      </c>
      <c r="M24" s="6">
        <f t="shared" si="4"/>
        <v>245</v>
      </c>
      <c r="N24" s="7" t="s">
        <v>373</v>
      </c>
    </row>
    <row r="25" spans="1:14" ht="16.5" customHeight="1" x14ac:dyDescent="0.2">
      <c r="A25" s="5" t="s">
        <v>38</v>
      </c>
      <c r="B25" s="6">
        <f>SUM(B9:B24)</f>
        <v>896</v>
      </c>
      <c r="C25" s="6">
        <f t="shared" ref="C25:M25" si="5">SUM(C9:C24)</f>
        <v>636</v>
      </c>
      <c r="D25" s="6">
        <f t="shared" si="5"/>
        <v>1532</v>
      </c>
      <c r="E25" s="6">
        <f t="shared" si="5"/>
        <v>135</v>
      </c>
      <c r="F25" s="6">
        <f t="shared" si="5"/>
        <v>152</v>
      </c>
      <c r="G25" s="6">
        <f t="shared" si="5"/>
        <v>287</v>
      </c>
      <c r="H25" s="6">
        <f t="shared" si="5"/>
        <v>65</v>
      </c>
      <c r="I25" s="6">
        <f t="shared" si="5"/>
        <v>50</v>
      </c>
      <c r="J25" s="6">
        <f t="shared" si="5"/>
        <v>115</v>
      </c>
      <c r="K25" s="6">
        <f t="shared" si="5"/>
        <v>1096</v>
      </c>
      <c r="L25" s="6">
        <f t="shared" si="5"/>
        <v>838</v>
      </c>
      <c r="M25" s="6">
        <f t="shared" si="5"/>
        <v>1934</v>
      </c>
      <c r="N25" s="7" t="s">
        <v>471</v>
      </c>
    </row>
    <row r="26" spans="1:14" ht="15.95" customHeight="1" x14ac:dyDescent="0.2">
      <c r="A26" s="5" t="s">
        <v>62</v>
      </c>
      <c r="B26" s="6"/>
      <c r="C26" s="6"/>
      <c r="D26" s="6"/>
      <c r="E26" s="6"/>
      <c r="F26" s="6"/>
      <c r="G26" s="6"/>
      <c r="H26" s="6"/>
      <c r="I26" s="6"/>
      <c r="J26" s="6"/>
      <c r="K26" s="6"/>
      <c r="L26" s="6"/>
      <c r="M26" s="6"/>
      <c r="N26" s="7" t="s">
        <v>41</v>
      </c>
    </row>
    <row r="27" spans="1:14" ht="15.95" customHeight="1" x14ac:dyDescent="0.2">
      <c r="A27" s="5" t="s">
        <v>285</v>
      </c>
      <c r="B27" s="67">
        <v>166</v>
      </c>
      <c r="C27" s="67">
        <v>50</v>
      </c>
      <c r="D27" s="6">
        <f>SUM(B27:C27)</f>
        <v>216</v>
      </c>
      <c r="E27" s="67">
        <v>4</v>
      </c>
      <c r="F27" s="67">
        <v>0</v>
      </c>
      <c r="G27" s="6">
        <f>SUM(E27:F27)</f>
        <v>4</v>
      </c>
      <c r="H27" s="67">
        <v>11</v>
      </c>
      <c r="I27" s="67">
        <v>8</v>
      </c>
      <c r="J27" s="6">
        <f>SUM(H27:I27)</f>
        <v>19</v>
      </c>
      <c r="K27" s="6">
        <f>SUM(B27,E27,H27)</f>
        <v>181</v>
      </c>
      <c r="L27" s="6">
        <f>SUM(C27,F27,I27)</f>
        <v>58</v>
      </c>
      <c r="M27" s="6">
        <f>SUM(K27:L27)</f>
        <v>239</v>
      </c>
      <c r="N27" s="7" t="s">
        <v>286</v>
      </c>
    </row>
    <row r="28" spans="1:14" ht="16.5" customHeight="1" x14ac:dyDescent="0.2">
      <c r="A28" s="5" t="s">
        <v>287</v>
      </c>
      <c r="B28" s="67">
        <v>24</v>
      </c>
      <c r="C28" s="67">
        <v>13</v>
      </c>
      <c r="D28" s="6">
        <f t="shared" ref="D28:D35" si="6">SUM(B28:C28)</f>
        <v>37</v>
      </c>
      <c r="E28" s="67">
        <v>1</v>
      </c>
      <c r="F28" s="67">
        <v>0</v>
      </c>
      <c r="G28" s="6">
        <f t="shared" ref="G28:G35" si="7">SUM(E28:F28)</f>
        <v>1</v>
      </c>
      <c r="H28" s="67">
        <v>1</v>
      </c>
      <c r="I28" s="67">
        <v>0</v>
      </c>
      <c r="J28" s="6">
        <f t="shared" ref="J28:J35" si="8">SUM(H28:I28)</f>
        <v>1</v>
      </c>
      <c r="K28" s="6">
        <f t="shared" ref="K28:L35" si="9">SUM(B28,E28,H28)</f>
        <v>26</v>
      </c>
      <c r="L28" s="6">
        <f t="shared" si="9"/>
        <v>13</v>
      </c>
      <c r="M28" s="6">
        <f>SUM(K28:L28)</f>
        <v>39</v>
      </c>
      <c r="N28" s="7" t="s">
        <v>355</v>
      </c>
    </row>
    <row r="29" spans="1:14" ht="16.5" customHeight="1" x14ac:dyDescent="0.2">
      <c r="A29" s="5" t="s">
        <v>289</v>
      </c>
      <c r="B29" s="67">
        <v>242</v>
      </c>
      <c r="C29" s="67">
        <v>67</v>
      </c>
      <c r="D29" s="6">
        <f t="shared" si="6"/>
        <v>309</v>
      </c>
      <c r="E29" s="67">
        <v>5</v>
      </c>
      <c r="F29" s="67">
        <v>4</v>
      </c>
      <c r="G29" s="6">
        <f t="shared" si="7"/>
        <v>9</v>
      </c>
      <c r="H29" s="67">
        <v>9</v>
      </c>
      <c r="I29" s="67">
        <v>7</v>
      </c>
      <c r="J29" s="6">
        <f t="shared" si="8"/>
        <v>16</v>
      </c>
      <c r="K29" s="6">
        <f t="shared" si="9"/>
        <v>256</v>
      </c>
      <c r="L29" s="6">
        <f t="shared" si="9"/>
        <v>78</v>
      </c>
      <c r="M29" s="6">
        <f t="shared" ref="M29:M35" si="10">SUM(K29:L29)</f>
        <v>334</v>
      </c>
      <c r="N29" s="7" t="s">
        <v>290</v>
      </c>
    </row>
    <row r="30" spans="1:14" ht="16.5" customHeight="1" x14ac:dyDescent="0.2">
      <c r="A30" s="5" t="s">
        <v>452</v>
      </c>
      <c r="B30" s="67">
        <v>16</v>
      </c>
      <c r="C30" s="67">
        <v>3</v>
      </c>
      <c r="D30" s="6">
        <f t="shared" si="6"/>
        <v>19</v>
      </c>
      <c r="E30" s="67">
        <v>1</v>
      </c>
      <c r="F30" s="67">
        <v>0</v>
      </c>
      <c r="G30" s="6">
        <f t="shared" si="7"/>
        <v>1</v>
      </c>
      <c r="H30" s="67">
        <v>0</v>
      </c>
      <c r="I30" s="67">
        <v>0</v>
      </c>
      <c r="J30" s="6">
        <f t="shared" si="8"/>
        <v>0</v>
      </c>
      <c r="K30" s="6">
        <f t="shared" si="9"/>
        <v>17</v>
      </c>
      <c r="L30" s="6">
        <f t="shared" si="9"/>
        <v>3</v>
      </c>
      <c r="M30" s="6">
        <f t="shared" si="10"/>
        <v>20</v>
      </c>
      <c r="N30" s="7" t="s">
        <v>453</v>
      </c>
    </row>
    <row r="31" spans="1:14" ht="16.5" customHeight="1" x14ac:dyDescent="0.2">
      <c r="A31" s="5" t="s">
        <v>390</v>
      </c>
      <c r="B31" s="67">
        <v>154</v>
      </c>
      <c r="C31" s="67">
        <v>95</v>
      </c>
      <c r="D31" s="6">
        <f t="shared" si="6"/>
        <v>249</v>
      </c>
      <c r="E31" s="67">
        <v>8</v>
      </c>
      <c r="F31" s="67">
        <v>2</v>
      </c>
      <c r="G31" s="6">
        <f t="shared" si="7"/>
        <v>10</v>
      </c>
      <c r="H31" s="67">
        <v>0</v>
      </c>
      <c r="I31" s="67">
        <v>0</v>
      </c>
      <c r="J31" s="6">
        <f t="shared" si="8"/>
        <v>0</v>
      </c>
      <c r="K31" s="6">
        <f t="shared" si="9"/>
        <v>162</v>
      </c>
      <c r="L31" s="6">
        <f t="shared" si="9"/>
        <v>97</v>
      </c>
      <c r="M31" s="6">
        <f t="shared" si="10"/>
        <v>259</v>
      </c>
      <c r="N31" s="7" t="s">
        <v>360</v>
      </c>
    </row>
    <row r="32" spans="1:14" ht="16.5" customHeight="1" x14ac:dyDescent="0.2">
      <c r="A32" s="5" t="s">
        <v>361</v>
      </c>
      <c r="B32" s="67">
        <v>64</v>
      </c>
      <c r="C32" s="67">
        <v>84</v>
      </c>
      <c r="D32" s="6">
        <f t="shared" si="6"/>
        <v>148</v>
      </c>
      <c r="E32" s="67">
        <v>0</v>
      </c>
      <c r="F32" s="67">
        <v>0</v>
      </c>
      <c r="G32" s="6">
        <f t="shared" si="7"/>
        <v>0</v>
      </c>
      <c r="H32" s="67">
        <v>5</v>
      </c>
      <c r="I32" s="67">
        <v>2</v>
      </c>
      <c r="J32" s="6">
        <f t="shared" si="8"/>
        <v>7</v>
      </c>
      <c r="K32" s="6">
        <f t="shared" si="9"/>
        <v>69</v>
      </c>
      <c r="L32" s="6">
        <f t="shared" si="9"/>
        <v>86</v>
      </c>
      <c r="M32" s="6">
        <f t="shared" si="10"/>
        <v>155</v>
      </c>
      <c r="N32" s="7" t="s">
        <v>429</v>
      </c>
    </row>
    <row r="33" spans="1:14" ht="16.5" customHeight="1" x14ac:dyDescent="0.2">
      <c r="A33" s="5" t="s">
        <v>297</v>
      </c>
      <c r="B33" s="67">
        <v>5</v>
      </c>
      <c r="C33" s="67">
        <v>1</v>
      </c>
      <c r="D33" s="6">
        <f t="shared" si="6"/>
        <v>6</v>
      </c>
      <c r="E33" s="67">
        <v>0</v>
      </c>
      <c r="F33" s="67">
        <v>0</v>
      </c>
      <c r="G33" s="6">
        <f t="shared" si="7"/>
        <v>0</v>
      </c>
      <c r="H33" s="67">
        <v>0</v>
      </c>
      <c r="I33" s="67">
        <v>0</v>
      </c>
      <c r="J33" s="6">
        <f t="shared" si="8"/>
        <v>0</v>
      </c>
      <c r="K33" s="6">
        <f t="shared" si="9"/>
        <v>5</v>
      </c>
      <c r="L33" s="6">
        <f t="shared" si="9"/>
        <v>1</v>
      </c>
      <c r="M33" s="6">
        <f t="shared" si="10"/>
        <v>6</v>
      </c>
      <c r="N33" s="7" t="s">
        <v>367</v>
      </c>
    </row>
    <row r="34" spans="1:14" ht="16.5" customHeight="1" x14ac:dyDescent="0.2">
      <c r="A34" s="5" t="s">
        <v>301</v>
      </c>
      <c r="B34" s="67">
        <v>139</v>
      </c>
      <c r="C34" s="67">
        <v>23</v>
      </c>
      <c r="D34" s="6">
        <f t="shared" si="6"/>
        <v>162</v>
      </c>
      <c r="E34" s="67">
        <v>3</v>
      </c>
      <c r="F34" s="67">
        <v>0</v>
      </c>
      <c r="G34" s="6">
        <f t="shared" si="7"/>
        <v>3</v>
      </c>
      <c r="H34" s="67">
        <v>0</v>
      </c>
      <c r="I34" s="67">
        <v>0</v>
      </c>
      <c r="J34" s="6">
        <f t="shared" si="8"/>
        <v>0</v>
      </c>
      <c r="K34" s="6">
        <f t="shared" si="9"/>
        <v>142</v>
      </c>
      <c r="L34" s="6">
        <f t="shared" si="9"/>
        <v>23</v>
      </c>
      <c r="M34" s="6">
        <f t="shared" si="10"/>
        <v>165</v>
      </c>
      <c r="N34" s="7" t="s">
        <v>302</v>
      </c>
    </row>
    <row r="35" spans="1:14" ht="16.5" customHeight="1" x14ac:dyDescent="0.2">
      <c r="A35" s="5" t="s">
        <v>394</v>
      </c>
      <c r="B35" s="67">
        <v>23</v>
      </c>
      <c r="C35" s="67">
        <v>10</v>
      </c>
      <c r="D35" s="6">
        <f t="shared" si="6"/>
        <v>33</v>
      </c>
      <c r="E35" s="67">
        <v>1</v>
      </c>
      <c r="F35" s="67">
        <v>0</v>
      </c>
      <c r="G35" s="6">
        <f t="shared" si="7"/>
        <v>1</v>
      </c>
      <c r="H35" s="67">
        <v>0</v>
      </c>
      <c r="I35" s="67">
        <v>0</v>
      </c>
      <c r="J35" s="6">
        <f t="shared" si="8"/>
        <v>0</v>
      </c>
      <c r="K35" s="6">
        <f t="shared" si="9"/>
        <v>24</v>
      </c>
      <c r="L35" s="6">
        <f t="shared" si="9"/>
        <v>10</v>
      </c>
      <c r="M35" s="6">
        <f t="shared" si="10"/>
        <v>34</v>
      </c>
      <c r="N35" s="7" t="s">
        <v>373</v>
      </c>
    </row>
    <row r="36" spans="1:14" ht="16.5" customHeight="1" thickBot="1" x14ac:dyDescent="0.25">
      <c r="A36" s="44" t="s">
        <v>45</v>
      </c>
      <c r="B36" s="45">
        <f>SUM(B27:B35)</f>
        <v>833</v>
      </c>
      <c r="C36" s="45">
        <f t="shared" ref="C36:M36" si="11">SUM(C27:C35)</f>
        <v>346</v>
      </c>
      <c r="D36" s="45">
        <f t="shared" si="11"/>
        <v>1179</v>
      </c>
      <c r="E36" s="45">
        <f t="shared" si="11"/>
        <v>23</v>
      </c>
      <c r="F36" s="45">
        <f t="shared" si="11"/>
        <v>6</v>
      </c>
      <c r="G36" s="45">
        <f t="shared" si="11"/>
        <v>29</v>
      </c>
      <c r="H36" s="45">
        <f t="shared" si="11"/>
        <v>26</v>
      </c>
      <c r="I36" s="45">
        <f t="shared" si="11"/>
        <v>17</v>
      </c>
      <c r="J36" s="45">
        <f t="shared" si="11"/>
        <v>43</v>
      </c>
      <c r="K36" s="45">
        <f t="shared" si="11"/>
        <v>882</v>
      </c>
      <c r="L36" s="45">
        <f t="shared" si="11"/>
        <v>369</v>
      </c>
      <c r="M36" s="45">
        <f t="shared" si="11"/>
        <v>1251</v>
      </c>
      <c r="N36" s="46" t="s">
        <v>455</v>
      </c>
    </row>
    <row r="37" spans="1:14" ht="20.25" customHeight="1" thickBot="1" x14ac:dyDescent="0.25">
      <c r="A37" s="8" t="s">
        <v>108</v>
      </c>
      <c r="B37" s="9">
        <f>SUM(B36,B25)</f>
        <v>1729</v>
      </c>
      <c r="C37" s="9">
        <f t="shared" ref="C37:M37" si="12">SUM(C36,C25)</f>
        <v>982</v>
      </c>
      <c r="D37" s="9">
        <f t="shared" si="12"/>
        <v>2711</v>
      </c>
      <c r="E37" s="9">
        <f t="shared" si="12"/>
        <v>158</v>
      </c>
      <c r="F37" s="9">
        <f t="shared" si="12"/>
        <v>158</v>
      </c>
      <c r="G37" s="9">
        <f t="shared" si="12"/>
        <v>316</v>
      </c>
      <c r="H37" s="9">
        <f t="shared" si="12"/>
        <v>91</v>
      </c>
      <c r="I37" s="9">
        <f t="shared" si="12"/>
        <v>67</v>
      </c>
      <c r="J37" s="9">
        <f t="shared" si="12"/>
        <v>158</v>
      </c>
      <c r="K37" s="9">
        <f t="shared" si="12"/>
        <v>1978</v>
      </c>
      <c r="L37" s="9">
        <f t="shared" si="12"/>
        <v>1207</v>
      </c>
      <c r="M37" s="9">
        <f t="shared" si="12"/>
        <v>3185</v>
      </c>
      <c r="N37" s="10" t="s">
        <v>117</v>
      </c>
    </row>
    <row r="38"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4"/>
  <sheetViews>
    <sheetView rightToLeft="1" view="pageBreakPreview" zoomScale="80" zoomScaleSheetLayoutView="80" workbookViewId="0">
      <selection activeCell="D155" sqref="D155"/>
    </sheetView>
  </sheetViews>
  <sheetFormatPr defaultRowHeight="14.25" x14ac:dyDescent="0.2"/>
  <cols>
    <col min="1" max="1" width="21.25" customWidth="1"/>
    <col min="2" max="2" width="9.125" customWidth="1"/>
    <col min="3" max="3" width="10.125" customWidth="1"/>
    <col min="4" max="4" width="9.875" customWidth="1"/>
    <col min="5" max="10" width="10.875" customWidth="1"/>
    <col min="11" max="11" width="34" customWidth="1"/>
  </cols>
  <sheetData>
    <row r="1" spans="1:11" ht="30.75" customHeight="1" x14ac:dyDescent="0.2">
      <c r="A1" s="423" t="s">
        <v>1857</v>
      </c>
      <c r="B1" s="423"/>
      <c r="C1" s="423"/>
      <c r="D1" s="423"/>
      <c r="E1" s="423"/>
      <c r="F1" s="423"/>
      <c r="G1" s="423"/>
      <c r="H1" s="423"/>
      <c r="I1" s="423"/>
      <c r="J1" s="423"/>
      <c r="K1" s="423"/>
    </row>
    <row r="2" spans="1:11" ht="42" customHeight="1" x14ac:dyDescent="0.25">
      <c r="A2" s="416" t="s">
        <v>472</v>
      </c>
      <c r="B2" s="416"/>
      <c r="C2" s="416"/>
      <c r="D2" s="416"/>
      <c r="E2" s="416"/>
      <c r="F2" s="416"/>
      <c r="G2" s="416"/>
      <c r="H2" s="416"/>
      <c r="I2" s="416"/>
      <c r="J2" s="416"/>
      <c r="K2" s="416"/>
    </row>
    <row r="3" spans="1:11" ht="22.5" customHeight="1" thickBot="1" x14ac:dyDescent="0.3">
      <c r="A3" s="29" t="s">
        <v>513</v>
      </c>
      <c r="K3" s="35" t="s">
        <v>514</v>
      </c>
    </row>
    <row r="4" spans="1:11" ht="16.5" thickTop="1" x14ac:dyDescent="0.25">
      <c r="A4" s="409" t="s">
        <v>118</v>
      </c>
      <c r="B4" s="412" t="s">
        <v>2</v>
      </c>
      <c r="C4" s="412"/>
      <c r="D4" s="412"/>
      <c r="E4" s="412" t="s">
        <v>3</v>
      </c>
      <c r="F4" s="412"/>
      <c r="G4" s="412"/>
      <c r="H4" s="412" t="s">
        <v>4</v>
      </c>
      <c r="I4" s="412"/>
      <c r="J4" s="412"/>
      <c r="K4" s="409" t="s">
        <v>278</v>
      </c>
    </row>
    <row r="5" spans="1:11" ht="21" customHeight="1" x14ac:dyDescent="0.25">
      <c r="A5" s="410"/>
      <c r="B5" s="413" t="s">
        <v>6</v>
      </c>
      <c r="C5" s="413"/>
      <c r="D5" s="413"/>
      <c r="E5" s="413" t="s">
        <v>7</v>
      </c>
      <c r="F5" s="413"/>
      <c r="G5" s="413"/>
      <c r="H5" s="413" t="s">
        <v>8</v>
      </c>
      <c r="I5" s="413"/>
      <c r="J5" s="413"/>
      <c r="K5" s="410"/>
    </row>
    <row r="6" spans="1:11" ht="18.75" customHeight="1" x14ac:dyDescent="0.25">
      <c r="A6" s="410"/>
      <c r="B6" s="38" t="s">
        <v>52</v>
      </c>
      <c r="C6" s="38" t="s">
        <v>10</v>
      </c>
      <c r="D6" s="38" t="s">
        <v>11</v>
      </c>
      <c r="E6" s="38" t="s">
        <v>52</v>
      </c>
      <c r="F6" s="38" t="s">
        <v>10</v>
      </c>
      <c r="G6" s="38" t="s">
        <v>11</v>
      </c>
      <c r="H6" s="38" t="s">
        <v>52</v>
      </c>
      <c r="I6" s="38" t="s">
        <v>10</v>
      </c>
      <c r="J6" s="38"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42" t="s">
        <v>461</v>
      </c>
      <c r="B8" s="40"/>
      <c r="C8" s="40"/>
      <c r="D8" s="40"/>
      <c r="E8" s="40"/>
      <c r="F8" s="40"/>
      <c r="G8" s="40"/>
      <c r="H8" s="40"/>
      <c r="I8" s="40"/>
      <c r="J8" s="40"/>
      <c r="K8" s="43" t="s">
        <v>69</v>
      </c>
    </row>
    <row r="9" spans="1:11" ht="22.5" customHeight="1" x14ac:dyDescent="0.2">
      <c r="A9" s="5" t="s">
        <v>280</v>
      </c>
      <c r="B9" s="63">
        <v>246</v>
      </c>
      <c r="C9" s="63">
        <v>489</v>
      </c>
      <c r="D9" s="6">
        <f>SUM(B9:C9)</f>
        <v>735</v>
      </c>
      <c r="E9" s="6">
        <v>1</v>
      </c>
      <c r="F9" s="6">
        <v>0</v>
      </c>
      <c r="G9" s="6">
        <f>SUM(E9:F9)</f>
        <v>1</v>
      </c>
      <c r="H9" s="6">
        <f>SUM(B9,E9)</f>
        <v>247</v>
      </c>
      <c r="I9" s="6">
        <f>SUM(C9,F9)</f>
        <v>489</v>
      </c>
      <c r="J9" s="6">
        <f t="shared" ref="J9:J24" si="0">SUM(D9,G9)</f>
        <v>736</v>
      </c>
      <c r="K9" s="7" t="s">
        <v>281</v>
      </c>
    </row>
    <row r="10" spans="1:11" ht="22.5" customHeight="1" x14ac:dyDescent="0.2">
      <c r="A10" s="5" t="s">
        <v>131</v>
      </c>
      <c r="B10" s="63">
        <v>211</v>
      </c>
      <c r="C10" s="63">
        <v>295</v>
      </c>
      <c r="D10" s="6">
        <f t="shared" ref="D10:D24" si="1">SUM(B10:C10)</f>
        <v>506</v>
      </c>
      <c r="E10" s="6">
        <v>0</v>
      </c>
      <c r="F10" s="6">
        <v>0</v>
      </c>
      <c r="G10" s="6">
        <v>0</v>
      </c>
      <c r="H10" s="6">
        <f t="shared" ref="H10:I24" si="2">SUM(B10,E10)</f>
        <v>211</v>
      </c>
      <c r="I10" s="6">
        <f t="shared" si="2"/>
        <v>295</v>
      </c>
      <c r="J10" s="6">
        <f t="shared" si="0"/>
        <v>506</v>
      </c>
      <c r="K10" s="7" t="s">
        <v>282</v>
      </c>
    </row>
    <row r="11" spans="1:11" ht="22.5" customHeight="1" x14ac:dyDescent="0.2">
      <c r="A11" s="5" t="s">
        <v>283</v>
      </c>
      <c r="B11" s="63">
        <v>156</v>
      </c>
      <c r="C11" s="63">
        <v>345</v>
      </c>
      <c r="D11" s="6">
        <f t="shared" si="1"/>
        <v>501</v>
      </c>
      <c r="E11" s="6">
        <v>0</v>
      </c>
      <c r="F11" s="6">
        <v>0</v>
      </c>
      <c r="G11" s="6">
        <v>0</v>
      </c>
      <c r="H11" s="6">
        <f t="shared" si="2"/>
        <v>156</v>
      </c>
      <c r="I11" s="6">
        <f t="shared" si="2"/>
        <v>345</v>
      </c>
      <c r="J11" s="6">
        <f t="shared" si="0"/>
        <v>501</v>
      </c>
      <c r="K11" s="7" t="s">
        <v>347</v>
      </c>
    </row>
    <row r="12" spans="1:11" ht="22.5" customHeight="1" x14ac:dyDescent="0.2">
      <c r="A12" s="5" t="s">
        <v>132</v>
      </c>
      <c r="B12" s="63">
        <v>64</v>
      </c>
      <c r="C12" s="63">
        <v>252</v>
      </c>
      <c r="D12" s="6">
        <f t="shared" si="1"/>
        <v>316</v>
      </c>
      <c r="E12" s="6">
        <v>0</v>
      </c>
      <c r="F12" s="6">
        <v>0</v>
      </c>
      <c r="G12" s="6">
        <v>0</v>
      </c>
      <c r="H12" s="6">
        <f t="shared" si="2"/>
        <v>64</v>
      </c>
      <c r="I12" s="6">
        <f t="shared" si="2"/>
        <v>252</v>
      </c>
      <c r="J12" s="6">
        <f t="shared" si="0"/>
        <v>316</v>
      </c>
      <c r="K12" s="7" t="s">
        <v>349</v>
      </c>
    </row>
    <row r="13" spans="1:11" ht="22.5" customHeight="1" x14ac:dyDescent="0.2">
      <c r="A13" s="5" t="s">
        <v>449</v>
      </c>
      <c r="B13" s="63">
        <v>43</v>
      </c>
      <c r="C13" s="63">
        <v>192</v>
      </c>
      <c r="D13" s="6">
        <f t="shared" si="1"/>
        <v>235</v>
      </c>
      <c r="E13" s="6">
        <v>0</v>
      </c>
      <c r="F13" s="6">
        <v>0</v>
      </c>
      <c r="G13" s="6">
        <v>0</v>
      </c>
      <c r="H13" s="6">
        <f t="shared" si="2"/>
        <v>43</v>
      </c>
      <c r="I13" s="6">
        <f t="shared" si="2"/>
        <v>192</v>
      </c>
      <c r="J13" s="6">
        <f t="shared" si="0"/>
        <v>235</v>
      </c>
      <c r="K13" s="7" t="s">
        <v>450</v>
      </c>
    </row>
    <row r="14" spans="1:11" ht="22.5" customHeight="1" x14ac:dyDescent="0.2">
      <c r="A14" s="5" t="s">
        <v>285</v>
      </c>
      <c r="B14" s="63">
        <v>322</v>
      </c>
      <c r="C14" s="63">
        <v>429</v>
      </c>
      <c r="D14" s="6">
        <f t="shared" si="1"/>
        <v>751</v>
      </c>
      <c r="E14" s="6">
        <v>0</v>
      </c>
      <c r="F14" s="6">
        <v>0</v>
      </c>
      <c r="G14" s="6">
        <v>0</v>
      </c>
      <c r="H14" s="6">
        <f t="shared" si="2"/>
        <v>322</v>
      </c>
      <c r="I14" s="6">
        <f t="shared" si="2"/>
        <v>429</v>
      </c>
      <c r="J14" s="6">
        <f t="shared" si="0"/>
        <v>751</v>
      </c>
      <c r="K14" s="7" t="s">
        <v>286</v>
      </c>
    </row>
    <row r="15" spans="1:11" ht="22.5" customHeight="1" x14ac:dyDescent="0.2">
      <c r="A15" s="5" t="s">
        <v>407</v>
      </c>
      <c r="B15" s="63">
        <v>249</v>
      </c>
      <c r="C15" s="63">
        <v>228</v>
      </c>
      <c r="D15" s="6">
        <f t="shared" si="1"/>
        <v>477</v>
      </c>
      <c r="E15" s="6">
        <v>0</v>
      </c>
      <c r="F15" s="6">
        <v>0</v>
      </c>
      <c r="G15" s="6">
        <v>0</v>
      </c>
      <c r="H15" s="6">
        <f t="shared" si="2"/>
        <v>249</v>
      </c>
      <c r="I15" s="6">
        <f t="shared" si="2"/>
        <v>228</v>
      </c>
      <c r="J15" s="6">
        <f t="shared" si="0"/>
        <v>477</v>
      </c>
      <c r="K15" s="7" t="s">
        <v>458</v>
      </c>
    </row>
    <row r="16" spans="1:11" ht="22.5" customHeight="1" x14ac:dyDescent="0.2">
      <c r="A16" s="5" t="s">
        <v>470</v>
      </c>
      <c r="B16" s="63">
        <v>156</v>
      </c>
      <c r="C16" s="63">
        <v>115</v>
      </c>
      <c r="D16" s="6">
        <f t="shared" si="1"/>
        <v>271</v>
      </c>
      <c r="E16" s="6">
        <v>0</v>
      </c>
      <c r="F16" s="6">
        <v>0</v>
      </c>
      <c r="G16" s="6">
        <v>0</v>
      </c>
      <c r="H16" s="6">
        <f t="shared" si="2"/>
        <v>156</v>
      </c>
      <c r="I16" s="6">
        <f t="shared" si="2"/>
        <v>115</v>
      </c>
      <c r="J16" s="6">
        <f t="shared" si="0"/>
        <v>271</v>
      </c>
      <c r="K16" s="7" t="s">
        <v>410</v>
      </c>
    </row>
    <row r="17" spans="1:11" ht="22.5" customHeight="1" x14ac:dyDescent="0.2">
      <c r="A17" s="5" t="s">
        <v>354</v>
      </c>
      <c r="B17" s="63">
        <v>181</v>
      </c>
      <c r="C17" s="63">
        <v>637</v>
      </c>
      <c r="D17" s="6">
        <f t="shared" si="1"/>
        <v>818</v>
      </c>
      <c r="E17" s="6">
        <v>0</v>
      </c>
      <c r="F17" s="6">
        <v>0</v>
      </c>
      <c r="G17" s="6">
        <v>0</v>
      </c>
      <c r="H17" s="6">
        <f t="shared" si="2"/>
        <v>181</v>
      </c>
      <c r="I17" s="6">
        <f t="shared" si="2"/>
        <v>637</v>
      </c>
      <c r="J17" s="6">
        <f t="shared" si="0"/>
        <v>818</v>
      </c>
      <c r="K17" s="7" t="s">
        <v>355</v>
      </c>
    </row>
    <row r="18" spans="1:11" ht="22.5" customHeight="1" x14ac:dyDescent="0.2">
      <c r="A18" s="5" t="s">
        <v>289</v>
      </c>
      <c r="B18" s="63">
        <v>1323</v>
      </c>
      <c r="C18" s="63">
        <v>938</v>
      </c>
      <c r="D18" s="6">
        <f t="shared" si="1"/>
        <v>2261</v>
      </c>
      <c r="E18" s="6">
        <v>0</v>
      </c>
      <c r="F18" s="6">
        <v>0</v>
      </c>
      <c r="G18" s="6">
        <v>0</v>
      </c>
      <c r="H18" s="6">
        <f t="shared" si="2"/>
        <v>1323</v>
      </c>
      <c r="I18" s="6">
        <f t="shared" si="2"/>
        <v>938</v>
      </c>
      <c r="J18" s="6">
        <f t="shared" si="0"/>
        <v>2261</v>
      </c>
      <c r="K18" s="7" t="s">
        <v>290</v>
      </c>
    </row>
    <row r="19" spans="1:11" ht="22.5" customHeight="1" x14ac:dyDescent="0.2">
      <c r="A19" s="5" t="s">
        <v>452</v>
      </c>
      <c r="B19" s="63">
        <v>241</v>
      </c>
      <c r="C19" s="63">
        <v>153</v>
      </c>
      <c r="D19" s="6">
        <f t="shared" si="1"/>
        <v>394</v>
      </c>
      <c r="E19" s="6">
        <v>0</v>
      </c>
      <c r="F19" s="6">
        <v>0</v>
      </c>
      <c r="G19" s="6">
        <v>0</v>
      </c>
      <c r="H19" s="6">
        <f t="shared" si="2"/>
        <v>241</v>
      </c>
      <c r="I19" s="6">
        <f t="shared" si="2"/>
        <v>153</v>
      </c>
      <c r="J19" s="6">
        <f t="shared" si="0"/>
        <v>394</v>
      </c>
      <c r="K19" s="7" t="s">
        <v>453</v>
      </c>
    </row>
    <row r="20" spans="1:11" ht="22.5" customHeight="1" x14ac:dyDescent="0.2">
      <c r="A20" s="5" t="s">
        <v>390</v>
      </c>
      <c r="B20" s="63">
        <v>662</v>
      </c>
      <c r="C20" s="63">
        <v>1911</v>
      </c>
      <c r="D20" s="6">
        <f t="shared" si="1"/>
        <v>2573</v>
      </c>
      <c r="E20" s="6">
        <v>0</v>
      </c>
      <c r="F20" s="6">
        <v>0</v>
      </c>
      <c r="G20" s="6">
        <v>0</v>
      </c>
      <c r="H20" s="6">
        <f t="shared" si="2"/>
        <v>662</v>
      </c>
      <c r="I20" s="6">
        <f t="shared" si="2"/>
        <v>1911</v>
      </c>
      <c r="J20" s="6">
        <f t="shared" si="0"/>
        <v>2573</v>
      </c>
      <c r="K20" s="7" t="s">
        <v>360</v>
      </c>
    </row>
    <row r="21" spans="1:11" ht="22.5" customHeight="1" x14ac:dyDescent="0.2">
      <c r="A21" s="5" t="s">
        <v>361</v>
      </c>
      <c r="B21" s="63">
        <v>402</v>
      </c>
      <c r="C21" s="63">
        <v>680</v>
      </c>
      <c r="D21" s="6">
        <f t="shared" si="1"/>
        <v>1082</v>
      </c>
      <c r="E21" s="6">
        <v>0</v>
      </c>
      <c r="F21" s="6">
        <v>0</v>
      </c>
      <c r="G21" s="6">
        <v>0</v>
      </c>
      <c r="H21" s="6">
        <f t="shared" si="2"/>
        <v>402</v>
      </c>
      <c r="I21" s="6">
        <f t="shared" si="2"/>
        <v>680</v>
      </c>
      <c r="J21" s="6">
        <f t="shared" si="0"/>
        <v>1082</v>
      </c>
      <c r="K21" s="7" t="s">
        <v>429</v>
      </c>
    </row>
    <row r="22" spans="1:11" ht="22.5" customHeight="1" x14ac:dyDescent="0.2">
      <c r="A22" s="5" t="s">
        <v>297</v>
      </c>
      <c r="B22" s="63">
        <v>371</v>
      </c>
      <c r="C22" s="63">
        <v>122</v>
      </c>
      <c r="D22" s="6">
        <f t="shared" si="1"/>
        <v>493</v>
      </c>
      <c r="E22" s="6">
        <v>0</v>
      </c>
      <c r="F22" s="6">
        <v>0</v>
      </c>
      <c r="G22" s="6">
        <v>0</v>
      </c>
      <c r="H22" s="6">
        <f t="shared" si="2"/>
        <v>371</v>
      </c>
      <c r="I22" s="6">
        <f t="shared" si="2"/>
        <v>122</v>
      </c>
      <c r="J22" s="6">
        <f t="shared" si="0"/>
        <v>493</v>
      </c>
      <c r="K22" s="7" t="s">
        <v>367</v>
      </c>
    </row>
    <row r="23" spans="1:11" ht="22.5" customHeight="1" x14ac:dyDescent="0.2">
      <c r="A23" s="5" t="s">
        <v>127</v>
      </c>
      <c r="B23" s="63">
        <v>571</v>
      </c>
      <c r="C23" s="63">
        <v>353</v>
      </c>
      <c r="D23" s="6">
        <f t="shared" si="1"/>
        <v>924</v>
      </c>
      <c r="E23" s="6">
        <v>0</v>
      </c>
      <c r="F23" s="6">
        <v>0</v>
      </c>
      <c r="G23" s="6">
        <v>0</v>
      </c>
      <c r="H23" s="6">
        <f t="shared" si="2"/>
        <v>571</v>
      </c>
      <c r="I23" s="6">
        <f t="shared" si="2"/>
        <v>353</v>
      </c>
      <c r="J23" s="6">
        <f t="shared" si="0"/>
        <v>924</v>
      </c>
      <c r="K23" s="7" t="s">
        <v>302</v>
      </c>
    </row>
    <row r="24" spans="1:11" ht="22.5" customHeight="1" x14ac:dyDescent="0.2">
      <c r="A24" s="5" t="s">
        <v>394</v>
      </c>
      <c r="B24" s="63">
        <v>389</v>
      </c>
      <c r="C24" s="63">
        <v>928</v>
      </c>
      <c r="D24" s="6">
        <f t="shared" si="1"/>
        <v>1317</v>
      </c>
      <c r="E24" s="6">
        <v>0</v>
      </c>
      <c r="F24" s="6">
        <v>0</v>
      </c>
      <c r="G24" s="6">
        <v>0</v>
      </c>
      <c r="H24" s="6">
        <f t="shared" si="2"/>
        <v>389</v>
      </c>
      <c r="I24" s="6">
        <f t="shared" si="2"/>
        <v>928</v>
      </c>
      <c r="J24" s="6">
        <f t="shared" si="0"/>
        <v>1317</v>
      </c>
      <c r="K24" s="7" t="s">
        <v>286</v>
      </c>
    </row>
    <row r="25" spans="1:11" ht="20.100000000000001" customHeight="1" thickBot="1" x14ac:dyDescent="0.25">
      <c r="A25" s="14" t="s">
        <v>38</v>
      </c>
      <c r="B25" s="15">
        <f>SUM(B9:B24)</f>
        <v>5587</v>
      </c>
      <c r="C25" s="15">
        <f t="shared" ref="C25:J25" si="3">SUM(C9:C24)</f>
        <v>8067</v>
      </c>
      <c r="D25" s="15">
        <f t="shared" si="3"/>
        <v>13654</v>
      </c>
      <c r="E25" s="15">
        <f t="shared" si="3"/>
        <v>1</v>
      </c>
      <c r="F25" s="15">
        <f t="shared" si="3"/>
        <v>0</v>
      </c>
      <c r="G25" s="15">
        <f t="shared" si="3"/>
        <v>1</v>
      </c>
      <c r="H25" s="15">
        <f t="shared" si="3"/>
        <v>5588</v>
      </c>
      <c r="I25" s="15">
        <f>SUM(I9:I24)</f>
        <v>8067</v>
      </c>
      <c r="J25" s="15">
        <f t="shared" si="3"/>
        <v>13655</v>
      </c>
      <c r="K25" s="16" t="s">
        <v>375</v>
      </c>
    </row>
    <row r="26" spans="1:11" ht="15" thickTop="1" x14ac:dyDescent="0.2"/>
    <row r="38" spans="1:11" ht="20.25" customHeight="1" x14ac:dyDescent="0.2"/>
    <row r="39" spans="1:11" ht="28.5" customHeight="1" thickBot="1" x14ac:dyDescent="0.3">
      <c r="A39" s="29" t="s">
        <v>515</v>
      </c>
      <c r="K39" s="35" t="s">
        <v>516</v>
      </c>
    </row>
    <row r="40" spans="1:11" ht="20.100000000000001" customHeight="1" thickTop="1" x14ac:dyDescent="0.25">
      <c r="A40" s="409" t="s">
        <v>118</v>
      </c>
      <c r="B40" s="412" t="s">
        <v>2</v>
      </c>
      <c r="C40" s="412"/>
      <c r="D40" s="412"/>
      <c r="E40" s="412" t="s">
        <v>3</v>
      </c>
      <c r="F40" s="412"/>
      <c r="G40" s="412"/>
      <c r="H40" s="412" t="s">
        <v>4</v>
      </c>
      <c r="I40" s="412"/>
      <c r="J40" s="412"/>
      <c r="K40" s="409" t="s">
        <v>278</v>
      </c>
    </row>
    <row r="41" spans="1:11" ht="20.100000000000001" customHeight="1" x14ac:dyDescent="0.25">
      <c r="A41" s="410"/>
      <c r="B41" s="413" t="s">
        <v>6</v>
      </c>
      <c r="C41" s="413"/>
      <c r="D41" s="413"/>
      <c r="E41" s="413" t="s">
        <v>7</v>
      </c>
      <c r="F41" s="413"/>
      <c r="G41" s="413"/>
      <c r="H41" s="413" t="s">
        <v>8</v>
      </c>
      <c r="I41" s="413"/>
      <c r="J41" s="413"/>
      <c r="K41" s="410"/>
    </row>
    <row r="42" spans="1:11" ht="20.100000000000001" customHeight="1" x14ac:dyDescent="0.25">
      <c r="A42" s="410"/>
      <c r="B42" s="38" t="s">
        <v>52</v>
      </c>
      <c r="C42" s="38" t="s">
        <v>10</v>
      </c>
      <c r="D42" s="38" t="s">
        <v>11</v>
      </c>
      <c r="E42" s="38" t="s">
        <v>52</v>
      </c>
      <c r="F42" s="38" t="s">
        <v>10</v>
      </c>
      <c r="G42" s="38" t="s">
        <v>11</v>
      </c>
      <c r="H42" s="38" t="s">
        <v>52</v>
      </c>
      <c r="I42" s="38" t="s">
        <v>10</v>
      </c>
      <c r="J42" s="38" t="s">
        <v>11</v>
      </c>
      <c r="K42" s="410"/>
    </row>
    <row r="43" spans="1:11" ht="20.100000000000001" customHeight="1" thickBot="1" x14ac:dyDescent="0.3">
      <c r="A43" s="411"/>
      <c r="B43" s="4" t="s">
        <v>12</v>
      </c>
      <c r="C43" s="4" t="s">
        <v>13</v>
      </c>
      <c r="D43" s="4" t="s">
        <v>8</v>
      </c>
      <c r="E43" s="4" t="s">
        <v>12</v>
      </c>
      <c r="F43" s="4" t="s">
        <v>13</v>
      </c>
      <c r="G43" s="4" t="s">
        <v>8</v>
      </c>
      <c r="H43" s="4" t="s">
        <v>12</v>
      </c>
      <c r="I43" s="4" t="s">
        <v>13</v>
      </c>
      <c r="J43" s="4" t="s">
        <v>8</v>
      </c>
      <c r="K43" s="411"/>
    </row>
    <row r="44" spans="1:11" ht="20.100000000000001" customHeight="1" x14ac:dyDescent="0.2">
      <c r="A44" s="42" t="s">
        <v>473</v>
      </c>
      <c r="B44" s="40"/>
      <c r="C44" s="40"/>
      <c r="D44" s="40"/>
      <c r="E44" s="40"/>
      <c r="F44" s="40"/>
      <c r="G44" s="40"/>
      <c r="H44" s="40"/>
      <c r="I44" s="40"/>
      <c r="J44" s="40"/>
      <c r="K44" s="43" t="s">
        <v>41</v>
      </c>
    </row>
    <row r="45" spans="1:11" ht="21.75" customHeight="1" x14ac:dyDescent="0.2">
      <c r="A45" s="5" t="s">
        <v>285</v>
      </c>
      <c r="B45" s="63">
        <v>339</v>
      </c>
      <c r="C45" s="63">
        <v>115</v>
      </c>
      <c r="D45" s="6">
        <f>SUM(B45:C45)</f>
        <v>454</v>
      </c>
      <c r="E45" s="6">
        <v>0</v>
      </c>
      <c r="F45" s="6">
        <v>0</v>
      </c>
      <c r="G45" s="6">
        <f>SUM(E45:F45)</f>
        <v>0</v>
      </c>
      <c r="H45" s="6">
        <f>SUM(B45,E45)</f>
        <v>339</v>
      </c>
      <c r="I45" s="6">
        <f>SUM(C45,F45)</f>
        <v>115</v>
      </c>
      <c r="J45" s="6">
        <f>SUM(D45,G45)</f>
        <v>454</v>
      </c>
      <c r="K45" s="7" t="s">
        <v>286</v>
      </c>
    </row>
    <row r="46" spans="1:11" ht="21.75" customHeight="1" x14ac:dyDescent="0.2">
      <c r="A46" s="5" t="s">
        <v>287</v>
      </c>
      <c r="B46" s="63">
        <v>115</v>
      </c>
      <c r="C46" s="63">
        <v>63</v>
      </c>
      <c r="D46" s="6">
        <f t="shared" ref="D46:D53" si="4">SUM(B46:C46)</f>
        <v>178</v>
      </c>
      <c r="E46" s="6">
        <v>0</v>
      </c>
      <c r="F46" s="6">
        <v>0</v>
      </c>
      <c r="G46" s="6">
        <v>0</v>
      </c>
      <c r="H46" s="6">
        <f t="shared" ref="H46:J53" si="5">SUM(B46,E46)</f>
        <v>115</v>
      </c>
      <c r="I46" s="6">
        <f t="shared" si="5"/>
        <v>63</v>
      </c>
      <c r="J46" s="6">
        <f>SUM(D46,G46)</f>
        <v>178</v>
      </c>
      <c r="K46" s="7" t="s">
        <v>355</v>
      </c>
    </row>
    <row r="47" spans="1:11" ht="21.75" customHeight="1" x14ac:dyDescent="0.2">
      <c r="A47" s="5" t="s">
        <v>289</v>
      </c>
      <c r="B47" s="63">
        <v>972</v>
      </c>
      <c r="C47" s="63">
        <v>495</v>
      </c>
      <c r="D47" s="6">
        <f t="shared" si="4"/>
        <v>1467</v>
      </c>
      <c r="E47" s="6">
        <v>0</v>
      </c>
      <c r="F47" s="6">
        <v>0</v>
      </c>
      <c r="G47" s="6">
        <f t="shared" ref="G47:G53" si="6">SUM(E47:F47)</f>
        <v>0</v>
      </c>
      <c r="H47" s="6">
        <f t="shared" si="5"/>
        <v>972</v>
      </c>
      <c r="I47" s="6">
        <f t="shared" si="5"/>
        <v>495</v>
      </c>
      <c r="J47" s="6">
        <f t="shared" si="5"/>
        <v>1467</v>
      </c>
      <c r="K47" s="7" t="s">
        <v>290</v>
      </c>
    </row>
    <row r="48" spans="1:11" ht="21.75" customHeight="1" x14ac:dyDescent="0.2">
      <c r="A48" s="5" t="s">
        <v>452</v>
      </c>
      <c r="B48" s="63">
        <v>74</v>
      </c>
      <c r="C48" s="63">
        <v>21</v>
      </c>
      <c r="D48" s="6">
        <f t="shared" si="4"/>
        <v>95</v>
      </c>
      <c r="E48" s="6">
        <v>0</v>
      </c>
      <c r="F48" s="6">
        <v>0</v>
      </c>
      <c r="G48" s="6">
        <f t="shared" si="6"/>
        <v>0</v>
      </c>
      <c r="H48" s="6">
        <f t="shared" si="5"/>
        <v>74</v>
      </c>
      <c r="I48" s="6">
        <f t="shared" si="5"/>
        <v>21</v>
      </c>
      <c r="J48" s="6">
        <f t="shared" si="5"/>
        <v>95</v>
      </c>
      <c r="K48" s="7" t="s">
        <v>453</v>
      </c>
    </row>
    <row r="49" spans="1:11" ht="21.75" customHeight="1" x14ac:dyDescent="0.2">
      <c r="A49" s="5" t="s">
        <v>390</v>
      </c>
      <c r="B49" s="63">
        <v>853</v>
      </c>
      <c r="C49" s="63">
        <v>1135</v>
      </c>
      <c r="D49" s="6">
        <f t="shared" si="4"/>
        <v>1988</v>
      </c>
      <c r="E49" s="6">
        <v>0</v>
      </c>
      <c r="F49" s="6">
        <v>0</v>
      </c>
      <c r="G49" s="6">
        <f t="shared" si="6"/>
        <v>0</v>
      </c>
      <c r="H49" s="6">
        <f t="shared" si="5"/>
        <v>853</v>
      </c>
      <c r="I49" s="6">
        <f t="shared" si="5"/>
        <v>1135</v>
      </c>
      <c r="J49" s="6">
        <f t="shared" si="5"/>
        <v>1988</v>
      </c>
      <c r="K49" s="7" t="s">
        <v>360</v>
      </c>
    </row>
    <row r="50" spans="1:11" ht="21.75" customHeight="1" x14ac:dyDescent="0.2">
      <c r="A50" s="5" t="s">
        <v>361</v>
      </c>
      <c r="B50" s="63">
        <v>298</v>
      </c>
      <c r="C50" s="63">
        <v>375</v>
      </c>
      <c r="D50" s="6">
        <f t="shared" si="4"/>
        <v>673</v>
      </c>
      <c r="E50" s="6">
        <v>0</v>
      </c>
      <c r="F50" s="6">
        <v>0</v>
      </c>
      <c r="G50" s="6">
        <f t="shared" si="6"/>
        <v>0</v>
      </c>
      <c r="H50" s="6">
        <f t="shared" si="5"/>
        <v>298</v>
      </c>
      <c r="I50" s="6">
        <f t="shared" si="5"/>
        <v>375</v>
      </c>
      <c r="J50" s="6">
        <f t="shared" si="5"/>
        <v>673</v>
      </c>
      <c r="K50" s="7" t="s">
        <v>429</v>
      </c>
    </row>
    <row r="51" spans="1:11" ht="21.75" customHeight="1" x14ac:dyDescent="0.2">
      <c r="A51" s="5" t="s">
        <v>297</v>
      </c>
      <c r="B51" s="63">
        <v>117</v>
      </c>
      <c r="C51" s="63">
        <v>17</v>
      </c>
      <c r="D51" s="6">
        <f t="shared" si="4"/>
        <v>134</v>
      </c>
      <c r="E51" s="6">
        <v>0</v>
      </c>
      <c r="F51" s="6">
        <v>0</v>
      </c>
      <c r="G51" s="6">
        <f t="shared" si="6"/>
        <v>0</v>
      </c>
      <c r="H51" s="6">
        <f t="shared" si="5"/>
        <v>117</v>
      </c>
      <c r="I51" s="6">
        <f t="shared" si="5"/>
        <v>17</v>
      </c>
      <c r="J51" s="6">
        <f t="shared" si="5"/>
        <v>134</v>
      </c>
      <c r="K51" s="7" t="s">
        <v>367</v>
      </c>
    </row>
    <row r="52" spans="1:11" ht="21.75" customHeight="1" x14ac:dyDescent="0.2">
      <c r="A52" s="5" t="s">
        <v>301</v>
      </c>
      <c r="B52" s="63">
        <v>784</v>
      </c>
      <c r="C52" s="63">
        <v>147</v>
      </c>
      <c r="D52" s="6">
        <f t="shared" si="4"/>
        <v>931</v>
      </c>
      <c r="E52" s="6">
        <v>0</v>
      </c>
      <c r="F52" s="6">
        <v>0</v>
      </c>
      <c r="G52" s="6">
        <f t="shared" si="6"/>
        <v>0</v>
      </c>
      <c r="H52" s="6">
        <f t="shared" si="5"/>
        <v>784</v>
      </c>
      <c r="I52" s="6">
        <f t="shared" si="5"/>
        <v>147</v>
      </c>
      <c r="J52" s="6">
        <f t="shared" si="5"/>
        <v>931</v>
      </c>
      <c r="K52" s="7" t="s">
        <v>302</v>
      </c>
    </row>
    <row r="53" spans="1:11" ht="21.75" customHeight="1" x14ac:dyDescent="0.2">
      <c r="A53" s="5" t="s">
        <v>394</v>
      </c>
      <c r="B53" s="63">
        <v>137</v>
      </c>
      <c r="C53" s="63">
        <v>133</v>
      </c>
      <c r="D53" s="6">
        <f t="shared" si="4"/>
        <v>270</v>
      </c>
      <c r="E53" s="6">
        <v>0</v>
      </c>
      <c r="F53" s="6">
        <v>0</v>
      </c>
      <c r="G53" s="6">
        <f t="shared" si="6"/>
        <v>0</v>
      </c>
      <c r="H53" s="6">
        <f t="shared" si="5"/>
        <v>137</v>
      </c>
      <c r="I53" s="6">
        <f t="shared" si="5"/>
        <v>133</v>
      </c>
      <c r="J53" s="6">
        <f t="shared" si="5"/>
        <v>270</v>
      </c>
      <c r="K53" s="7" t="s">
        <v>373</v>
      </c>
    </row>
    <row r="54" spans="1:11" ht="21.75" customHeight="1" thickBot="1" x14ac:dyDescent="0.25">
      <c r="A54" s="44" t="s">
        <v>45</v>
      </c>
      <c r="B54" s="45">
        <f>SUM(B45:B53)</f>
        <v>3689</v>
      </c>
      <c r="C54" s="45">
        <f t="shared" ref="C54:J54" si="7">SUM(C45:C53)</f>
        <v>2501</v>
      </c>
      <c r="D54" s="45">
        <f t="shared" si="7"/>
        <v>6190</v>
      </c>
      <c r="E54" s="45">
        <f t="shared" si="7"/>
        <v>0</v>
      </c>
      <c r="F54" s="45">
        <f t="shared" si="7"/>
        <v>0</v>
      </c>
      <c r="G54" s="45">
        <f t="shared" si="7"/>
        <v>0</v>
      </c>
      <c r="H54" s="45">
        <f t="shared" si="7"/>
        <v>3689</v>
      </c>
      <c r="I54" s="45">
        <f t="shared" si="7"/>
        <v>2501</v>
      </c>
      <c r="J54" s="45">
        <f t="shared" si="7"/>
        <v>6190</v>
      </c>
      <c r="K54" s="46" t="s">
        <v>455</v>
      </c>
    </row>
    <row r="55" spans="1:11" ht="20.100000000000001" customHeight="1" thickBot="1" x14ac:dyDescent="0.25">
      <c r="A55" s="8" t="s">
        <v>108</v>
      </c>
      <c r="B55" s="9">
        <f t="shared" ref="B55:J55" si="8">SUM(B54,B25)</f>
        <v>9276</v>
      </c>
      <c r="C55" s="9">
        <f t="shared" si="8"/>
        <v>10568</v>
      </c>
      <c r="D55" s="9">
        <f t="shared" si="8"/>
        <v>19844</v>
      </c>
      <c r="E55" s="9">
        <f t="shared" si="8"/>
        <v>1</v>
      </c>
      <c r="F55" s="9">
        <f t="shared" si="8"/>
        <v>0</v>
      </c>
      <c r="G55" s="9">
        <f t="shared" si="8"/>
        <v>1</v>
      </c>
      <c r="H55" s="9">
        <f t="shared" si="8"/>
        <v>9277</v>
      </c>
      <c r="I55" s="9">
        <f t="shared" si="8"/>
        <v>10568</v>
      </c>
      <c r="J55" s="9">
        <f t="shared" si="8"/>
        <v>19845</v>
      </c>
      <c r="K55" s="10" t="s">
        <v>474</v>
      </c>
    </row>
    <row r="56" spans="1:11" ht="15" thickTop="1" x14ac:dyDescent="0.2"/>
    <row r="81" spans="1:11" ht="18.75" customHeight="1" x14ac:dyDescent="0.2">
      <c r="A81" s="423" t="s">
        <v>475</v>
      </c>
      <c r="B81" s="423"/>
      <c r="C81" s="423"/>
      <c r="D81" s="423"/>
      <c r="E81" s="423"/>
      <c r="F81" s="423"/>
      <c r="G81" s="423"/>
      <c r="H81" s="423"/>
      <c r="I81" s="423"/>
      <c r="J81" s="423"/>
      <c r="K81" s="423"/>
    </row>
    <row r="82" spans="1:11" ht="44.25" customHeight="1" x14ac:dyDescent="0.25">
      <c r="A82" s="416" t="s">
        <v>476</v>
      </c>
      <c r="B82" s="416"/>
      <c r="C82" s="416"/>
      <c r="D82" s="416"/>
      <c r="E82" s="416"/>
      <c r="F82" s="416"/>
      <c r="G82" s="416"/>
      <c r="H82" s="416"/>
      <c r="I82" s="416"/>
      <c r="J82" s="416"/>
      <c r="K82" s="416"/>
    </row>
    <row r="83" spans="1:11" ht="24.75" customHeight="1" thickBot="1" x14ac:dyDescent="0.3">
      <c r="A83" s="29" t="s">
        <v>517</v>
      </c>
      <c r="K83" s="35" t="s">
        <v>518</v>
      </c>
    </row>
    <row r="84" spans="1:11" ht="20.25" customHeight="1" thickTop="1" x14ac:dyDescent="0.25">
      <c r="A84" s="409" t="s">
        <v>118</v>
      </c>
      <c r="B84" s="412" t="s">
        <v>2</v>
      </c>
      <c r="C84" s="412"/>
      <c r="D84" s="412"/>
      <c r="E84" s="412" t="s">
        <v>3</v>
      </c>
      <c r="F84" s="412"/>
      <c r="G84" s="412"/>
      <c r="H84" s="412" t="s">
        <v>4</v>
      </c>
      <c r="I84" s="412"/>
      <c r="J84" s="412"/>
      <c r="K84" s="409" t="s">
        <v>278</v>
      </c>
    </row>
    <row r="85" spans="1:11" ht="20.25" customHeight="1" x14ac:dyDescent="0.25">
      <c r="A85" s="410"/>
      <c r="B85" s="413" t="s">
        <v>6</v>
      </c>
      <c r="C85" s="413"/>
      <c r="D85" s="413"/>
      <c r="E85" s="413" t="s">
        <v>7</v>
      </c>
      <c r="F85" s="413"/>
      <c r="G85" s="413"/>
      <c r="H85" s="413" t="s">
        <v>8</v>
      </c>
      <c r="I85" s="413"/>
      <c r="J85" s="413"/>
      <c r="K85" s="410"/>
    </row>
    <row r="86" spans="1:11" ht="20.25" customHeight="1" x14ac:dyDescent="0.25">
      <c r="A86" s="410"/>
      <c r="B86" s="38" t="s">
        <v>52</v>
      </c>
      <c r="C86" s="38" t="s">
        <v>10</v>
      </c>
      <c r="D86" s="38" t="s">
        <v>11</v>
      </c>
      <c r="E86" s="38" t="s">
        <v>52</v>
      </c>
      <c r="F86" s="38" t="s">
        <v>10</v>
      </c>
      <c r="G86" s="38" t="s">
        <v>11</v>
      </c>
      <c r="H86" s="38" t="s">
        <v>52</v>
      </c>
      <c r="I86" s="38" t="s">
        <v>10</v>
      </c>
      <c r="J86" s="38" t="s">
        <v>11</v>
      </c>
      <c r="K86" s="410"/>
    </row>
    <row r="87" spans="1:11" ht="20.25" customHeight="1" thickBot="1" x14ac:dyDescent="0.3">
      <c r="A87" s="411"/>
      <c r="B87" s="4" t="s">
        <v>12</v>
      </c>
      <c r="C87" s="4" t="s">
        <v>13</v>
      </c>
      <c r="D87" s="4" t="s">
        <v>8</v>
      </c>
      <c r="E87" s="4" t="s">
        <v>12</v>
      </c>
      <c r="F87" s="4" t="s">
        <v>13</v>
      </c>
      <c r="G87" s="4" t="s">
        <v>8</v>
      </c>
      <c r="H87" s="4" t="s">
        <v>12</v>
      </c>
      <c r="I87" s="4" t="s">
        <v>13</v>
      </c>
      <c r="J87" s="4" t="s">
        <v>8</v>
      </c>
      <c r="K87" s="411"/>
    </row>
    <row r="88" spans="1:11" ht="20.100000000000001" customHeight="1" x14ac:dyDescent="0.2">
      <c r="A88" s="42" t="s">
        <v>461</v>
      </c>
      <c r="B88" s="40"/>
      <c r="C88" s="40"/>
      <c r="D88" s="40"/>
      <c r="E88" s="40"/>
      <c r="F88" s="40"/>
      <c r="G88" s="40"/>
      <c r="H88" s="40"/>
      <c r="I88" s="40"/>
      <c r="J88" s="40"/>
      <c r="K88" s="43" t="s">
        <v>69</v>
      </c>
    </row>
    <row r="89" spans="1:11" ht="20.25" customHeight="1" x14ac:dyDescent="0.2">
      <c r="A89" s="5" t="s">
        <v>280</v>
      </c>
      <c r="B89" s="63">
        <v>236</v>
      </c>
      <c r="C89" s="63">
        <v>474</v>
      </c>
      <c r="D89" s="6">
        <f>SUM(B89:C89)</f>
        <v>710</v>
      </c>
      <c r="E89" s="6">
        <v>1</v>
      </c>
      <c r="F89" s="6">
        <v>0</v>
      </c>
      <c r="G89" s="6">
        <f>SUM(E89:F89)</f>
        <v>1</v>
      </c>
      <c r="H89" s="6">
        <f>SUM(B89,E89)</f>
        <v>237</v>
      </c>
      <c r="I89" s="6">
        <f>SUM(C89,F89)</f>
        <v>474</v>
      </c>
      <c r="J89" s="6">
        <f t="shared" ref="J89:J104" si="9">SUM(D89,G89)</f>
        <v>711</v>
      </c>
      <c r="K89" s="7" t="s">
        <v>281</v>
      </c>
    </row>
    <row r="90" spans="1:11" ht="20.25" customHeight="1" x14ac:dyDescent="0.2">
      <c r="A90" s="5" t="s">
        <v>131</v>
      </c>
      <c r="B90" s="63">
        <v>206</v>
      </c>
      <c r="C90" s="63">
        <v>286</v>
      </c>
      <c r="D90" s="6">
        <f t="shared" ref="D90:D104" si="10">SUM(B90:C90)</f>
        <v>492</v>
      </c>
      <c r="E90" s="6">
        <v>0</v>
      </c>
      <c r="F90" s="6">
        <v>0</v>
      </c>
      <c r="G90" s="6">
        <v>0</v>
      </c>
      <c r="H90" s="6">
        <f t="shared" ref="H90:I104" si="11">SUM(B90,E90)</f>
        <v>206</v>
      </c>
      <c r="I90" s="6">
        <f t="shared" si="11"/>
        <v>286</v>
      </c>
      <c r="J90" s="6">
        <f t="shared" si="9"/>
        <v>492</v>
      </c>
      <c r="K90" s="7" t="s">
        <v>282</v>
      </c>
    </row>
    <row r="91" spans="1:11" ht="20.25" customHeight="1" x14ac:dyDescent="0.2">
      <c r="A91" s="5" t="s">
        <v>283</v>
      </c>
      <c r="B91" s="63">
        <v>149</v>
      </c>
      <c r="C91" s="63">
        <v>334</v>
      </c>
      <c r="D91" s="6">
        <f t="shared" si="10"/>
        <v>483</v>
      </c>
      <c r="E91" s="6">
        <v>0</v>
      </c>
      <c r="F91" s="6">
        <v>0</v>
      </c>
      <c r="G91" s="6">
        <v>0</v>
      </c>
      <c r="H91" s="6">
        <f t="shared" si="11"/>
        <v>149</v>
      </c>
      <c r="I91" s="6">
        <f t="shared" si="11"/>
        <v>334</v>
      </c>
      <c r="J91" s="6">
        <f t="shared" si="9"/>
        <v>483</v>
      </c>
      <c r="K91" s="7" t="s">
        <v>347</v>
      </c>
    </row>
    <row r="92" spans="1:11" ht="20.25" customHeight="1" x14ac:dyDescent="0.2">
      <c r="A92" s="5" t="s">
        <v>132</v>
      </c>
      <c r="B92" s="63">
        <v>62</v>
      </c>
      <c r="C92" s="63">
        <v>251</v>
      </c>
      <c r="D92" s="6">
        <f t="shared" si="10"/>
        <v>313</v>
      </c>
      <c r="E92" s="6">
        <v>0</v>
      </c>
      <c r="F92" s="6">
        <v>0</v>
      </c>
      <c r="G92" s="6">
        <v>0</v>
      </c>
      <c r="H92" s="6">
        <f t="shared" si="11"/>
        <v>62</v>
      </c>
      <c r="I92" s="6">
        <f t="shared" si="11"/>
        <v>251</v>
      </c>
      <c r="J92" s="6">
        <f t="shared" si="9"/>
        <v>313</v>
      </c>
      <c r="K92" s="7" t="s">
        <v>349</v>
      </c>
    </row>
    <row r="93" spans="1:11" ht="20.25" customHeight="1" x14ac:dyDescent="0.2">
      <c r="A93" s="5" t="s">
        <v>449</v>
      </c>
      <c r="B93" s="63">
        <v>31</v>
      </c>
      <c r="C93" s="63">
        <v>185</v>
      </c>
      <c r="D93" s="6">
        <f t="shared" si="10"/>
        <v>216</v>
      </c>
      <c r="E93" s="6">
        <v>0</v>
      </c>
      <c r="F93" s="6">
        <v>0</v>
      </c>
      <c r="G93" s="6">
        <v>0</v>
      </c>
      <c r="H93" s="6">
        <f t="shared" si="11"/>
        <v>31</v>
      </c>
      <c r="I93" s="6">
        <f t="shared" si="11"/>
        <v>185</v>
      </c>
      <c r="J93" s="6">
        <f t="shared" si="9"/>
        <v>216</v>
      </c>
      <c r="K93" s="7" t="s">
        <v>450</v>
      </c>
    </row>
    <row r="94" spans="1:11" ht="20.25" customHeight="1" x14ac:dyDescent="0.2">
      <c r="A94" s="5" t="s">
        <v>285</v>
      </c>
      <c r="B94" s="63">
        <v>251</v>
      </c>
      <c r="C94" s="63">
        <v>346</v>
      </c>
      <c r="D94" s="6">
        <f t="shared" si="10"/>
        <v>597</v>
      </c>
      <c r="E94" s="6">
        <v>0</v>
      </c>
      <c r="F94" s="6">
        <v>0</v>
      </c>
      <c r="G94" s="6">
        <v>0</v>
      </c>
      <c r="H94" s="6">
        <f t="shared" si="11"/>
        <v>251</v>
      </c>
      <c r="I94" s="6">
        <f t="shared" si="11"/>
        <v>346</v>
      </c>
      <c r="J94" s="6">
        <f t="shared" si="9"/>
        <v>597</v>
      </c>
      <c r="K94" s="7" t="s">
        <v>286</v>
      </c>
    </row>
    <row r="95" spans="1:11" ht="20.25" customHeight="1" x14ac:dyDescent="0.2">
      <c r="A95" s="5" t="s">
        <v>407</v>
      </c>
      <c r="B95" s="63">
        <v>207</v>
      </c>
      <c r="C95" s="63">
        <v>221</v>
      </c>
      <c r="D95" s="6">
        <f t="shared" si="10"/>
        <v>428</v>
      </c>
      <c r="E95" s="6">
        <v>0</v>
      </c>
      <c r="F95" s="6">
        <v>0</v>
      </c>
      <c r="G95" s="6">
        <v>0</v>
      </c>
      <c r="H95" s="6">
        <f t="shared" si="11"/>
        <v>207</v>
      </c>
      <c r="I95" s="6">
        <f t="shared" si="11"/>
        <v>221</v>
      </c>
      <c r="J95" s="6">
        <f t="shared" si="9"/>
        <v>428</v>
      </c>
      <c r="K95" s="7" t="s">
        <v>458</v>
      </c>
    </row>
    <row r="96" spans="1:11" ht="20.25" customHeight="1" x14ac:dyDescent="0.2">
      <c r="A96" s="5" t="s">
        <v>470</v>
      </c>
      <c r="B96" s="63">
        <v>139</v>
      </c>
      <c r="C96" s="63">
        <v>116</v>
      </c>
      <c r="D96" s="6">
        <f t="shared" si="10"/>
        <v>255</v>
      </c>
      <c r="E96" s="6">
        <v>0</v>
      </c>
      <c r="F96" s="6">
        <v>0</v>
      </c>
      <c r="G96" s="6">
        <v>0</v>
      </c>
      <c r="H96" s="6">
        <f t="shared" si="11"/>
        <v>139</v>
      </c>
      <c r="I96" s="6">
        <f t="shared" si="11"/>
        <v>116</v>
      </c>
      <c r="J96" s="6">
        <f t="shared" si="9"/>
        <v>255</v>
      </c>
      <c r="K96" s="7" t="s">
        <v>410</v>
      </c>
    </row>
    <row r="97" spans="1:11" ht="20.25" customHeight="1" x14ac:dyDescent="0.2">
      <c r="A97" s="5" t="s">
        <v>354</v>
      </c>
      <c r="B97" s="63">
        <v>144</v>
      </c>
      <c r="C97" s="63">
        <v>586</v>
      </c>
      <c r="D97" s="6">
        <f t="shared" si="10"/>
        <v>730</v>
      </c>
      <c r="E97" s="6">
        <v>0</v>
      </c>
      <c r="F97" s="6">
        <v>0</v>
      </c>
      <c r="G97" s="6">
        <v>0</v>
      </c>
      <c r="H97" s="6">
        <f t="shared" si="11"/>
        <v>144</v>
      </c>
      <c r="I97" s="6">
        <f t="shared" si="11"/>
        <v>586</v>
      </c>
      <c r="J97" s="6">
        <f t="shared" si="9"/>
        <v>730</v>
      </c>
      <c r="K97" s="7" t="s">
        <v>355</v>
      </c>
    </row>
    <row r="98" spans="1:11" ht="20.25" customHeight="1" x14ac:dyDescent="0.2">
      <c r="A98" s="5" t="s">
        <v>289</v>
      </c>
      <c r="B98" s="63">
        <v>1037</v>
      </c>
      <c r="C98" s="63">
        <v>828</v>
      </c>
      <c r="D98" s="6">
        <f t="shared" si="10"/>
        <v>1865</v>
      </c>
      <c r="E98" s="6">
        <v>0</v>
      </c>
      <c r="F98" s="6">
        <v>0</v>
      </c>
      <c r="G98" s="6">
        <v>0</v>
      </c>
      <c r="H98" s="6">
        <f t="shared" si="11"/>
        <v>1037</v>
      </c>
      <c r="I98" s="6">
        <f t="shared" si="11"/>
        <v>828</v>
      </c>
      <c r="J98" s="6">
        <f t="shared" si="9"/>
        <v>1865</v>
      </c>
      <c r="K98" s="7" t="s">
        <v>290</v>
      </c>
    </row>
    <row r="99" spans="1:11" ht="20.25" customHeight="1" x14ac:dyDescent="0.2">
      <c r="A99" s="5" t="s">
        <v>452</v>
      </c>
      <c r="B99" s="63">
        <v>235</v>
      </c>
      <c r="C99" s="63">
        <v>153</v>
      </c>
      <c r="D99" s="6">
        <f t="shared" si="10"/>
        <v>388</v>
      </c>
      <c r="E99" s="6">
        <v>0</v>
      </c>
      <c r="F99" s="6">
        <v>0</v>
      </c>
      <c r="G99" s="6">
        <v>0</v>
      </c>
      <c r="H99" s="6">
        <f t="shared" si="11"/>
        <v>235</v>
      </c>
      <c r="I99" s="6">
        <f t="shared" si="11"/>
        <v>153</v>
      </c>
      <c r="J99" s="6">
        <f t="shared" si="9"/>
        <v>388</v>
      </c>
      <c r="K99" s="7" t="s">
        <v>453</v>
      </c>
    </row>
    <row r="100" spans="1:11" ht="20.25" customHeight="1" x14ac:dyDescent="0.2">
      <c r="A100" s="5" t="s">
        <v>390</v>
      </c>
      <c r="B100" s="63">
        <v>641</v>
      </c>
      <c r="C100" s="63">
        <v>1877</v>
      </c>
      <c r="D100" s="6">
        <f t="shared" si="10"/>
        <v>2518</v>
      </c>
      <c r="E100" s="6">
        <v>0</v>
      </c>
      <c r="F100" s="6">
        <v>0</v>
      </c>
      <c r="G100" s="6">
        <v>0</v>
      </c>
      <c r="H100" s="6">
        <f t="shared" si="11"/>
        <v>641</v>
      </c>
      <c r="I100" s="6">
        <f t="shared" si="11"/>
        <v>1877</v>
      </c>
      <c r="J100" s="6">
        <f t="shared" si="9"/>
        <v>2518</v>
      </c>
      <c r="K100" s="7" t="s">
        <v>360</v>
      </c>
    </row>
    <row r="101" spans="1:11" ht="20.25" customHeight="1" x14ac:dyDescent="0.2">
      <c r="A101" s="5" t="s">
        <v>361</v>
      </c>
      <c r="B101" s="63">
        <v>334</v>
      </c>
      <c r="C101" s="63">
        <v>612</v>
      </c>
      <c r="D101" s="6">
        <f t="shared" si="10"/>
        <v>946</v>
      </c>
      <c r="E101" s="6">
        <v>0</v>
      </c>
      <c r="F101" s="6">
        <v>0</v>
      </c>
      <c r="G101" s="6">
        <v>0</v>
      </c>
      <c r="H101" s="6">
        <f t="shared" si="11"/>
        <v>334</v>
      </c>
      <c r="I101" s="6">
        <f t="shared" si="11"/>
        <v>612</v>
      </c>
      <c r="J101" s="6">
        <f t="shared" si="9"/>
        <v>946</v>
      </c>
      <c r="K101" s="7" t="s">
        <v>429</v>
      </c>
    </row>
    <row r="102" spans="1:11" ht="20.25" customHeight="1" x14ac:dyDescent="0.2">
      <c r="A102" s="5" t="s">
        <v>393</v>
      </c>
      <c r="B102" s="63">
        <v>357</v>
      </c>
      <c r="C102" s="63">
        <v>122</v>
      </c>
      <c r="D102" s="6">
        <f t="shared" si="10"/>
        <v>479</v>
      </c>
      <c r="E102" s="6">
        <v>0</v>
      </c>
      <c r="F102" s="6">
        <v>0</v>
      </c>
      <c r="G102" s="6">
        <v>0</v>
      </c>
      <c r="H102" s="6">
        <f t="shared" si="11"/>
        <v>357</v>
      </c>
      <c r="I102" s="6">
        <f t="shared" si="11"/>
        <v>122</v>
      </c>
      <c r="J102" s="6">
        <f t="shared" si="9"/>
        <v>479</v>
      </c>
      <c r="K102" s="7" t="s">
        <v>367</v>
      </c>
    </row>
    <row r="103" spans="1:11" ht="20.25" customHeight="1" x14ac:dyDescent="0.2">
      <c r="A103" s="5" t="s">
        <v>127</v>
      </c>
      <c r="B103" s="63">
        <v>496</v>
      </c>
      <c r="C103" s="63">
        <v>332</v>
      </c>
      <c r="D103" s="6">
        <f t="shared" si="10"/>
        <v>828</v>
      </c>
      <c r="E103" s="6">
        <v>0</v>
      </c>
      <c r="F103" s="6">
        <v>0</v>
      </c>
      <c r="G103" s="6">
        <v>0</v>
      </c>
      <c r="H103" s="6">
        <f t="shared" si="11"/>
        <v>496</v>
      </c>
      <c r="I103" s="6">
        <f t="shared" si="11"/>
        <v>332</v>
      </c>
      <c r="J103" s="6">
        <f t="shared" si="9"/>
        <v>828</v>
      </c>
      <c r="K103" s="7" t="s">
        <v>302</v>
      </c>
    </row>
    <row r="104" spans="1:11" ht="20.25" customHeight="1" x14ac:dyDescent="0.2">
      <c r="A104" s="5" t="s">
        <v>394</v>
      </c>
      <c r="B104" s="63">
        <v>295</v>
      </c>
      <c r="C104" s="63">
        <v>849</v>
      </c>
      <c r="D104" s="6">
        <f t="shared" si="10"/>
        <v>1144</v>
      </c>
      <c r="E104" s="6">
        <v>0</v>
      </c>
      <c r="F104" s="6">
        <v>0</v>
      </c>
      <c r="G104" s="6">
        <v>0</v>
      </c>
      <c r="H104" s="6">
        <f t="shared" si="11"/>
        <v>295</v>
      </c>
      <c r="I104" s="6">
        <f t="shared" si="11"/>
        <v>849</v>
      </c>
      <c r="J104" s="6">
        <f t="shared" si="9"/>
        <v>1144</v>
      </c>
      <c r="K104" s="7" t="s">
        <v>373</v>
      </c>
    </row>
    <row r="105" spans="1:11" ht="20.100000000000001" customHeight="1" thickBot="1" x14ac:dyDescent="0.25">
      <c r="A105" s="14" t="s">
        <v>38</v>
      </c>
      <c r="B105" s="15">
        <f>SUM(B89:B104)</f>
        <v>4820</v>
      </c>
      <c r="C105" s="15">
        <f t="shared" ref="C105:J105" si="12">SUM(C89:C104)</f>
        <v>7572</v>
      </c>
      <c r="D105" s="15">
        <f t="shared" si="12"/>
        <v>12392</v>
      </c>
      <c r="E105" s="15">
        <f t="shared" si="12"/>
        <v>1</v>
      </c>
      <c r="F105" s="15">
        <f t="shared" si="12"/>
        <v>0</v>
      </c>
      <c r="G105" s="15">
        <f t="shared" si="12"/>
        <v>1</v>
      </c>
      <c r="H105" s="15">
        <f t="shared" si="12"/>
        <v>4821</v>
      </c>
      <c r="I105" s="15">
        <f t="shared" si="12"/>
        <v>7572</v>
      </c>
      <c r="J105" s="15">
        <f t="shared" si="12"/>
        <v>12393</v>
      </c>
      <c r="K105" s="16" t="s">
        <v>375</v>
      </c>
    </row>
    <row r="106" spans="1:11" ht="15" thickTop="1" x14ac:dyDescent="0.2"/>
    <row r="117" spans="1:11" ht="29.25" customHeight="1" thickBot="1" x14ac:dyDescent="0.3">
      <c r="A117" s="29" t="s">
        <v>519</v>
      </c>
      <c r="K117" s="35" t="s">
        <v>520</v>
      </c>
    </row>
    <row r="118" spans="1:11" ht="20.100000000000001" customHeight="1" thickTop="1" x14ac:dyDescent="0.25">
      <c r="A118" s="409" t="s">
        <v>118</v>
      </c>
      <c r="B118" s="412" t="s">
        <v>2</v>
      </c>
      <c r="C118" s="412"/>
      <c r="D118" s="412"/>
      <c r="E118" s="412" t="s">
        <v>3</v>
      </c>
      <c r="F118" s="412"/>
      <c r="G118" s="412"/>
      <c r="H118" s="412" t="s">
        <v>4</v>
      </c>
      <c r="I118" s="412"/>
      <c r="J118" s="412"/>
      <c r="K118" s="409" t="s">
        <v>278</v>
      </c>
    </row>
    <row r="119" spans="1:11" ht="20.100000000000001" customHeight="1" x14ac:dyDescent="0.25">
      <c r="A119" s="410"/>
      <c r="B119" s="413" t="s">
        <v>6</v>
      </c>
      <c r="C119" s="413"/>
      <c r="D119" s="413"/>
      <c r="E119" s="413" t="s">
        <v>7</v>
      </c>
      <c r="F119" s="413"/>
      <c r="G119" s="413"/>
      <c r="H119" s="413" t="s">
        <v>8</v>
      </c>
      <c r="I119" s="413"/>
      <c r="J119" s="413"/>
      <c r="K119" s="410"/>
    </row>
    <row r="120" spans="1:11" ht="20.100000000000001" customHeight="1" x14ac:dyDescent="0.25">
      <c r="A120" s="410"/>
      <c r="B120" s="38" t="s">
        <v>52</v>
      </c>
      <c r="C120" s="38" t="s">
        <v>10</v>
      </c>
      <c r="D120" s="38" t="s">
        <v>11</v>
      </c>
      <c r="E120" s="38" t="s">
        <v>52</v>
      </c>
      <c r="F120" s="38" t="s">
        <v>10</v>
      </c>
      <c r="G120" s="38" t="s">
        <v>11</v>
      </c>
      <c r="H120" s="38" t="s">
        <v>52</v>
      </c>
      <c r="I120" s="38" t="s">
        <v>10</v>
      </c>
      <c r="J120" s="38" t="s">
        <v>11</v>
      </c>
      <c r="K120" s="410"/>
    </row>
    <row r="121" spans="1:11" ht="20.100000000000001" customHeight="1" thickBot="1" x14ac:dyDescent="0.3">
      <c r="A121" s="411"/>
      <c r="B121" s="4" t="s">
        <v>12</v>
      </c>
      <c r="C121" s="4" t="s">
        <v>13</v>
      </c>
      <c r="D121" s="4" t="s">
        <v>8</v>
      </c>
      <c r="E121" s="4" t="s">
        <v>12</v>
      </c>
      <c r="F121" s="4" t="s">
        <v>13</v>
      </c>
      <c r="G121" s="4" t="s">
        <v>8</v>
      </c>
      <c r="H121" s="4" t="s">
        <v>12</v>
      </c>
      <c r="I121" s="4" t="s">
        <v>13</v>
      </c>
      <c r="J121" s="4" t="s">
        <v>8</v>
      </c>
      <c r="K121" s="411"/>
    </row>
    <row r="122" spans="1:11" ht="20.25" customHeight="1" x14ac:dyDescent="0.2">
      <c r="A122" s="42" t="s">
        <v>473</v>
      </c>
      <c r="B122" s="40"/>
      <c r="C122" s="40"/>
      <c r="D122" s="40"/>
      <c r="E122" s="40"/>
      <c r="F122" s="40"/>
      <c r="G122" s="40"/>
      <c r="H122" s="40"/>
      <c r="I122" s="40"/>
      <c r="J122" s="40"/>
      <c r="K122" s="43" t="s">
        <v>41</v>
      </c>
    </row>
    <row r="123" spans="1:11" ht="20.25" customHeight="1" x14ac:dyDescent="0.2">
      <c r="A123" s="5" t="s">
        <v>285</v>
      </c>
      <c r="B123" s="63">
        <v>186</v>
      </c>
      <c r="C123" s="63">
        <v>68</v>
      </c>
      <c r="D123" s="6">
        <f>SUM(B123:C123)</f>
        <v>254</v>
      </c>
      <c r="E123" s="6">
        <v>0</v>
      </c>
      <c r="F123" s="6">
        <v>0</v>
      </c>
      <c r="G123" s="6">
        <v>0</v>
      </c>
      <c r="H123" s="6">
        <f>SUM(B123,E123)</f>
        <v>186</v>
      </c>
      <c r="I123" s="6">
        <f>SUM(C123,F123)</f>
        <v>68</v>
      </c>
      <c r="J123" s="6">
        <f>SUM(D123,G123)</f>
        <v>254</v>
      </c>
      <c r="K123" s="7" t="s">
        <v>286</v>
      </c>
    </row>
    <row r="124" spans="1:11" ht="20.100000000000001" customHeight="1" x14ac:dyDescent="0.2">
      <c r="A124" s="5" t="s">
        <v>354</v>
      </c>
      <c r="B124" s="63">
        <v>92</v>
      </c>
      <c r="C124" s="63">
        <v>52</v>
      </c>
      <c r="D124" s="6">
        <f t="shared" ref="D124:D131" si="13">SUM(B124:C124)</f>
        <v>144</v>
      </c>
      <c r="E124" s="6">
        <v>0</v>
      </c>
      <c r="F124" s="6">
        <v>0</v>
      </c>
      <c r="G124" s="6">
        <f>SUM(E124:F124)</f>
        <v>0</v>
      </c>
      <c r="H124" s="6">
        <f t="shared" ref="H124:J131" si="14">SUM(B124,E124)</f>
        <v>92</v>
      </c>
      <c r="I124" s="6">
        <f t="shared" si="14"/>
        <v>52</v>
      </c>
      <c r="J124" s="6">
        <f t="shared" si="14"/>
        <v>144</v>
      </c>
      <c r="K124" s="7" t="s">
        <v>355</v>
      </c>
    </row>
    <row r="125" spans="1:11" ht="20.100000000000001" customHeight="1" x14ac:dyDescent="0.2">
      <c r="A125" s="5" t="s">
        <v>289</v>
      </c>
      <c r="B125" s="63">
        <v>795</v>
      </c>
      <c r="C125" s="63">
        <v>432</v>
      </c>
      <c r="D125" s="6">
        <f t="shared" si="13"/>
        <v>1227</v>
      </c>
      <c r="E125" s="6">
        <v>0</v>
      </c>
      <c r="F125" s="6">
        <v>0</v>
      </c>
      <c r="G125" s="6">
        <f t="shared" ref="G125:G131" si="15">SUM(E125:F125)</f>
        <v>0</v>
      </c>
      <c r="H125" s="6">
        <f t="shared" si="14"/>
        <v>795</v>
      </c>
      <c r="I125" s="6">
        <f t="shared" si="14"/>
        <v>432</v>
      </c>
      <c r="J125" s="6">
        <f t="shared" si="14"/>
        <v>1227</v>
      </c>
      <c r="K125" s="7" t="s">
        <v>290</v>
      </c>
    </row>
    <row r="126" spans="1:11" ht="20.100000000000001" customHeight="1" x14ac:dyDescent="0.2">
      <c r="A126" s="5" t="s">
        <v>452</v>
      </c>
      <c r="B126" s="63">
        <v>74</v>
      </c>
      <c r="C126" s="63">
        <v>20</v>
      </c>
      <c r="D126" s="6">
        <f t="shared" si="13"/>
        <v>94</v>
      </c>
      <c r="E126" s="6">
        <v>0</v>
      </c>
      <c r="F126" s="6">
        <v>0</v>
      </c>
      <c r="G126" s="6">
        <f t="shared" si="15"/>
        <v>0</v>
      </c>
      <c r="H126" s="6">
        <f t="shared" si="14"/>
        <v>74</v>
      </c>
      <c r="I126" s="6">
        <f t="shared" si="14"/>
        <v>20</v>
      </c>
      <c r="J126" s="6">
        <f t="shared" si="14"/>
        <v>94</v>
      </c>
      <c r="K126" s="7" t="s">
        <v>453</v>
      </c>
    </row>
    <row r="127" spans="1:11" ht="20.100000000000001" customHeight="1" x14ac:dyDescent="0.2">
      <c r="A127" s="5" t="s">
        <v>390</v>
      </c>
      <c r="B127" s="63">
        <v>746</v>
      </c>
      <c r="C127" s="63">
        <v>1064</v>
      </c>
      <c r="D127" s="6">
        <f t="shared" si="13"/>
        <v>1810</v>
      </c>
      <c r="E127" s="6">
        <v>0</v>
      </c>
      <c r="F127" s="6">
        <v>0</v>
      </c>
      <c r="G127" s="6">
        <f t="shared" si="15"/>
        <v>0</v>
      </c>
      <c r="H127" s="6">
        <f t="shared" si="14"/>
        <v>746</v>
      </c>
      <c r="I127" s="6">
        <f t="shared" si="14"/>
        <v>1064</v>
      </c>
      <c r="J127" s="6">
        <f t="shared" si="14"/>
        <v>1810</v>
      </c>
      <c r="K127" s="7" t="s">
        <v>360</v>
      </c>
    </row>
    <row r="128" spans="1:11" ht="20.100000000000001" customHeight="1" x14ac:dyDescent="0.2">
      <c r="A128" s="5" t="s">
        <v>361</v>
      </c>
      <c r="B128" s="63">
        <v>218</v>
      </c>
      <c r="C128" s="63">
        <v>315</v>
      </c>
      <c r="D128" s="6">
        <f t="shared" si="13"/>
        <v>533</v>
      </c>
      <c r="E128" s="6">
        <v>0</v>
      </c>
      <c r="F128" s="6">
        <v>0</v>
      </c>
      <c r="G128" s="6">
        <f t="shared" si="15"/>
        <v>0</v>
      </c>
      <c r="H128" s="6">
        <f t="shared" si="14"/>
        <v>218</v>
      </c>
      <c r="I128" s="6">
        <f t="shared" si="14"/>
        <v>315</v>
      </c>
      <c r="J128" s="6">
        <f t="shared" si="14"/>
        <v>533</v>
      </c>
      <c r="K128" s="7" t="s">
        <v>429</v>
      </c>
    </row>
    <row r="129" spans="1:11" ht="20.100000000000001" customHeight="1" x14ac:dyDescent="0.2">
      <c r="A129" s="5" t="s">
        <v>297</v>
      </c>
      <c r="B129" s="63">
        <v>117</v>
      </c>
      <c r="C129" s="63">
        <v>17</v>
      </c>
      <c r="D129" s="6">
        <f t="shared" si="13"/>
        <v>134</v>
      </c>
      <c r="E129" s="6">
        <v>0</v>
      </c>
      <c r="F129" s="6">
        <v>0</v>
      </c>
      <c r="G129" s="6">
        <f t="shared" si="15"/>
        <v>0</v>
      </c>
      <c r="H129" s="6">
        <f t="shared" si="14"/>
        <v>117</v>
      </c>
      <c r="I129" s="6">
        <f t="shared" si="14"/>
        <v>17</v>
      </c>
      <c r="J129" s="6">
        <f t="shared" si="14"/>
        <v>134</v>
      </c>
      <c r="K129" s="7" t="s">
        <v>367</v>
      </c>
    </row>
    <row r="130" spans="1:11" ht="20.100000000000001" customHeight="1" x14ac:dyDescent="0.2">
      <c r="A130" s="5" t="s">
        <v>301</v>
      </c>
      <c r="B130" s="63">
        <v>643</v>
      </c>
      <c r="C130" s="63">
        <v>124</v>
      </c>
      <c r="D130" s="6">
        <f t="shared" si="13"/>
        <v>767</v>
      </c>
      <c r="E130" s="6">
        <v>0</v>
      </c>
      <c r="F130" s="6">
        <v>0</v>
      </c>
      <c r="G130" s="6">
        <f t="shared" si="15"/>
        <v>0</v>
      </c>
      <c r="H130" s="6">
        <f t="shared" si="14"/>
        <v>643</v>
      </c>
      <c r="I130" s="6">
        <f t="shared" si="14"/>
        <v>124</v>
      </c>
      <c r="J130" s="6">
        <f t="shared" si="14"/>
        <v>767</v>
      </c>
      <c r="K130" s="7" t="s">
        <v>302</v>
      </c>
    </row>
    <row r="131" spans="1:11" ht="20.100000000000001" customHeight="1" x14ac:dyDescent="0.2">
      <c r="A131" s="5" t="s">
        <v>394</v>
      </c>
      <c r="B131" s="63">
        <v>119</v>
      </c>
      <c r="C131" s="63">
        <v>125</v>
      </c>
      <c r="D131" s="6">
        <f t="shared" si="13"/>
        <v>244</v>
      </c>
      <c r="E131" s="6">
        <v>0</v>
      </c>
      <c r="F131" s="6">
        <v>0</v>
      </c>
      <c r="G131" s="6">
        <f t="shared" si="15"/>
        <v>0</v>
      </c>
      <c r="H131" s="6">
        <f t="shared" si="14"/>
        <v>119</v>
      </c>
      <c r="I131" s="6">
        <f t="shared" si="14"/>
        <v>125</v>
      </c>
      <c r="J131" s="6">
        <f t="shared" si="14"/>
        <v>244</v>
      </c>
      <c r="K131" s="7" t="s">
        <v>373</v>
      </c>
    </row>
    <row r="132" spans="1:11" ht="20.100000000000001" customHeight="1" thickBot="1" x14ac:dyDescent="0.25">
      <c r="A132" s="44" t="s">
        <v>45</v>
      </c>
      <c r="B132" s="45">
        <f>SUM(B123:B131)</f>
        <v>2990</v>
      </c>
      <c r="C132" s="45">
        <f t="shared" ref="C132:J132" si="16">SUM(C123:C131)</f>
        <v>2217</v>
      </c>
      <c r="D132" s="45">
        <f t="shared" si="16"/>
        <v>5207</v>
      </c>
      <c r="E132" s="45">
        <f t="shared" si="16"/>
        <v>0</v>
      </c>
      <c r="F132" s="45">
        <v>0</v>
      </c>
      <c r="G132" s="45">
        <f t="shared" si="16"/>
        <v>0</v>
      </c>
      <c r="H132" s="45">
        <f t="shared" si="16"/>
        <v>2990</v>
      </c>
      <c r="I132" s="45">
        <f t="shared" si="16"/>
        <v>2217</v>
      </c>
      <c r="J132" s="45">
        <f t="shared" si="16"/>
        <v>5207</v>
      </c>
      <c r="K132" s="46" t="s">
        <v>455</v>
      </c>
    </row>
    <row r="133" spans="1:11" ht="20.100000000000001" customHeight="1" thickBot="1" x14ac:dyDescent="0.25">
      <c r="A133" s="8" t="s">
        <v>108</v>
      </c>
      <c r="B133" s="9">
        <f>SUM(B132,B105)</f>
        <v>7810</v>
      </c>
      <c r="C133" s="9">
        <f t="shared" ref="C133:J133" si="17">SUM(C132,C105)</f>
        <v>9789</v>
      </c>
      <c r="D133" s="9">
        <f t="shared" si="17"/>
        <v>17599</v>
      </c>
      <c r="E133" s="9">
        <f t="shared" si="17"/>
        <v>1</v>
      </c>
      <c r="F133" s="9">
        <f t="shared" si="17"/>
        <v>0</v>
      </c>
      <c r="G133" s="9">
        <f t="shared" si="17"/>
        <v>1</v>
      </c>
      <c r="H133" s="9">
        <f t="shared" si="17"/>
        <v>7811</v>
      </c>
      <c r="I133" s="9">
        <f t="shared" si="17"/>
        <v>9789</v>
      </c>
      <c r="J133" s="9">
        <f t="shared" si="17"/>
        <v>17600</v>
      </c>
      <c r="K133" s="10" t="s">
        <v>474</v>
      </c>
    </row>
    <row r="134" spans="1:11" ht="15" thickTop="1" x14ac:dyDescent="0.2"/>
  </sheetData>
  <mergeCells count="36">
    <mergeCell ref="A1:K1"/>
    <mergeCell ref="A2:K2"/>
    <mergeCell ref="A4:A7"/>
    <mergeCell ref="B4:D4"/>
    <mergeCell ref="E4:G4"/>
    <mergeCell ref="H4:J4"/>
    <mergeCell ref="K4:K7"/>
    <mergeCell ref="B5:D5"/>
    <mergeCell ref="E5:G5"/>
    <mergeCell ref="H5:J5"/>
    <mergeCell ref="A40:A43"/>
    <mergeCell ref="B40:D40"/>
    <mergeCell ref="E40:G40"/>
    <mergeCell ref="H40:J40"/>
    <mergeCell ref="K40:K43"/>
    <mergeCell ref="B41:D41"/>
    <mergeCell ref="E41:G41"/>
    <mergeCell ref="H41:J41"/>
    <mergeCell ref="A81:K81"/>
    <mergeCell ref="A82:K82"/>
    <mergeCell ref="A84:A87"/>
    <mergeCell ref="B84:D84"/>
    <mergeCell ref="E84:G84"/>
    <mergeCell ref="H84:J84"/>
    <mergeCell ref="K84:K87"/>
    <mergeCell ref="B85:D85"/>
    <mergeCell ref="E85:G85"/>
    <mergeCell ref="H85:J85"/>
    <mergeCell ref="A118:A121"/>
    <mergeCell ref="B118:D118"/>
    <mergeCell ref="E118:G118"/>
    <mergeCell ref="H118:J118"/>
    <mergeCell ref="K118:K121"/>
    <mergeCell ref="B119:D119"/>
    <mergeCell ref="E119:G119"/>
    <mergeCell ref="H119:J11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6"/>
  <sheetViews>
    <sheetView rightToLeft="1" view="pageBreakPreview" topLeftCell="A70" zoomScale="80" zoomScaleSheetLayoutView="80" workbookViewId="0">
      <selection activeCell="A82" sqref="A82:A101"/>
    </sheetView>
  </sheetViews>
  <sheetFormatPr defaultRowHeight="14.25" x14ac:dyDescent="0.2"/>
  <cols>
    <col min="1" max="1" width="26" customWidth="1"/>
    <col min="2" max="2" width="9.75" customWidth="1"/>
    <col min="3" max="4" width="9.375" customWidth="1"/>
    <col min="5" max="5" width="7" customWidth="1"/>
    <col min="6" max="6" width="8.375" customWidth="1"/>
    <col min="7" max="7" width="7" customWidth="1"/>
    <col min="8" max="8" width="9.375" customWidth="1"/>
    <col min="9" max="10" width="9.5" customWidth="1"/>
    <col min="11" max="11" width="46.25" customWidth="1"/>
    <col min="12" max="1223" width="0" hidden="1" customWidth="1"/>
  </cols>
  <sheetData>
    <row r="1" spans="1:11" ht="28.5" customHeight="1" x14ac:dyDescent="0.2">
      <c r="A1" s="423" t="s">
        <v>345</v>
      </c>
      <c r="B1" s="423"/>
      <c r="C1" s="423"/>
      <c r="D1" s="423"/>
      <c r="E1" s="423"/>
      <c r="F1" s="423"/>
      <c r="G1" s="423"/>
      <c r="H1" s="423"/>
      <c r="I1" s="423"/>
      <c r="J1" s="423"/>
      <c r="K1" s="423"/>
    </row>
    <row r="2" spans="1:11" ht="33.75" customHeight="1" x14ac:dyDescent="0.25">
      <c r="A2" s="416" t="s">
        <v>346</v>
      </c>
      <c r="B2" s="416"/>
      <c r="C2" s="416"/>
      <c r="D2" s="416"/>
      <c r="E2" s="416"/>
      <c r="F2" s="416"/>
      <c r="G2" s="416"/>
      <c r="H2" s="416"/>
      <c r="I2" s="416"/>
      <c r="J2" s="416"/>
      <c r="K2" s="416"/>
    </row>
    <row r="3" spans="1:11" ht="16.5" thickBot="1" x14ac:dyDescent="0.3">
      <c r="A3" s="29" t="s">
        <v>479</v>
      </c>
      <c r="K3" s="39" t="s">
        <v>480</v>
      </c>
    </row>
    <row r="4" spans="1:11" ht="20.100000000000001" customHeight="1" thickTop="1" x14ac:dyDescent="0.25">
      <c r="A4" s="409" t="s">
        <v>118</v>
      </c>
      <c r="B4" s="412" t="s">
        <v>2</v>
      </c>
      <c r="C4" s="412"/>
      <c r="D4" s="412"/>
      <c r="E4" s="412" t="s">
        <v>3</v>
      </c>
      <c r="F4" s="412"/>
      <c r="G4" s="412"/>
      <c r="H4" s="412" t="s">
        <v>4</v>
      </c>
      <c r="I4" s="412"/>
      <c r="J4" s="412"/>
      <c r="K4" s="409" t="s">
        <v>278</v>
      </c>
    </row>
    <row r="5" spans="1:11" ht="20.100000000000001" customHeight="1" x14ac:dyDescent="0.25">
      <c r="A5" s="410"/>
      <c r="B5" s="413" t="s">
        <v>6</v>
      </c>
      <c r="C5" s="413"/>
      <c r="D5" s="413"/>
      <c r="E5" s="413" t="s">
        <v>7</v>
      </c>
      <c r="F5" s="413"/>
      <c r="G5" s="413"/>
      <c r="H5" s="413" t="s">
        <v>8</v>
      </c>
      <c r="I5" s="413"/>
      <c r="J5" s="413"/>
      <c r="K5" s="410"/>
    </row>
    <row r="6" spans="1:11" ht="20.100000000000001" customHeight="1" x14ac:dyDescent="0.25">
      <c r="A6" s="410"/>
      <c r="B6" s="38" t="s">
        <v>52</v>
      </c>
      <c r="C6" s="38" t="s">
        <v>10</v>
      </c>
      <c r="D6" s="38" t="s">
        <v>11</v>
      </c>
      <c r="E6" s="38" t="s">
        <v>52</v>
      </c>
      <c r="F6" s="38" t="s">
        <v>10</v>
      </c>
      <c r="G6" s="38" t="s">
        <v>11</v>
      </c>
      <c r="H6" s="38" t="s">
        <v>52</v>
      </c>
      <c r="I6" s="38" t="s">
        <v>10</v>
      </c>
      <c r="J6" s="38" t="s">
        <v>11</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5" t="s">
        <v>14</v>
      </c>
      <c r="B8" s="40"/>
      <c r="C8" s="40"/>
      <c r="D8" s="40"/>
      <c r="E8" s="40"/>
      <c r="F8" s="40"/>
      <c r="G8" s="40"/>
      <c r="H8" s="40"/>
      <c r="I8" s="40"/>
      <c r="J8" s="40"/>
      <c r="K8" s="7" t="s">
        <v>39</v>
      </c>
    </row>
    <row r="9" spans="1:11" ht="20.100000000000001" customHeight="1" x14ac:dyDescent="0.25">
      <c r="A9" s="5" t="s">
        <v>280</v>
      </c>
      <c r="B9" s="41">
        <v>34</v>
      </c>
      <c r="C9" s="41">
        <v>97</v>
      </c>
      <c r="D9" s="6">
        <f>SUM(B9:C9)</f>
        <v>131</v>
      </c>
      <c r="E9" s="6">
        <v>0</v>
      </c>
      <c r="F9" s="6">
        <v>0</v>
      </c>
      <c r="G9" s="6">
        <f>SUM(E9:F9)</f>
        <v>0</v>
      </c>
      <c r="H9" s="6">
        <f>SUM(B9,E9)</f>
        <v>34</v>
      </c>
      <c r="I9" s="6">
        <f>SUM(C9,F9)</f>
        <v>97</v>
      </c>
      <c r="J9" s="6">
        <f>SUM(D9,G9)</f>
        <v>131</v>
      </c>
      <c r="K9" s="7" t="s">
        <v>281</v>
      </c>
    </row>
    <row r="10" spans="1:11" ht="20.100000000000001" customHeight="1" x14ac:dyDescent="0.25">
      <c r="A10" s="5" t="s">
        <v>131</v>
      </c>
      <c r="B10" s="41">
        <v>5</v>
      </c>
      <c r="C10" s="41">
        <v>30</v>
      </c>
      <c r="D10" s="6">
        <f t="shared" ref="D10:D28" si="0">SUM(B10:C10)</f>
        <v>35</v>
      </c>
      <c r="E10" s="6">
        <v>0</v>
      </c>
      <c r="F10" s="6">
        <v>0</v>
      </c>
      <c r="G10" s="6">
        <f t="shared" ref="G10:G28" si="1">SUM(E10:F10)</f>
        <v>0</v>
      </c>
      <c r="H10" s="6">
        <f t="shared" ref="H10:J28" si="2">SUM(B10,E10)</f>
        <v>5</v>
      </c>
      <c r="I10" s="6">
        <f t="shared" si="2"/>
        <v>30</v>
      </c>
      <c r="J10" s="6">
        <f t="shared" si="2"/>
        <v>35</v>
      </c>
      <c r="K10" s="7" t="s">
        <v>282</v>
      </c>
    </row>
    <row r="11" spans="1:11" ht="20.100000000000001" customHeight="1" x14ac:dyDescent="0.25">
      <c r="A11" s="5" t="s">
        <v>283</v>
      </c>
      <c r="B11" s="41">
        <v>37</v>
      </c>
      <c r="C11" s="41">
        <v>68</v>
      </c>
      <c r="D11" s="6">
        <f t="shared" si="0"/>
        <v>105</v>
      </c>
      <c r="E11" s="6">
        <v>0</v>
      </c>
      <c r="F11" s="6">
        <v>0</v>
      </c>
      <c r="G11" s="6">
        <f t="shared" si="1"/>
        <v>0</v>
      </c>
      <c r="H11" s="6">
        <f t="shared" si="2"/>
        <v>37</v>
      </c>
      <c r="I11" s="6">
        <f t="shared" si="2"/>
        <v>68</v>
      </c>
      <c r="J11" s="6">
        <f t="shared" si="2"/>
        <v>105</v>
      </c>
      <c r="K11" s="7" t="s">
        <v>347</v>
      </c>
    </row>
    <row r="12" spans="1:11" ht="20.100000000000001" customHeight="1" x14ac:dyDescent="0.25">
      <c r="A12" s="5" t="s">
        <v>348</v>
      </c>
      <c r="B12" s="41">
        <v>27</v>
      </c>
      <c r="C12" s="41">
        <v>88</v>
      </c>
      <c r="D12" s="6">
        <f t="shared" si="0"/>
        <v>115</v>
      </c>
      <c r="E12" s="6">
        <v>0</v>
      </c>
      <c r="F12" s="6">
        <v>0</v>
      </c>
      <c r="G12" s="6">
        <f t="shared" si="1"/>
        <v>0</v>
      </c>
      <c r="H12" s="6">
        <f t="shared" si="2"/>
        <v>27</v>
      </c>
      <c r="I12" s="6">
        <f t="shared" si="2"/>
        <v>88</v>
      </c>
      <c r="J12" s="6">
        <f t="shared" si="2"/>
        <v>115</v>
      </c>
      <c r="K12" s="7" t="s">
        <v>349</v>
      </c>
    </row>
    <row r="13" spans="1:11" ht="20.100000000000001" customHeight="1" x14ac:dyDescent="0.25">
      <c r="A13" s="5" t="s">
        <v>285</v>
      </c>
      <c r="B13" s="41">
        <v>131</v>
      </c>
      <c r="C13" s="41">
        <v>135</v>
      </c>
      <c r="D13" s="6">
        <f t="shared" si="0"/>
        <v>266</v>
      </c>
      <c r="E13" s="6">
        <v>0</v>
      </c>
      <c r="F13" s="6">
        <v>0</v>
      </c>
      <c r="G13" s="6">
        <f t="shared" si="1"/>
        <v>0</v>
      </c>
      <c r="H13" s="6">
        <f t="shared" si="2"/>
        <v>131</v>
      </c>
      <c r="I13" s="6">
        <f t="shared" si="2"/>
        <v>135</v>
      </c>
      <c r="J13" s="6">
        <f t="shared" si="2"/>
        <v>266</v>
      </c>
      <c r="K13" s="7" t="s">
        <v>286</v>
      </c>
    </row>
    <row r="14" spans="1:11" ht="20.100000000000001" customHeight="1" x14ac:dyDescent="0.25">
      <c r="A14" s="5" t="s">
        <v>350</v>
      </c>
      <c r="B14" s="41">
        <v>70</v>
      </c>
      <c r="C14" s="41">
        <v>108</v>
      </c>
      <c r="D14" s="6">
        <f t="shared" si="0"/>
        <v>178</v>
      </c>
      <c r="E14" s="6">
        <v>0</v>
      </c>
      <c r="F14" s="6">
        <v>0</v>
      </c>
      <c r="G14" s="6">
        <f t="shared" si="1"/>
        <v>0</v>
      </c>
      <c r="H14" s="6">
        <f t="shared" si="2"/>
        <v>70</v>
      </c>
      <c r="I14" s="6">
        <f t="shared" si="2"/>
        <v>108</v>
      </c>
      <c r="J14" s="6">
        <f t="shared" si="2"/>
        <v>178</v>
      </c>
      <c r="K14" s="7" t="s">
        <v>351</v>
      </c>
    </row>
    <row r="15" spans="1:11" ht="20.100000000000001" customHeight="1" x14ac:dyDescent="0.25">
      <c r="A15" s="5" t="s">
        <v>352</v>
      </c>
      <c r="B15" s="41">
        <v>29</v>
      </c>
      <c r="C15" s="41">
        <v>34</v>
      </c>
      <c r="D15" s="6">
        <f t="shared" si="0"/>
        <v>63</v>
      </c>
      <c r="E15" s="6">
        <v>0</v>
      </c>
      <c r="F15" s="6">
        <v>0</v>
      </c>
      <c r="G15" s="6">
        <f t="shared" si="1"/>
        <v>0</v>
      </c>
      <c r="H15" s="6">
        <f t="shared" si="2"/>
        <v>29</v>
      </c>
      <c r="I15" s="6">
        <f t="shared" si="2"/>
        <v>34</v>
      </c>
      <c r="J15" s="6">
        <f t="shared" si="2"/>
        <v>63</v>
      </c>
      <c r="K15" s="7" t="s">
        <v>353</v>
      </c>
    </row>
    <row r="16" spans="1:11" ht="20.100000000000001" customHeight="1" x14ac:dyDescent="0.25">
      <c r="A16" s="5" t="s">
        <v>354</v>
      </c>
      <c r="B16" s="41">
        <v>95</v>
      </c>
      <c r="C16" s="41">
        <v>185</v>
      </c>
      <c r="D16" s="6">
        <f t="shared" si="0"/>
        <v>280</v>
      </c>
      <c r="E16" s="6">
        <v>0</v>
      </c>
      <c r="F16" s="6">
        <v>0</v>
      </c>
      <c r="G16" s="6">
        <f t="shared" si="1"/>
        <v>0</v>
      </c>
      <c r="H16" s="6">
        <f t="shared" si="2"/>
        <v>95</v>
      </c>
      <c r="I16" s="6">
        <f t="shared" si="2"/>
        <v>185</v>
      </c>
      <c r="J16" s="6">
        <f t="shared" si="2"/>
        <v>280</v>
      </c>
      <c r="K16" s="7" t="s">
        <v>355</v>
      </c>
    </row>
    <row r="17" spans="1:11" ht="20.100000000000001" customHeight="1" x14ac:dyDescent="0.25">
      <c r="A17" s="5" t="s">
        <v>356</v>
      </c>
      <c r="B17" s="41">
        <v>39</v>
      </c>
      <c r="C17" s="41">
        <v>123</v>
      </c>
      <c r="D17" s="6">
        <f t="shared" si="0"/>
        <v>162</v>
      </c>
      <c r="E17" s="6">
        <v>0</v>
      </c>
      <c r="F17" s="6">
        <v>0</v>
      </c>
      <c r="G17" s="6">
        <f t="shared" si="1"/>
        <v>0</v>
      </c>
      <c r="H17" s="6">
        <f t="shared" si="2"/>
        <v>39</v>
      </c>
      <c r="I17" s="6">
        <f t="shared" si="2"/>
        <v>123</v>
      </c>
      <c r="J17" s="6">
        <f t="shared" si="2"/>
        <v>162</v>
      </c>
      <c r="K17" s="7" t="s">
        <v>357</v>
      </c>
    </row>
    <row r="18" spans="1:11" ht="20.100000000000001" customHeight="1" x14ac:dyDescent="0.25">
      <c r="A18" s="5" t="s">
        <v>358</v>
      </c>
      <c r="B18" s="41">
        <v>194</v>
      </c>
      <c r="C18" s="41">
        <v>208</v>
      </c>
      <c r="D18" s="6">
        <f t="shared" si="0"/>
        <v>402</v>
      </c>
      <c r="E18" s="6">
        <v>0</v>
      </c>
      <c r="F18" s="6">
        <v>0</v>
      </c>
      <c r="G18" s="6">
        <f t="shared" si="1"/>
        <v>0</v>
      </c>
      <c r="H18" s="6">
        <f t="shared" si="2"/>
        <v>194</v>
      </c>
      <c r="I18" s="6">
        <f t="shared" si="2"/>
        <v>208</v>
      </c>
      <c r="J18" s="6">
        <f t="shared" si="2"/>
        <v>402</v>
      </c>
      <c r="K18" s="7" t="s">
        <v>290</v>
      </c>
    </row>
    <row r="19" spans="1:11" ht="20.100000000000001" customHeight="1" x14ac:dyDescent="0.25">
      <c r="A19" s="5" t="s">
        <v>359</v>
      </c>
      <c r="B19" s="41">
        <v>255</v>
      </c>
      <c r="C19" s="41">
        <v>452</v>
      </c>
      <c r="D19" s="6">
        <f t="shared" si="0"/>
        <v>707</v>
      </c>
      <c r="E19" s="6">
        <v>0</v>
      </c>
      <c r="F19" s="6">
        <v>0</v>
      </c>
      <c r="G19" s="6">
        <f t="shared" si="1"/>
        <v>0</v>
      </c>
      <c r="H19" s="6">
        <f t="shared" si="2"/>
        <v>255</v>
      </c>
      <c r="I19" s="6">
        <f t="shared" si="2"/>
        <v>452</v>
      </c>
      <c r="J19" s="6">
        <f t="shared" si="2"/>
        <v>707</v>
      </c>
      <c r="K19" s="7" t="s">
        <v>360</v>
      </c>
    </row>
    <row r="20" spans="1:11" ht="20.100000000000001" customHeight="1" x14ac:dyDescent="0.25">
      <c r="A20" s="5" t="s">
        <v>361</v>
      </c>
      <c r="B20" s="41">
        <v>123</v>
      </c>
      <c r="C20" s="41">
        <v>197</v>
      </c>
      <c r="D20" s="6">
        <f t="shared" si="0"/>
        <v>320</v>
      </c>
      <c r="E20" s="6">
        <v>0</v>
      </c>
      <c r="F20" s="6">
        <v>0</v>
      </c>
      <c r="G20" s="6">
        <f t="shared" si="1"/>
        <v>0</v>
      </c>
      <c r="H20" s="6">
        <f t="shared" si="2"/>
        <v>123</v>
      </c>
      <c r="I20" s="6">
        <f t="shared" si="2"/>
        <v>197</v>
      </c>
      <c r="J20" s="6">
        <f t="shared" si="2"/>
        <v>320</v>
      </c>
      <c r="K20" s="7" t="s">
        <v>362</v>
      </c>
    </row>
    <row r="21" spans="1:11" ht="20.100000000000001" customHeight="1" x14ac:dyDescent="0.25">
      <c r="A21" s="5" t="s">
        <v>363</v>
      </c>
      <c r="B21" s="41">
        <v>0</v>
      </c>
      <c r="C21" s="41">
        <v>237</v>
      </c>
      <c r="D21" s="6">
        <f t="shared" si="0"/>
        <v>237</v>
      </c>
      <c r="E21" s="6">
        <v>0</v>
      </c>
      <c r="F21" s="6">
        <v>0</v>
      </c>
      <c r="G21" s="6">
        <f t="shared" si="1"/>
        <v>0</v>
      </c>
      <c r="H21" s="6">
        <f t="shared" si="2"/>
        <v>0</v>
      </c>
      <c r="I21" s="6">
        <f t="shared" si="2"/>
        <v>237</v>
      </c>
      <c r="J21" s="6">
        <f t="shared" si="2"/>
        <v>237</v>
      </c>
      <c r="K21" s="7" t="s">
        <v>364</v>
      </c>
    </row>
    <row r="22" spans="1:11" ht="20.100000000000001" customHeight="1" x14ac:dyDescent="0.25">
      <c r="A22" s="5" t="s">
        <v>365</v>
      </c>
      <c r="B22" s="41">
        <v>37</v>
      </c>
      <c r="C22" s="41">
        <v>49</v>
      </c>
      <c r="D22" s="6">
        <f t="shared" si="0"/>
        <v>86</v>
      </c>
      <c r="E22" s="6">
        <v>0</v>
      </c>
      <c r="F22" s="6">
        <v>0</v>
      </c>
      <c r="G22" s="6">
        <f t="shared" si="1"/>
        <v>0</v>
      </c>
      <c r="H22" s="6">
        <f t="shared" si="2"/>
        <v>37</v>
      </c>
      <c r="I22" s="6">
        <f t="shared" si="2"/>
        <v>49</v>
      </c>
      <c r="J22" s="6">
        <f t="shared" si="2"/>
        <v>86</v>
      </c>
      <c r="K22" s="7" t="s">
        <v>366</v>
      </c>
    </row>
    <row r="23" spans="1:11" ht="20.100000000000001" customHeight="1" x14ac:dyDescent="0.25">
      <c r="A23" s="5" t="s">
        <v>297</v>
      </c>
      <c r="B23" s="41">
        <v>61</v>
      </c>
      <c r="C23" s="41">
        <v>29</v>
      </c>
      <c r="D23" s="6">
        <f t="shared" si="0"/>
        <v>90</v>
      </c>
      <c r="E23" s="6">
        <v>0</v>
      </c>
      <c r="F23" s="6">
        <v>0</v>
      </c>
      <c r="G23" s="6">
        <f t="shared" si="1"/>
        <v>0</v>
      </c>
      <c r="H23" s="6">
        <f t="shared" si="2"/>
        <v>61</v>
      </c>
      <c r="I23" s="6">
        <f t="shared" si="2"/>
        <v>29</v>
      </c>
      <c r="J23" s="6">
        <f t="shared" si="2"/>
        <v>90</v>
      </c>
      <c r="K23" s="7" t="s">
        <v>367</v>
      </c>
    </row>
    <row r="24" spans="1:11" ht="20.100000000000001" customHeight="1" x14ac:dyDescent="0.25">
      <c r="A24" s="5" t="s">
        <v>299</v>
      </c>
      <c r="B24" s="41">
        <v>240</v>
      </c>
      <c r="C24" s="41">
        <v>167</v>
      </c>
      <c r="D24" s="6">
        <f t="shared" si="0"/>
        <v>407</v>
      </c>
      <c r="E24" s="6">
        <v>0</v>
      </c>
      <c r="F24" s="6">
        <v>0</v>
      </c>
      <c r="G24" s="6">
        <f t="shared" si="1"/>
        <v>0</v>
      </c>
      <c r="H24" s="6">
        <f t="shared" si="2"/>
        <v>240</v>
      </c>
      <c r="I24" s="6">
        <f t="shared" si="2"/>
        <v>167</v>
      </c>
      <c r="J24" s="6">
        <f t="shared" si="2"/>
        <v>407</v>
      </c>
      <c r="K24" s="7" t="s">
        <v>300</v>
      </c>
    </row>
    <row r="25" spans="1:11" ht="20.100000000000001" customHeight="1" x14ac:dyDescent="0.25">
      <c r="A25" s="5" t="s">
        <v>368</v>
      </c>
      <c r="B25" s="41">
        <v>25</v>
      </c>
      <c r="C25" s="41">
        <v>17</v>
      </c>
      <c r="D25" s="6">
        <f t="shared" si="0"/>
        <v>42</v>
      </c>
      <c r="E25" s="6">
        <v>0</v>
      </c>
      <c r="F25" s="6">
        <v>0</v>
      </c>
      <c r="G25" s="6">
        <f t="shared" si="1"/>
        <v>0</v>
      </c>
      <c r="H25" s="6">
        <f t="shared" si="2"/>
        <v>25</v>
      </c>
      <c r="I25" s="6">
        <f t="shared" si="2"/>
        <v>17</v>
      </c>
      <c r="J25" s="6">
        <f t="shared" si="2"/>
        <v>42</v>
      </c>
      <c r="K25" s="7" t="s">
        <v>369</v>
      </c>
    </row>
    <row r="26" spans="1:11" ht="20.100000000000001" customHeight="1" x14ac:dyDescent="0.25">
      <c r="A26" s="5" t="s">
        <v>370</v>
      </c>
      <c r="B26" s="41">
        <v>111</v>
      </c>
      <c r="C26" s="41">
        <v>19</v>
      </c>
      <c r="D26" s="6">
        <f t="shared" si="0"/>
        <v>130</v>
      </c>
      <c r="E26" s="6">
        <v>0</v>
      </c>
      <c r="F26" s="6">
        <v>0</v>
      </c>
      <c r="G26" s="6">
        <f t="shared" si="1"/>
        <v>0</v>
      </c>
      <c r="H26" s="6">
        <f t="shared" si="2"/>
        <v>111</v>
      </c>
      <c r="I26" s="6">
        <f t="shared" si="2"/>
        <v>19</v>
      </c>
      <c r="J26" s="6">
        <f t="shared" si="2"/>
        <v>130</v>
      </c>
      <c r="K26" s="7" t="s">
        <v>371</v>
      </c>
    </row>
    <row r="27" spans="1:11" ht="20.100000000000001" customHeight="1" x14ac:dyDescent="0.25">
      <c r="A27" s="5" t="s">
        <v>301</v>
      </c>
      <c r="B27" s="41">
        <v>72</v>
      </c>
      <c r="C27" s="41">
        <v>87</v>
      </c>
      <c r="D27" s="6">
        <f t="shared" si="0"/>
        <v>159</v>
      </c>
      <c r="E27" s="6">
        <v>0</v>
      </c>
      <c r="F27" s="6">
        <v>0</v>
      </c>
      <c r="G27" s="6">
        <f t="shared" si="1"/>
        <v>0</v>
      </c>
      <c r="H27" s="6">
        <f t="shared" si="2"/>
        <v>72</v>
      </c>
      <c r="I27" s="6">
        <f t="shared" si="2"/>
        <v>87</v>
      </c>
      <c r="J27" s="6">
        <f t="shared" si="2"/>
        <v>159</v>
      </c>
      <c r="K27" s="7" t="s">
        <v>302</v>
      </c>
    </row>
    <row r="28" spans="1:11" ht="20.100000000000001" customHeight="1" x14ac:dyDescent="0.25">
      <c r="A28" s="5" t="s">
        <v>372</v>
      </c>
      <c r="B28" s="41">
        <v>88</v>
      </c>
      <c r="C28" s="41">
        <v>87</v>
      </c>
      <c r="D28" s="6">
        <f t="shared" si="0"/>
        <v>175</v>
      </c>
      <c r="E28" s="6">
        <v>0</v>
      </c>
      <c r="F28" s="6">
        <v>0</v>
      </c>
      <c r="G28" s="6">
        <f t="shared" si="1"/>
        <v>0</v>
      </c>
      <c r="H28" s="6">
        <f t="shared" si="2"/>
        <v>88</v>
      </c>
      <c r="I28" s="6">
        <f t="shared" si="2"/>
        <v>87</v>
      </c>
      <c r="J28" s="6">
        <f t="shared" si="2"/>
        <v>175</v>
      </c>
      <c r="K28" s="7" t="s">
        <v>373</v>
      </c>
    </row>
    <row r="29" spans="1:11" ht="20.100000000000001" customHeight="1" thickBot="1" x14ac:dyDescent="0.25">
      <c r="A29" s="14" t="s">
        <v>374</v>
      </c>
      <c r="B29" s="15">
        <f>SUM(B9:B28)</f>
        <v>1673</v>
      </c>
      <c r="C29" s="15">
        <f t="shared" ref="C29:J29" si="3">SUM(C9:C28)</f>
        <v>2417</v>
      </c>
      <c r="D29" s="15">
        <f t="shared" si="3"/>
        <v>4090</v>
      </c>
      <c r="E29" s="15">
        <f t="shared" si="3"/>
        <v>0</v>
      </c>
      <c r="F29" s="15">
        <f t="shared" si="3"/>
        <v>0</v>
      </c>
      <c r="G29" s="15">
        <f t="shared" si="3"/>
        <v>0</v>
      </c>
      <c r="H29" s="15">
        <f t="shared" si="3"/>
        <v>1673</v>
      </c>
      <c r="I29" s="15">
        <f t="shared" si="3"/>
        <v>2417</v>
      </c>
      <c r="J29" s="15">
        <f t="shared" si="3"/>
        <v>4090</v>
      </c>
      <c r="K29" s="16" t="s">
        <v>375</v>
      </c>
    </row>
    <row r="30" spans="1:11" ht="20.100000000000001" customHeight="1" thickTop="1" x14ac:dyDescent="0.2">
      <c r="A30" s="25"/>
      <c r="B30" s="37"/>
      <c r="C30" s="37"/>
      <c r="D30" s="37"/>
      <c r="E30" s="37"/>
      <c r="F30" s="37"/>
      <c r="G30" s="37"/>
      <c r="H30" s="37"/>
      <c r="I30" s="37"/>
      <c r="J30" s="37"/>
      <c r="K30" s="26"/>
    </row>
    <row r="31" spans="1:11" ht="20.100000000000001" customHeight="1" x14ac:dyDescent="0.2">
      <c r="A31" s="25"/>
      <c r="B31" s="37"/>
      <c r="C31" s="37"/>
      <c r="D31" s="37"/>
      <c r="E31" s="37"/>
      <c r="F31" s="37"/>
      <c r="G31" s="37"/>
      <c r="H31" s="37"/>
      <c r="I31" s="37"/>
      <c r="J31" s="37"/>
      <c r="K31" s="26"/>
    </row>
    <row r="32" spans="1:11" ht="20.100000000000001" customHeight="1" x14ac:dyDescent="0.2">
      <c r="A32" s="25"/>
      <c r="B32" s="37"/>
      <c r="C32" s="37"/>
      <c r="D32" s="37"/>
      <c r="E32" s="37"/>
      <c r="F32" s="37"/>
      <c r="G32" s="37"/>
      <c r="H32" s="37"/>
      <c r="I32" s="37"/>
      <c r="J32" s="37"/>
      <c r="K32" s="26"/>
    </row>
    <row r="33" spans="1:11" ht="20.100000000000001" customHeight="1" x14ac:dyDescent="0.2">
      <c r="A33" s="25"/>
      <c r="B33" s="37"/>
      <c r="C33" s="37"/>
      <c r="D33" s="37"/>
      <c r="E33" s="37"/>
      <c r="F33" s="37"/>
      <c r="G33" s="37"/>
      <c r="H33" s="37"/>
      <c r="I33" s="37"/>
      <c r="J33" s="37"/>
      <c r="K33" s="26"/>
    </row>
    <row r="34" spans="1:11" ht="20.100000000000001" customHeight="1" x14ac:dyDescent="0.2">
      <c r="A34" s="25"/>
      <c r="B34" s="37"/>
      <c r="C34" s="37"/>
      <c r="D34" s="37"/>
      <c r="E34" s="37"/>
      <c r="F34" s="37"/>
      <c r="G34" s="37"/>
      <c r="H34" s="37"/>
      <c r="I34" s="37"/>
      <c r="J34" s="37"/>
      <c r="K34" s="26"/>
    </row>
    <row r="35" spans="1:11" ht="20.100000000000001" customHeight="1" x14ac:dyDescent="0.2">
      <c r="A35" s="25"/>
      <c r="B35" s="37"/>
      <c r="C35" s="37"/>
      <c r="D35" s="37"/>
      <c r="E35" s="37"/>
      <c r="F35" s="37"/>
      <c r="G35" s="37"/>
      <c r="H35" s="37"/>
      <c r="I35" s="37"/>
      <c r="J35" s="37"/>
      <c r="K35" s="26"/>
    </row>
    <row r="36" spans="1:11" ht="20.100000000000001" customHeight="1" x14ac:dyDescent="0.2">
      <c r="A36" s="25"/>
      <c r="B36" s="37"/>
      <c r="C36" s="37"/>
      <c r="D36" s="37"/>
      <c r="E36" s="37"/>
      <c r="F36" s="37"/>
      <c r="G36" s="37"/>
      <c r="H36" s="37"/>
      <c r="I36" s="37"/>
      <c r="J36" s="37"/>
      <c r="K36" s="26"/>
    </row>
    <row r="37" spans="1:11" ht="20.100000000000001" customHeight="1" x14ac:dyDescent="0.2">
      <c r="A37" s="25"/>
      <c r="B37" s="37"/>
      <c r="C37" s="37"/>
      <c r="D37" s="37"/>
      <c r="E37" s="37"/>
      <c r="F37" s="37"/>
      <c r="G37" s="37"/>
      <c r="H37" s="37"/>
      <c r="I37" s="37"/>
      <c r="J37" s="37"/>
      <c r="K37" s="26"/>
    </row>
    <row r="38" spans="1:11" ht="20.100000000000001" customHeight="1" x14ac:dyDescent="0.2">
      <c r="A38" s="25"/>
      <c r="B38" s="37"/>
      <c r="C38" s="37"/>
      <c r="D38" s="37"/>
      <c r="E38" s="37"/>
      <c r="F38" s="37"/>
      <c r="G38" s="37"/>
      <c r="H38" s="37"/>
      <c r="I38" s="37"/>
      <c r="J38" s="37"/>
      <c r="K38" s="26"/>
    </row>
    <row r="41" spans="1:11" ht="31.5" customHeight="1" thickBot="1" x14ac:dyDescent="0.3">
      <c r="A41" s="29" t="s">
        <v>481</v>
      </c>
      <c r="K41" s="39" t="s">
        <v>482</v>
      </c>
    </row>
    <row r="42" spans="1:11" ht="20.100000000000001" customHeight="1" thickTop="1" x14ac:dyDescent="0.25">
      <c r="A42" s="409" t="s">
        <v>118</v>
      </c>
      <c r="B42" s="412" t="s">
        <v>2</v>
      </c>
      <c r="C42" s="412"/>
      <c r="D42" s="412"/>
      <c r="E42" s="412" t="s">
        <v>3</v>
      </c>
      <c r="F42" s="412"/>
      <c r="G42" s="412"/>
      <c r="H42" s="412" t="s">
        <v>4</v>
      </c>
      <c r="I42" s="412"/>
      <c r="J42" s="412"/>
      <c r="K42" s="409" t="s">
        <v>278</v>
      </c>
    </row>
    <row r="43" spans="1:11" ht="20.100000000000001" customHeight="1" x14ac:dyDescent="0.25">
      <c r="A43" s="410"/>
      <c r="B43" s="413" t="s">
        <v>6</v>
      </c>
      <c r="C43" s="413"/>
      <c r="D43" s="413"/>
      <c r="E43" s="413" t="s">
        <v>7</v>
      </c>
      <c r="F43" s="413"/>
      <c r="G43" s="413"/>
      <c r="H43" s="413" t="s">
        <v>8</v>
      </c>
      <c r="I43" s="413"/>
      <c r="J43" s="413"/>
      <c r="K43" s="410"/>
    </row>
    <row r="44" spans="1:11" ht="20.100000000000001" customHeight="1" x14ac:dyDescent="0.25">
      <c r="A44" s="410"/>
      <c r="B44" s="38" t="s">
        <v>52</v>
      </c>
      <c r="C44" s="38" t="s">
        <v>10</v>
      </c>
      <c r="D44" s="38" t="s">
        <v>11</v>
      </c>
      <c r="E44" s="38" t="s">
        <v>52</v>
      </c>
      <c r="F44" s="38" t="s">
        <v>10</v>
      </c>
      <c r="G44" s="38" t="s">
        <v>11</v>
      </c>
      <c r="H44" s="38" t="s">
        <v>52</v>
      </c>
      <c r="I44" s="38" t="s">
        <v>10</v>
      </c>
      <c r="J44" s="38" t="s">
        <v>11</v>
      </c>
      <c r="K44" s="410"/>
    </row>
    <row r="45" spans="1:11" ht="20.100000000000001" customHeight="1" thickBot="1" x14ac:dyDescent="0.3">
      <c r="A45" s="411"/>
      <c r="B45" s="4" t="s">
        <v>12</v>
      </c>
      <c r="C45" s="4" t="s">
        <v>13</v>
      </c>
      <c r="D45" s="4" t="s">
        <v>8</v>
      </c>
      <c r="E45" s="4" t="s">
        <v>12</v>
      </c>
      <c r="F45" s="4" t="s">
        <v>13</v>
      </c>
      <c r="G45" s="4" t="s">
        <v>8</v>
      </c>
      <c r="H45" s="4" t="s">
        <v>12</v>
      </c>
      <c r="I45" s="4" t="s">
        <v>13</v>
      </c>
      <c r="J45" s="4" t="s">
        <v>8</v>
      </c>
      <c r="K45" s="411"/>
    </row>
    <row r="46" spans="1:11" ht="20.100000000000001" customHeight="1" x14ac:dyDescent="0.2">
      <c r="A46" s="42" t="s">
        <v>40</v>
      </c>
      <c r="B46" s="40"/>
      <c r="C46" s="40"/>
      <c r="D46" s="40"/>
      <c r="E46" s="40"/>
      <c r="F46" s="40"/>
      <c r="G46" s="40"/>
      <c r="H46" s="40"/>
      <c r="I46" s="40"/>
      <c r="J46" s="40"/>
      <c r="K46" s="43" t="s">
        <v>41</v>
      </c>
    </row>
    <row r="47" spans="1:11" ht="20.100000000000001" customHeight="1" x14ac:dyDescent="0.25">
      <c r="A47" s="5" t="s">
        <v>348</v>
      </c>
      <c r="B47" s="41">
        <v>31</v>
      </c>
      <c r="C47" s="41">
        <v>86</v>
      </c>
      <c r="D47" s="41">
        <v>117</v>
      </c>
      <c r="E47" s="6">
        <v>0</v>
      </c>
      <c r="F47" s="6">
        <v>0</v>
      </c>
      <c r="G47" s="6">
        <f>SUM(E47:F47)</f>
        <v>0</v>
      </c>
      <c r="H47" s="6">
        <f>SUM(B47,E47)</f>
        <v>31</v>
      </c>
      <c r="I47" s="6">
        <f>SUM(C47,F47)</f>
        <v>86</v>
      </c>
      <c r="J47" s="6">
        <f t="shared" ref="I47:J59" si="4">SUM(D47,G47)</f>
        <v>117</v>
      </c>
      <c r="K47" s="7" t="s">
        <v>349</v>
      </c>
    </row>
    <row r="48" spans="1:11" ht="20.100000000000001" customHeight="1" x14ac:dyDescent="0.25">
      <c r="A48" s="5" t="s">
        <v>285</v>
      </c>
      <c r="B48" s="41">
        <v>133</v>
      </c>
      <c r="C48" s="41">
        <v>21</v>
      </c>
      <c r="D48" s="41">
        <v>154</v>
      </c>
      <c r="E48" s="6">
        <v>0</v>
      </c>
      <c r="F48" s="6">
        <v>0</v>
      </c>
      <c r="G48" s="6">
        <f t="shared" ref="G48:G59" si="5">SUM(E48:F48)</f>
        <v>0</v>
      </c>
      <c r="H48" s="6">
        <f t="shared" ref="H48:I59" si="6">SUM(B48,E48)</f>
        <v>133</v>
      </c>
      <c r="I48" s="6">
        <f t="shared" si="6"/>
        <v>21</v>
      </c>
      <c r="J48" s="6">
        <f t="shared" si="4"/>
        <v>154</v>
      </c>
      <c r="K48" s="7" t="s">
        <v>286</v>
      </c>
    </row>
    <row r="49" spans="1:11" ht="20.100000000000001" customHeight="1" x14ac:dyDescent="0.25">
      <c r="A49" s="5" t="s">
        <v>354</v>
      </c>
      <c r="B49" s="41">
        <v>112</v>
      </c>
      <c r="C49" s="41">
        <v>93</v>
      </c>
      <c r="D49" s="41">
        <v>205</v>
      </c>
      <c r="E49" s="6">
        <v>0</v>
      </c>
      <c r="F49" s="6">
        <v>0</v>
      </c>
      <c r="G49" s="6">
        <f t="shared" si="5"/>
        <v>0</v>
      </c>
      <c r="H49" s="6">
        <f t="shared" si="6"/>
        <v>112</v>
      </c>
      <c r="I49" s="6">
        <f t="shared" si="6"/>
        <v>93</v>
      </c>
      <c r="J49" s="6">
        <f t="shared" si="4"/>
        <v>205</v>
      </c>
      <c r="K49" s="7" t="s">
        <v>331</v>
      </c>
    </row>
    <row r="50" spans="1:11" ht="24" customHeight="1" x14ac:dyDescent="0.25">
      <c r="A50" s="5" t="s">
        <v>356</v>
      </c>
      <c r="B50" s="41">
        <v>41</v>
      </c>
      <c r="C50" s="41">
        <v>21</v>
      </c>
      <c r="D50" s="41">
        <v>62</v>
      </c>
      <c r="E50" s="6">
        <v>0</v>
      </c>
      <c r="F50" s="6">
        <v>0</v>
      </c>
      <c r="G50" s="6">
        <f t="shared" si="5"/>
        <v>0</v>
      </c>
      <c r="H50" s="6">
        <f t="shared" si="6"/>
        <v>41</v>
      </c>
      <c r="I50" s="6">
        <f t="shared" si="6"/>
        <v>21</v>
      </c>
      <c r="J50" s="6">
        <f t="shared" si="4"/>
        <v>62</v>
      </c>
      <c r="K50" s="7" t="s">
        <v>357</v>
      </c>
    </row>
    <row r="51" spans="1:11" ht="20.100000000000001" customHeight="1" x14ac:dyDescent="0.25">
      <c r="A51" s="5" t="s">
        <v>358</v>
      </c>
      <c r="B51" s="41">
        <v>82</v>
      </c>
      <c r="C51" s="41">
        <v>19</v>
      </c>
      <c r="D51" s="41">
        <v>101</v>
      </c>
      <c r="E51" s="6">
        <v>0</v>
      </c>
      <c r="F51" s="6">
        <v>0</v>
      </c>
      <c r="G51" s="6">
        <f t="shared" si="5"/>
        <v>0</v>
      </c>
      <c r="H51" s="6">
        <f t="shared" si="6"/>
        <v>82</v>
      </c>
      <c r="I51" s="6">
        <f t="shared" si="6"/>
        <v>19</v>
      </c>
      <c r="J51" s="6">
        <f t="shared" si="4"/>
        <v>101</v>
      </c>
      <c r="K51" s="7" t="s">
        <v>290</v>
      </c>
    </row>
    <row r="52" spans="1:11" ht="20.100000000000001" customHeight="1" x14ac:dyDescent="0.25">
      <c r="A52" s="5" t="s">
        <v>359</v>
      </c>
      <c r="B52" s="41">
        <v>139</v>
      </c>
      <c r="C52" s="41">
        <v>109</v>
      </c>
      <c r="D52" s="41">
        <v>248</v>
      </c>
      <c r="E52" s="6">
        <v>0</v>
      </c>
      <c r="F52" s="6">
        <v>0</v>
      </c>
      <c r="G52" s="6">
        <f t="shared" si="5"/>
        <v>0</v>
      </c>
      <c r="H52" s="6">
        <f t="shared" si="6"/>
        <v>139</v>
      </c>
      <c r="I52" s="6">
        <f t="shared" si="6"/>
        <v>109</v>
      </c>
      <c r="J52" s="6">
        <f t="shared" si="4"/>
        <v>248</v>
      </c>
      <c r="K52" s="7" t="s">
        <v>360</v>
      </c>
    </row>
    <row r="53" spans="1:11" ht="20.100000000000001" customHeight="1" x14ac:dyDescent="0.25">
      <c r="A53" s="5" t="s">
        <v>361</v>
      </c>
      <c r="B53" s="41">
        <v>120</v>
      </c>
      <c r="C53" s="41">
        <v>117</v>
      </c>
      <c r="D53" s="41">
        <v>237</v>
      </c>
      <c r="E53" s="6">
        <v>0</v>
      </c>
      <c r="F53" s="6">
        <v>0</v>
      </c>
      <c r="G53" s="6">
        <f t="shared" si="5"/>
        <v>0</v>
      </c>
      <c r="H53" s="6">
        <f t="shared" si="6"/>
        <v>120</v>
      </c>
      <c r="I53" s="6">
        <f t="shared" si="6"/>
        <v>117</v>
      </c>
      <c r="J53" s="6">
        <f t="shared" si="4"/>
        <v>237</v>
      </c>
      <c r="K53" s="7" t="s">
        <v>362</v>
      </c>
    </row>
    <row r="54" spans="1:11" ht="20.100000000000001" customHeight="1" x14ac:dyDescent="0.25">
      <c r="A54" s="5" t="s">
        <v>363</v>
      </c>
      <c r="B54" s="41">
        <v>0</v>
      </c>
      <c r="C54" s="41">
        <v>56</v>
      </c>
      <c r="D54" s="41">
        <v>56</v>
      </c>
      <c r="E54" s="6">
        <v>0</v>
      </c>
      <c r="F54" s="6">
        <v>0</v>
      </c>
      <c r="G54" s="6">
        <f t="shared" si="5"/>
        <v>0</v>
      </c>
      <c r="H54" s="6">
        <f t="shared" si="6"/>
        <v>0</v>
      </c>
      <c r="I54" s="6">
        <f t="shared" si="6"/>
        <v>56</v>
      </c>
      <c r="J54" s="6">
        <f t="shared" si="4"/>
        <v>56</v>
      </c>
      <c r="K54" s="7" t="s">
        <v>364</v>
      </c>
    </row>
    <row r="55" spans="1:11" ht="20.100000000000001" customHeight="1" x14ac:dyDescent="0.25">
      <c r="A55" s="5" t="s">
        <v>297</v>
      </c>
      <c r="B55" s="41">
        <v>54</v>
      </c>
      <c r="C55" s="41">
        <v>9</v>
      </c>
      <c r="D55" s="6">
        <f>SUM(B55:C55)</f>
        <v>63</v>
      </c>
      <c r="E55" s="6">
        <v>0</v>
      </c>
      <c r="F55" s="6">
        <v>0</v>
      </c>
      <c r="G55" s="6">
        <f t="shared" si="5"/>
        <v>0</v>
      </c>
      <c r="H55" s="6">
        <f t="shared" si="6"/>
        <v>54</v>
      </c>
      <c r="I55" s="6">
        <f t="shared" si="6"/>
        <v>9</v>
      </c>
      <c r="J55" s="6">
        <f t="shared" si="4"/>
        <v>63</v>
      </c>
      <c r="K55" s="7" t="s">
        <v>367</v>
      </c>
    </row>
    <row r="56" spans="1:11" ht="20.100000000000001" customHeight="1" x14ac:dyDescent="0.25">
      <c r="A56" s="5" t="s">
        <v>299</v>
      </c>
      <c r="B56" s="41">
        <v>28</v>
      </c>
      <c r="C56" s="41">
        <v>7</v>
      </c>
      <c r="D56" s="6">
        <f>SUM(B56:C56)</f>
        <v>35</v>
      </c>
      <c r="E56" s="6">
        <v>0</v>
      </c>
      <c r="F56" s="6">
        <v>0</v>
      </c>
      <c r="G56" s="6">
        <f t="shared" si="5"/>
        <v>0</v>
      </c>
      <c r="H56" s="6">
        <f t="shared" si="6"/>
        <v>28</v>
      </c>
      <c r="I56" s="6">
        <f t="shared" si="6"/>
        <v>7</v>
      </c>
      <c r="J56" s="6">
        <f t="shared" si="4"/>
        <v>35</v>
      </c>
      <c r="K56" s="7" t="s">
        <v>300</v>
      </c>
    </row>
    <row r="57" spans="1:11" ht="20.100000000000001" customHeight="1" x14ac:dyDescent="0.25">
      <c r="A57" s="5" t="s">
        <v>370</v>
      </c>
      <c r="B57" s="41">
        <v>8</v>
      </c>
      <c r="C57" s="41">
        <v>4</v>
      </c>
      <c r="D57" s="6">
        <f>SUM(B57:C57)</f>
        <v>12</v>
      </c>
      <c r="E57" s="6">
        <v>0</v>
      </c>
      <c r="F57" s="6">
        <v>0</v>
      </c>
      <c r="G57" s="6">
        <f t="shared" si="5"/>
        <v>0</v>
      </c>
      <c r="H57" s="6">
        <f t="shared" si="6"/>
        <v>8</v>
      </c>
      <c r="I57" s="6">
        <f t="shared" si="6"/>
        <v>4</v>
      </c>
      <c r="J57" s="6">
        <f t="shared" si="4"/>
        <v>12</v>
      </c>
      <c r="K57" s="7" t="s">
        <v>371</v>
      </c>
    </row>
    <row r="58" spans="1:11" ht="20.100000000000001" customHeight="1" x14ac:dyDescent="0.25">
      <c r="A58" s="5" t="s">
        <v>301</v>
      </c>
      <c r="B58" s="41">
        <v>113</v>
      </c>
      <c r="C58" s="41">
        <v>45</v>
      </c>
      <c r="D58" s="6">
        <f>SUM(B58:C58)</f>
        <v>158</v>
      </c>
      <c r="E58" s="6">
        <v>0</v>
      </c>
      <c r="F58" s="6">
        <v>0</v>
      </c>
      <c r="G58" s="6">
        <f t="shared" si="5"/>
        <v>0</v>
      </c>
      <c r="H58" s="6">
        <f t="shared" si="6"/>
        <v>113</v>
      </c>
      <c r="I58" s="6">
        <f t="shared" si="6"/>
        <v>45</v>
      </c>
      <c r="J58" s="6">
        <f t="shared" si="4"/>
        <v>158</v>
      </c>
      <c r="K58" s="7" t="s">
        <v>302</v>
      </c>
    </row>
    <row r="59" spans="1:11" ht="20.100000000000001" customHeight="1" thickBot="1" x14ac:dyDescent="0.25">
      <c r="A59" s="44" t="s">
        <v>45</v>
      </c>
      <c r="B59" s="45">
        <f>SUM(B47:B58)</f>
        <v>861</v>
      </c>
      <c r="C59" s="45">
        <f>SUM(C47:C58)</f>
        <v>587</v>
      </c>
      <c r="D59" s="45">
        <f>SUM(D47:D58)</f>
        <v>1448</v>
      </c>
      <c r="E59" s="45">
        <v>0</v>
      </c>
      <c r="F59" s="45">
        <v>0</v>
      </c>
      <c r="G59" s="45">
        <f t="shared" si="5"/>
        <v>0</v>
      </c>
      <c r="H59" s="45">
        <f t="shared" si="6"/>
        <v>861</v>
      </c>
      <c r="I59" s="45">
        <f t="shared" si="4"/>
        <v>587</v>
      </c>
      <c r="J59" s="45">
        <f t="shared" si="4"/>
        <v>1448</v>
      </c>
      <c r="K59" s="46" t="s">
        <v>336</v>
      </c>
    </row>
    <row r="60" spans="1:11" ht="20.100000000000001" customHeight="1" thickBot="1" x14ac:dyDescent="0.25">
      <c r="A60" s="8" t="s">
        <v>108</v>
      </c>
      <c r="B60" s="9">
        <f>SUM(B59,B29)</f>
        <v>2534</v>
      </c>
      <c r="C60" s="9">
        <f t="shared" ref="C60:J60" si="7">SUM(C29,C59)</f>
        <v>3004</v>
      </c>
      <c r="D60" s="9">
        <f t="shared" si="7"/>
        <v>5538</v>
      </c>
      <c r="E60" s="9">
        <f t="shared" si="7"/>
        <v>0</v>
      </c>
      <c r="F60" s="9">
        <f t="shared" si="7"/>
        <v>0</v>
      </c>
      <c r="G60" s="9">
        <f t="shared" si="7"/>
        <v>0</v>
      </c>
      <c r="H60" s="9">
        <f t="shared" si="7"/>
        <v>2534</v>
      </c>
      <c r="I60" s="9">
        <f t="shared" si="7"/>
        <v>3004</v>
      </c>
      <c r="J60" s="9">
        <f t="shared" si="7"/>
        <v>5538</v>
      </c>
      <c r="K60" s="10" t="s">
        <v>48</v>
      </c>
    </row>
    <row r="61" spans="1:11" ht="15" thickTop="1" x14ac:dyDescent="0.2"/>
    <row r="74" spans="1:11" ht="18" customHeight="1" x14ac:dyDescent="0.2">
      <c r="A74" s="423" t="s">
        <v>376</v>
      </c>
      <c r="B74" s="423"/>
      <c r="C74" s="423"/>
      <c r="D74" s="423"/>
      <c r="E74" s="423"/>
      <c r="F74" s="423"/>
      <c r="G74" s="423"/>
      <c r="H74" s="423"/>
      <c r="I74" s="423"/>
      <c r="J74" s="423"/>
      <c r="K74" s="423"/>
    </row>
    <row r="75" spans="1:11" ht="40.5" customHeight="1" x14ac:dyDescent="0.25">
      <c r="A75" s="416" t="s">
        <v>377</v>
      </c>
      <c r="B75" s="416"/>
      <c r="C75" s="416"/>
      <c r="D75" s="416"/>
      <c r="E75" s="416"/>
      <c r="F75" s="416"/>
      <c r="G75" s="416"/>
      <c r="H75" s="416"/>
      <c r="I75" s="416"/>
      <c r="J75" s="416"/>
      <c r="K75" s="416"/>
    </row>
    <row r="76" spans="1:11" ht="18.75" customHeight="1" thickBot="1" x14ac:dyDescent="0.3">
      <c r="A76" s="29" t="s">
        <v>483</v>
      </c>
      <c r="K76" s="39" t="s">
        <v>484</v>
      </c>
    </row>
    <row r="77" spans="1:11" ht="18.75" customHeight="1" thickTop="1" x14ac:dyDescent="0.25">
      <c r="A77" s="409" t="s">
        <v>118</v>
      </c>
      <c r="B77" s="412" t="s">
        <v>2</v>
      </c>
      <c r="C77" s="412"/>
      <c r="D77" s="412"/>
      <c r="E77" s="412" t="s">
        <v>3</v>
      </c>
      <c r="F77" s="412"/>
      <c r="G77" s="412"/>
      <c r="H77" s="412" t="s">
        <v>4</v>
      </c>
      <c r="I77" s="412"/>
      <c r="J77" s="412"/>
      <c r="K77" s="409" t="s">
        <v>278</v>
      </c>
    </row>
    <row r="78" spans="1:11" ht="18.75" customHeight="1" x14ac:dyDescent="0.25">
      <c r="A78" s="410"/>
      <c r="B78" s="413" t="s">
        <v>6</v>
      </c>
      <c r="C78" s="413"/>
      <c r="D78" s="413"/>
      <c r="E78" s="413" t="s">
        <v>7</v>
      </c>
      <c r="F78" s="413"/>
      <c r="G78" s="413"/>
      <c r="H78" s="413" t="s">
        <v>8</v>
      </c>
      <c r="I78" s="413"/>
      <c r="J78" s="413"/>
      <c r="K78" s="410"/>
    </row>
    <row r="79" spans="1:11" ht="18.75" customHeight="1" x14ac:dyDescent="0.25">
      <c r="A79" s="410"/>
      <c r="B79" s="38" t="s">
        <v>52</v>
      </c>
      <c r="C79" s="38" t="s">
        <v>10</v>
      </c>
      <c r="D79" s="38" t="s">
        <v>11</v>
      </c>
      <c r="E79" s="38" t="s">
        <v>52</v>
      </c>
      <c r="F79" s="38" t="s">
        <v>10</v>
      </c>
      <c r="G79" s="38" t="s">
        <v>11</v>
      </c>
      <c r="H79" s="38" t="s">
        <v>52</v>
      </c>
      <c r="I79" s="38" t="s">
        <v>10</v>
      </c>
      <c r="J79" s="38" t="s">
        <v>11</v>
      </c>
      <c r="K79" s="410"/>
    </row>
    <row r="80" spans="1:11" ht="18.75" customHeight="1" thickBot="1" x14ac:dyDescent="0.3">
      <c r="A80" s="411"/>
      <c r="B80" s="4" t="s">
        <v>12</v>
      </c>
      <c r="C80" s="4" t="s">
        <v>13</v>
      </c>
      <c r="D80" s="4" t="s">
        <v>8</v>
      </c>
      <c r="E80" s="4" t="s">
        <v>12</v>
      </c>
      <c r="F80" s="4" t="s">
        <v>13</v>
      </c>
      <c r="G80" s="4" t="s">
        <v>8</v>
      </c>
      <c r="H80" s="4" t="s">
        <v>12</v>
      </c>
      <c r="I80" s="4" t="s">
        <v>13</v>
      </c>
      <c r="J80" s="4" t="s">
        <v>8</v>
      </c>
      <c r="K80" s="411"/>
    </row>
    <row r="81" spans="1:11" ht="20.100000000000001" customHeight="1" x14ac:dyDescent="0.2">
      <c r="A81" s="42" t="s">
        <v>14</v>
      </c>
      <c r="B81" s="40"/>
      <c r="C81" s="40"/>
      <c r="D81" s="40"/>
      <c r="E81" s="40"/>
      <c r="F81" s="40"/>
      <c r="G81" s="40"/>
      <c r="H81" s="40"/>
      <c r="I81" s="40"/>
      <c r="J81" s="40"/>
      <c r="K81" s="43" t="s">
        <v>39</v>
      </c>
    </row>
    <row r="82" spans="1:11" ht="20.100000000000001" customHeight="1" x14ac:dyDescent="0.25">
      <c r="A82" s="5" t="s">
        <v>280</v>
      </c>
      <c r="B82" s="41">
        <v>211</v>
      </c>
      <c r="C82" s="41">
        <v>500</v>
      </c>
      <c r="D82" s="6">
        <f>SUM(B82:C82)</f>
        <v>711</v>
      </c>
      <c r="E82" s="6">
        <v>0</v>
      </c>
      <c r="F82" s="6">
        <v>0</v>
      </c>
      <c r="G82" s="6">
        <f>SUM(E82:F82)</f>
        <v>0</v>
      </c>
      <c r="H82" s="6">
        <f>SUM(B82,E82)</f>
        <v>211</v>
      </c>
      <c r="I82" s="6">
        <f>SUM(C82,F82)</f>
        <v>500</v>
      </c>
      <c r="J82" s="6">
        <f t="shared" ref="J82:J101" si="8">SUM(D82,G82)</f>
        <v>711</v>
      </c>
      <c r="K82" s="7" t="s">
        <v>281</v>
      </c>
    </row>
    <row r="83" spans="1:11" ht="20.100000000000001" customHeight="1" x14ac:dyDescent="0.25">
      <c r="A83" s="5" t="s">
        <v>131</v>
      </c>
      <c r="B83" s="41">
        <v>25</v>
      </c>
      <c r="C83" s="41">
        <v>67</v>
      </c>
      <c r="D83" s="6">
        <f t="shared" ref="D83:D101" si="9">SUM(B83:C83)</f>
        <v>92</v>
      </c>
      <c r="E83" s="6">
        <v>0</v>
      </c>
      <c r="F83" s="6">
        <v>0</v>
      </c>
      <c r="G83" s="6">
        <f t="shared" ref="G83:G101" si="10">SUM(E83:F83)</f>
        <v>0</v>
      </c>
      <c r="H83" s="6">
        <f t="shared" ref="H83:I101" si="11">SUM(B83,E83)</f>
        <v>25</v>
      </c>
      <c r="I83" s="6">
        <f t="shared" si="11"/>
        <v>67</v>
      </c>
      <c r="J83" s="6">
        <f t="shared" si="8"/>
        <v>92</v>
      </c>
      <c r="K83" s="7" t="s">
        <v>282</v>
      </c>
    </row>
    <row r="84" spans="1:11" ht="20.100000000000001" customHeight="1" x14ac:dyDescent="0.25">
      <c r="A84" s="5" t="s">
        <v>283</v>
      </c>
      <c r="B84" s="41">
        <v>181</v>
      </c>
      <c r="C84" s="41">
        <v>347</v>
      </c>
      <c r="D84" s="6">
        <f t="shared" si="9"/>
        <v>528</v>
      </c>
      <c r="E84" s="6">
        <v>0</v>
      </c>
      <c r="F84" s="6">
        <v>0</v>
      </c>
      <c r="G84" s="6">
        <f t="shared" si="10"/>
        <v>0</v>
      </c>
      <c r="H84" s="6">
        <f t="shared" si="11"/>
        <v>181</v>
      </c>
      <c r="I84" s="6">
        <f t="shared" si="11"/>
        <v>347</v>
      </c>
      <c r="J84" s="6">
        <f t="shared" si="8"/>
        <v>528</v>
      </c>
      <c r="K84" s="7" t="s">
        <v>347</v>
      </c>
    </row>
    <row r="85" spans="1:11" ht="20.100000000000001" customHeight="1" x14ac:dyDescent="0.25">
      <c r="A85" s="5" t="s">
        <v>348</v>
      </c>
      <c r="B85" s="41">
        <v>68</v>
      </c>
      <c r="C85" s="41">
        <v>414</v>
      </c>
      <c r="D85" s="6">
        <f t="shared" si="9"/>
        <v>482</v>
      </c>
      <c r="E85" s="6">
        <v>0</v>
      </c>
      <c r="F85" s="6">
        <v>0</v>
      </c>
      <c r="G85" s="6">
        <f t="shared" si="10"/>
        <v>0</v>
      </c>
      <c r="H85" s="6">
        <f t="shared" si="11"/>
        <v>68</v>
      </c>
      <c r="I85" s="6">
        <f t="shared" si="11"/>
        <v>414</v>
      </c>
      <c r="J85" s="6">
        <f t="shared" si="8"/>
        <v>482</v>
      </c>
      <c r="K85" s="7" t="s">
        <v>349</v>
      </c>
    </row>
    <row r="86" spans="1:11" ht="20.100000000000001" customHeight="1" x14ac:dyDescent="0.25">
      <c r="A86" s="5" t="s">
        <v>285</v>
      </c>
      <c r="B86" s="41">
        <v>459</v>
      </c>
      <c r="C86" s="41">
        <v>513</v>
      </c>
      <c r="D86" s="6">
        <f t="shared" si="9"/>
        <v>972</v>
      </c>
      <c r="E86" s="6">
        <v>0</v>
      </c>
      <c r="F86" s="6">
        <v>0</v>
      </c>
      <c r="G86" s="6">
        <f t="shared" si="10"/>
        <v>0</v>
      </c>
      <c r="H86" s="6">
        <f t="shared" si="11"/>
        <v>459</v>
      </c>
      <c r="I86" s="6">
        <f t="shared" si="11"/>
        <v>513</v>
      </c>
      <c r="J86" s="6">
        <f t="shared" si="8"/>
        <v>972</v>
      </c>
      <c r="K86" s="7" t="s">
        <v>286</v>
      </c>
    </row>
    <row r="87" spans="1:11" ht="20.100000000000001" customHeight="1" x14ac:dyDescent="0.25">
      <c r="A87" s="5" t="s">
        <v>350</v>
      </c>
      <c r="B87" s="41">
        <v>235</v>
      </c>
      <c r="C87" s="41">
        <v>340</v>
      </c>
      <c r="D87" s="6">
        <f t="shared" si="9"/>
        <v>575</v>
      </c>
      <c r="E87" s="6">
        <v>0</v>
      </c>
      <c r="F87" s="6">
        <v>0</v>
      </c>
      <c r="G87" s="6">
        <f t="shared" si="10"/>
        <v>0</v>
      </c>
      <c r="H87" s="6">
        <f t="shared" si="11"/>
        <v>235</v>
      </c>
      <c r="I87" s="6">
        <f t="shared" si="11"/>
        <v>340</v>
      </c>
      <c r="J87" s="6">
        <f t="shared" si="8"/>
        <v>575</v>
      </c>
      <c r="K87" s="7" t="s">
        <v>351</v>
      </c>
    </row>
    <row r="88" spans="1:11" ht="20.100000000000001" customHeight="1" x14ac:dyDescent="0.25">
      <c r="A88" s="5" t="s">
        <v>352</v>
      </c>
      <c r="B88" s="41">
        <v>90</v>
      </c>
      <c r="C88" s="41">
        <v>92</v>
      </c>
      <c r="D88" s="6">
        <f t="shared" si="9"/>
        <v>182</v>
      </c>
      <c r="E88" s="6">
        <v>0</v>
      </c>
      <c r="F88" s="6">
        <v>0</v>
      </c>
      <c r="G88" s="6">
        <f t="shared" si="10"/>
        <v>0</v>
      </c>
      <c r="H88" s="6">
        <f t="shared" si="11"/>
        <v>90</v>
      </c>
      <c r="I88" s="6">
        <f t="shared" si="11"/>
        <v>92</v>
      </c>
      <c r="J88" s="6">
        <f t="shared" si="8"/>
        <v>182</v>
      </c>
      <c r="K88" s="7" t="s">
        <v>353</v>
      </c>
    </row>
    <row r="89" spans="1:11" ht="20.100000000000001" customHeight="1" x14ac:dyDescent="0.25">
      <c r="A89" s="5" t="s">
        <v>354</v>
      </c>
      <c r="B89" s="41">
        <v>259</v>
      </c>
      <c r="C89" s="41">
        <v>599</v>
      </c>
      <c r="D89" s="6">
        <f t="shared" si="9"/>
        <v>858</v>
      </c>
      <c r="E89" s="6">
        <v>0</v>
      </c>
      <c r="F89" s="6">
        <v>0</v>
      </c>
      <c r="G89" s="6">
        <f t="shared" si="10"/>
        <v>0</v>
      </c>
      <c r="H89" s="6">
        <f t="shared" si="11"/>
        <v>259</v>
      </c>
      <c r="I89" s="6">
        <f t="shared" si="11"/>
        <v>599</v>
      </c>
      <c r="J89" s="6">
        <f t="shared" si="8"/>
        <v>858</v>
      </c>
      <c r="K89" s="7" t="s">
        <v>355</v>
      </c>
    </row>
    <row r="90" spans="1:11" ht="20.100000000000001" customHeight="1" x14ac:dyDescent="0.25">
      <c r="A90" s="5" t="s">
        <v>356</v>
      </c>
      <c r="B90" s="41">
        <v>142</v>
      </c>
      <c r="C90" s="41">
        <v>310</v>
      </c>
      <c r="D90" s="6">
        <f t="shared" si="9"/>
        <v>452</v>
      </c>
      <c r="E90" s="6">
        <v>0</v>
      </c>
      <c r="F90" s="6">
        <v>0</v>
      </c>
      <c r="G90" s="6">
        <f t="shared" si="10"/>
        <v>0</v>
      </c>
      <c r="H90" s="6">
        <f t="shared" si="11"/>
        <v>142</v>
      </c>
      <c r="I90" s="6">
        <f t="shared" si="11"/>
        <v>310</v>
      </c>
      <c r="J90" s="6">
        <f t="shared" si="8"/>
        <v>452</v>
      </c>
      <c r="K90" s="7" t="s">
        <v>357</v>
      </c>
    </row>
    <row r="91" spans="1:11" ht="20.100000000000001" customHeight="1" x14ac:dyDescent="0.25">
      <c r="A91" s="5" t="s">
        <v>358</v>
      </c>
      <c r="B91" s="41">
        <v>547</v>
      </c>
      <c r="C91" s="41">
        <v>463</v>
      </c>
      <c r="D91" s="6">
        <f t="shared" si="9"/>
        <v>1010</v>
      </c>
      <c r="E91" s="6">
        <v>0</v>
      </c>
      <c r="F91" s="6">
        <v>0</v>
      </c>
      <c r="G91" s="6">
        <f t="shared" si="10"/>
        <v>0</v>
      </c>
      <c r="H91" s="6">
        <f t="shared" si="11"/>
        <v>547</v>
      </c>
      <c r="I91" s="6">
        <f t="shared" si="11"/>
        <v>463</v>
      </c>
      <c r="J91" s="6">
        <f t="shared" si="8"/>
        <v>1010</v>
      </c>
      <c r="K91" s="7" t="s">
        <v>290</v>
      </c>
    </row>
    <row r="92" spans="1:11" ht="20.100000000000001" customHeight="1" x14ac:dyDescent="0.25">
      <c r="A92" s="5" t="s">
        <v>359</v>
      </c>
      <c r="B92" s="41">
        <v>818</v>
      </c>
      <c r="C92" s="41">
        <v>1691</v>
      </c>
      <c r="D92" s="6">
        <f t="shared" si="9"/>
        <v>2509</v>
      </c>
      <c r="E92" s="6">
        <v>0</v>
      </c>
      <c r="F92" s="6">
        <v>0</v>
      </c>
      <c r="G92" s="6">
        <f t="shared" si="10"/>
        <v>0</v>
      </c>
      <c r="H92" s="6">
        <f t="shared" si="11"/>
        <v>818</v>
      </c>
      <c r="I92" s="6">
        <f t="shared" si="11"/>
        <v>1691</v>
      </c>
      <c r="J92" s="6">
        <f t="shared" si="8"/>
        <v>2509</v>
      </c>
      <c r="K92" s="7" t="s">
        <v>360</v>
      </c>
    </row>
    <row r="93" spans="1:11" ht="20.100000000000001" customHeight="1" x14ac:dyDescent="0.25">
      <c r="A93" s="5" t="s">
        <v>361</v>
      </c>
      <c r="B93" s="41">
        <v>390</v>
      </c>
      <c r="C93" s="41">
        <v>714</v>
      </c>
      <c r="D93" s="6">
        <f t="shared" si="9"/>
        <v>1104</v>
      </c>
      <c r="E93" s="6">
        <v>0</v>
      </c>
      <c r="F93" s="6">
        <v>0</v>
      </c>
      <c r="G93" s="6">
        <f t="shared" si="10"/>
        <v>0</v>
      </c>
      <c r="H93" s="6">
        <f t="shared" si="11"/>
        <v>390</v>
      </c>
      <c r="I93" s="6">
        <f t="shared" si="11"/>
        <v>714</v>
      </c>
      <c r="J93" s="6">
        <f t="shared" si="8"/>
        <v>1104</v>
      </c>
      <c r="K93" s="7" t="s">
        <v>362</v>
      </c>
    </row>
    <row r="94" spans="1:11" ht="20.100000000000001" customHeight="1" x14ac:dyDescent="0.25">
      <c r="A94" s="5" t="s">
        <v>363</v>
      </c>
      <c r="B94" s="41">
        <v>0</v>
      </c>
      <c r="C94" s="41">
        <v>782</v>
      </c>
      <c r="D94" s="6">
        <f t="shared" si="9"/>
        <v>782</v>
      </c>
      <c r="E94" s="6">
        <v>0</v>
      </c>
      <c r="F94" s="6">
        <v>0</v>
      </c>
      <c r="G94" s="6">
        <f t="shared" si="10"/>
        <v>0</v>
      </c>
      <c r="H94" s="6">
        <f t="shared" si="11"/>
        <v>0</v>
      </c>
      <c r="I94" s="6">
        <f t="shared" si="11"/>
        <v>782</v>
      </c>
      <c r="J94" s="6">
        <f t="shared" si="8"/>
        <v>782</v>
      </c>
      <c r="K94" s="7" t="s">
        <v>364</v>
      </c>
    </row>
    <row r="95" spans="1:11" ht="20.100000000000001" customHeight="1" x14ac:dyDescent="0.25">
      <c r="A95" s="5" t="s">
        <v>365</v>
      </c>
      <c r="B95" s="41">
        <v>37</v>
      </c>
      <c r="C95" s="41">
        <v>49</v>
      </c>
      <c r="D95" s="6">
        <f t="shared" si="9"/>
        <v>86</v>
      </c>
      <c r="E95" s="6">
        <v>0</v>
      </c>
      <c r="F95" s="6">
        <v>0</v>
      </c>
      <c r="G95" s="6">
        <f t="shared" si="10"/>
        <v>0</v>
      </c>
      <c r="H95" s="6">
        <f t="shared" si="11"/>
        <v>37</v>
      </c>
      <c r="I95" s="6">
        <f t="shared" si="11"/>
        <v>49</v>
      </c>
      <c r="J95" s="6">
        <f t="shared" si="8"/>
        <v>86</v>
      </c>
      <c r="K95" s="7" t="s">
        <v>366</v>
      </c>
    </row>
    <row r="96" spans="1:11" ht="20.100000000000001" customHeight="1" x14ac:dyDescent="0.25">
      <c r="A96" s="5" t="s">
        <v>297</v>
      </c>
      <c r="B96" s="41">
        <v>304</v>
      </c>
      <c r="C96" s="41">
        <v>142</v>
      </c>
      <c r="D96" s="6">
        <f t="shared" si="9"/>
        <v>446</v>
      </c>
      <c r="E96" s="6">
        <v>0</v>
      </c>
      <c r="F96" s="6">
        <v>0</v>
      </c>
      <c r="G96" s="6">
        <f t="shared" si="10"/>
        <v>0</v>
      </c>
      <c r="H96" s="6">
        <f t="shared" si="11"/>
        <v>304</v>
      </c>
      <c r="I96" s="6">
        <f t="shared" si="11"/>
        <v>142</v>
      </c>
      <c r="J96" s="6">
        <f t="shared" si="8"/>
        <v>446</v>
      </c>
      <c r="K96" s="7" t="s">
        <v>367</v>
      </c>
    </row>
    <row r="97" spans="1:11" ht="20.100000000000001" customHeight="1" x14ac:dyDescent="0.25">
      <c r="A97" s="5" t="s">
        <v>299</v>
      </c>
      <c r="B97" s="41">
        <v>800</v>
      </c>
      <c r="C97" s="41">
        <v>1002</v>
      </c>
      <c r="D97" s="6">
        <f t="shared" si="9"/>
        <v>1802</v>
      </c>
      <c r="E97" s="6">
        <v>0</v>
      </c>
      <c r="F97" s="6">
        <v>0</v>
      </c>
      <c r="G97" s="6">
        <f t="shared" si="10"/>
        <v>0</v>
      </c>
      <c r="H97" s="6">
        <f t="shared" si="11"/>
        <v>800</v>
      </c>
      <c r="I97" s="6">
        <f t="shared" si="11"/>
        <v>1002</v>
      </c>
      <c r="J97" s="6">
        <f t="shared" si="8"/>
        <v>1802</v>
      </c>
      <c r="K97" s="7" t="s">
        <v>300</v>
      </c>
    </row>
    <row r="98" spans="1:11" ht="20.100000000000001" customHeight="1" x14ac:dyDescent="0.25">
      <c r="A98" s="5" t="s">
        <v>368</v>
      </c>
      <c r="B98" s="41">
        <v>115</v>
      </c>
      <c r="C98" s="41">
        <v>77</v>
      </c>
      <c r="D98" s="6">
        <f t="shared" si="9"/>
        <v>192</v>
      </c>
      <c r="E98" s="6">
        <v>0</v>
      </c>
      <c r="F98" s="6">
        <v>0</v>
      </c>
      <c r="G98" s="6">
        <f t="shared" si="10"/>
        <v>0</v>
      </c>
      <c r="H98" s="6">
        <f t="shared" si="11"/>
        <v>115</v>
      </c>
      <c r="I98" s="6">
        <f t="shared" si="11"/>
        <v>77</v>
      </c>
      <c r="J98" s="6">
        <f t="shared" si="8"/>
        <v>192</v>
      </c>
      <c r="K98" s="7" t="s">
        <v>369</v>
      </c>
    </row>
    <row r="99" spans="1:11" ht="20.100000000000001" customHeight="1" x14ac:dyDescent="0.25">
      <c r="A99" s="5" t="s">
        <v>370</v>
      </c>
      <c r="B99" s="41">
        <v>349</v>
      </c>
      <c r="C99" s="41">
        <v>133</v>
      </c>
      <c r="D99" s="6">
        <f t="shared" si="9"/>
        <v>482</v>
      </c>
      <c r="E99" s="6">
        <v>0</v>
      </c>
      <c r="F99" s="6">
        <v>0</v>
      </c>
      <c r="G99" s="6">
        <f t="shared" si="10"/>
        <v>0</v>
      </c>
      <c r="H99" s="6">
        <f t="shared" si="11"/>
        <v>349</v>
      </c>
      <c r="I99" s="6">
        <f t="shared" si="11"/>
        <v>133</v>
      </c>
      <c r="J99" s="6">
        <f t="shared" si="8"/>
        <v>482</v>
      </c>
      <c r="K99" s="7" t="s">
        <v>371</v>
      </c>
    </row>
    <row r="100" spans="1:11" ht="20.100000000000001" customHeight="1" x14ac:dyDescent="0.25">
      <c r="A100" s="5" t="s">
        <v>301</v>
      </c>
      <c r="B100" s="41">
        <v>317</v>
      </c>
      <c r="C100" s="41">
        <v>323</v>
      </c>
      <c r="D100" s="6">
        <f t="shared" si="9"/>
        <v>640</v>
      </c>
      <c r="E100" s="6">
        <v>0</v>
      </c>
      <c r="F100" s="6">
        <v>0</v>
      </c>
      <c r="G100" s="6">
        <f t="shared" si="10"/>
        <v>0</v>
      </c>
      <c r="H100" s="6">
        <f t="shared" si="11"/>
        <v>317</v>
      </c>
      <c r="I100" s="6">
        <f t="shared" si="11"/>
        <v>323</v>
      </c>
      <c r="J100" s="6">
        <f t="shared" si="8"/>
        <v>640</v>
      </c>
      <c r="K100" s="7" t="s">
        <v>302</v>
      </c>
    </row>
    <row r="101" spans="1:11" ht="20.100000000000001" customHeight="1" x14ac:dyDescent="0.25">
      <c r="A101" s="5" t="s">
        <v>372</v>
      </c>
      <c r="B101" s="41">
        <v>223</v>
      </c>
      <c r="C101" s="41">
        <v>251</v>
      </c>
      <c r="D101" s="6">
        <f t="shared" si="9"/>
        <v>474</v>
      </c>
      <c r="E101" s="6">
        <v>0</v>
      </c>
      <c r="F101" s="6">
        <v>0</v>
      </c>
      <c r="G101" s="6">
        <f t="shared" si="10"/>
        <v>0</v>
      </c>
      <c r="H101" s="6">
        <f t="shared" si="11"/>
        <v>223</v>
      </c>
      <c r="I101" s="6">
        <f t="shared" si="11"/>
        <v>251</v>
      </c>
      <c r="J101" s="6">
        <f t="shared" si="8"/>
        <v>474</v>
      </c>
      <c r="K101" s="7" t="s">
        <v>373</v>
      </c>
    </row>
    <row r="102" spans="1:11" ht="20.100000000000001" customHeight="1" thickBot="1" x14ac:dyDescent="0.25">
      <c r="A102" s="14" t="s">
        <v>374</v>
      </c>
      <c r="B102" s="15">
        <f t="shared" ref="B102:J102" si="12">SUM(B82:B101)</f>
        <v>5570</v>
      </c>
      <c r="C102" s="15">
        <f t="shared" si="12"/>
        <v>8809</v>
      </c>
      <c r="D102" s="15">
        <f t="shared" si="12"/>
        <v>14379</v>
      </c>
      <c r="E102" s="15">
        <f t="shared" si="12"/>
        <v>0</v>
      </c>
      <c r="F102" s="15">
        <f t="shared" si="12"/>
        <v>0</v>
      </c>
      <c r="G102" s="15">
        <f t="shared" si="12"/>
        <v>0</v>
      </c>
      <c r="H102" s="15">
        <f t="shared" si="12"/>
        <v>5570</v>
      </c>
      <c r="I102" s="15">
        <f t="shared" si="12"/>
        <v>8809</v>
      </c>
      <c r="J102" s="15">
        <f t="shared" si="12"/>
        <v>14379</v>
      </c>
      <c r="K102" s="16" t="s">
        <v>375</v>
      </c>
    </row>
    <row r="103" spans="1:11" ht="15" thickTop="1" x14ac:dyDescent="0.2"/>
    <row r="116" spans="1:11" ht="28.5" customHeight="1" thickBot="1" x14ac:dyDescent="0.3">
      <c r="A116" s="29" t="s">
        <v>485</v>
      </c>
      <c r="K116" s="39" t="s">
        <v>486</v>
      </c>
    </row>
    <row r="117" spans="1:11" ht="21" customHeight="1" thickTop="1" x14ac:dyDescent="0.25">
      <c r="A117" s="409" t="s">
        <v>118</v>
      </c>
      <c r="B117" s="412" t="s">
        <v>2</v>
      </c>
      <c r="C117" s="412"/>
      <c r="D117" s="412"/>
      <c r="E117" s="412" t="s">
        <v>3</v>
      </c>
      <c r="F117" s="412"/>
      <c r="G117" s="412"/>
      <c r="H117" s="412" t="s">
        <v>4</v>
      </c>
      <c r="I117" s="412"/>
      <c r="J117" s="412"/>
      <c r="K117" s="409" t="s">
        <v>278</v>
      </c>
    </row>
    <row r="118" spans="1:11" ht="21" customHeight="1" x14ac:dyDescent="0.25">
      <c r="A118" s="410"/>
      <c r="B118" s="413" t="s">
        <v>6</v>
      </c>
      <c r="C118" s="413"/>
      <c r="D118" s="413"/>
      <c r="E118" s="413" t="s">
        <v>7</v>
      </c>
      <c r="F118" s="413"/>
      <c r="G118" s="413"/>
      <c r="H118" s="413" t="s">
        <v>8</v>
      </c>
      <c r="I118" s="413"/>
      <c r="J118" s="413"/>
      <c r="K118" s="410"/>
    </row>
    <row r="119" spans="1:11" ht="21" customHeight="1" x14ac:dyDescent="0.25">
      <c r="A119" s="410"/>
      <c r="B119" s="38" t="s">
        <v>52</v>
      </c>
      <c r="C119" s="38" t="s">
        <v>10</v>
      </c>
      <c r="D119" s="38" t="s">
        <v>11</v>
      </c>
      <c r="E119" s="38" t="s">
        <v>52</v>
      </c>
      <c r="F119" s="38" t="s">
        <v>10</v>
      </c>
      <c r="G119" s="38" t="s">
        <v>11</v>
      </c>
      <c r="H119" s="38" t="s">
        <v>52</v>
      </c>
      <c r="I119" s="38" t="s">
        <v>10</v>
      </c>
      <c r="J119" s="38" t="s">
        <v>11</v>
      </c>
      <c r="K119" s="410"/>
    </row>
    <row r="120" spans="1:11" ht="21" customHeight="1" thickBot="1" x14ac:dyDescent="0.3">
      <c r="A120" s="411"/>
      <c r="B120" s="4" t="s">
        <v>12</v>
      </c>
      <c r="C120" s="4" t="s">
        <v>13</v>
      </c>
      <c r="D120" s="4" t="s">
        <v>8</v>
      </c>
      <c r="E120" s="4" t="s">
        <v>12</v>
      </c>
      <c r="F120" s="4" t="s">
        <v>13</v>
      </c>
      <c r="G120" s="4" t="s">
        <v>8</v>
      </c>
      <c r="H120" s="4" t="s">
        <v>12</v>
      </c>
      <c r="I120" s="4" t="s">
        <v>13</v>
      </c>
      <c r="J120" s="4" t="s">
        <v>8</v>
      </c>
      <c r="K120" s="411"/>
    </row>
    <row r="121" spans="1:11" ht="20.25" customHeight="1" x14ac:dyDescent="0.2">
      <c r="A121" s="42" t="s">
        <v>40</v>
      </c>
      <c r="B121" s="40"/>
      <c r="C121" s="40"/>
      <c r="D121" s="40"/>
      <c r="E121" s="40"/>
      <c r="F121" s="40"/>
      <c r="G121" s="40"/>
      <c r="H121" s="40"/>
      <c r="I121" s="40"/>
      <c r="J121" s="40"/>
      <c r="K121" s="43" t="s">
        <v>41</v>
      </c>
    </row>
    <row r="122" spans="1:11" ht="20.25" customHeight="1" x14ac:dyDescent="0.25">
      <c r="A122" s="5" t="s">
        <v>348</v>
      </c>
      <c r="B122" s="41">
        <v>110</v>
      </c>
      <c r="C122" s="41">
        <v>204</v>
      </c>
      <c r="D122" s="6">
        <f>SUM(B122:C122)</f>
        <v>314</v>
      </c>
      <c r="E122" s="6">
        <v>0</v>
      </c>
      <c r="F122" s="6">
        <v>0</v>
      </c>
      <c r="G122" s="6">
        <f>SUM(E122:F122)</f>
        <v>0</v>
      </c>
      <c r="H122" s="6">
        <f>SUM(B122,E122)</f>
        <v>110</v>
      </c>
      <c r="I122" s="6">
        <f>SUM(C122,F122)</f>
        <v>204</v>
      </c>
      <c r="J122" s="6">
        <f t="shared" ref="J122:J133" si="13">SUM(D122,G122)</f>
        <v>314</v>
      </c>
      <c r="K122" s="7" t="s">
        <v>349</v>
      </c>
    </row>
    <row r="123" spans="1:11" ht="20.25" customHeight="1" x14ac:dyDescent="0.25">
      <c r="A123" s="5" t="s">
        <v>285</v>
      </c>
      <c r="B123" s="41">
        <v>443</v>
      </c>
      <c r="C123" s="41">
        <v>41</v>
      </c>
      <c r="D123" s="6">
        <f t="shared" ref="D123:D133" si="14">SUM(B123:C123)</f>
        <v>484</v>
      </c>
      <c r="E123" s="6">
        <v>0</v>
      </c>
      <c r="F123" s="6">
        <v>0</v>
      </c>
      <c r="G123" s="6">
        <f t="shared" ref="G123:G133" si="15">SUM(E123:F123)</f>
        <v>0</v>
      </c>
      <c r="H123" s="6">
        <f t="shared" ref="H123:I133" si="16">SUM(B123,E123)</f>
        <v>443</v>
      </c>
      <c r="I123" s="6">
        <f t="shared" si="16"/>
        <v>41</v>
      </c>
      <c r="J123" s="6">
        <f t="shared" si="13"/>
        <v>484</v>
      </c>
      <c r="K123" s="7" t="s">
        <v>286</v>
      </c>
    </row>
    <row r="124" spans="1:11" ht="20.25" customHeight="1" x14ac:dyDescent="0.25">
      <c r="A124" s="5" t="s">
        <v>354</v>
      </c>
      <c r="B124" s="41">
        <v>576</v>
      </c>
      <c r="C124" s="41">
        <v>358</v>
      </c>
      <c r="D124" s="6">
        <f t="shared" si="14"/>
        <v>934</v>
      </c>
      <c r="E124" s="6">
        <v>0</v>
      </c>
      <c r="F124" s="6">
        <v>0</v>
      </c>
      <c r="G124" s="6">
        <f t="shared" si="15"/>
        <v>0</v>
      </c>
      <c r="H124" s="6">
        <f t="shared" si="16"/>
        <v>576</v>
      </c>
      <c r="I124" s="6">
        <f t="shared" si="16"/>
        <v>358</v>
      </c>
      <c r="J124" s="6">
        <f t="shared" si="13"/>
        <v>934</v>
      </c>
      <c r="K124" s="7" t="s">
        <v>331</v>
      </c>
    </row>
    <row r="125" spans="1:11" ht="20.25" customHeight="1" x14ac:dyDescent="0.25">
      <c r="A125" s="5" t="s">
        <v>356</v>
      </c>
      <c r="B125" s="41">
        <v>149</v>
      </c>
      <c r="C125" s="41">
        <v>101</v>
      </c>
      <c r="D125" s="6">
        <f t="shared" si="14"/>
        <v>250</v>
      </c>
      <c r="E125" s="6">
        <v>0</v>
      </c>
      <c r="F125" s="6">
        <v>0</v>
      </c>
      <c r="G125" s="6">
        <f t="shared" si="15"/>
        <v>0</v>
      </c>
      <c r="H125" s="6">
        <f t="shared" si="16"/>
        <v>149</v>
      </c>
      <c r="I125" s="6">
        <f t="shared" si="16"/>
        <v>101</v>
      </c>
      <c r="J125" s="6">
        <f t="shared" si="13"/>
        <v>250</v>
      </c>
      <c r="K125" s="7" t="s">
        <v>378</v>
      </c>
    </row>
    <row r="126" spans="1:11" ht="20.25" customHeight="1" x14ac:dyDescent="0.25">
      <c r="A126" s="5" t="s">
        <v>358</v>
      </c>
      <c r="B126" s="41">
        <v>313</v>
      </c>
      <c r="C126" s="41">
        <v>105</v>
      </c>
      <c r="D126" s="6">
        <f t="shared" si="14"/>
        <v>418</v>
      </c>
      <c r="E126" s="6">
        <v>0</v>
      </c>
      <c r="F126" s="6">
        <v>0</v>
      </c>
      <c r="G126" s="6">
        <f t="shared" si="15"/>
        <v>0</v>
      </c>
      <c r="H126" s="6">
        <f t="shared" si="16"/>
        <v>313</v>
      </c>
      <c r="I126" s="6">
        <f t="shared" si="16"/>
        <v>105</v>
      </c>
      <c r="J126" s="6">
        <f t="shared" si="13"/>
        <v>418</v>
      </c>
      <c r="K126" s="7" t="s">
        <v>290</v>
      </c>
    </row>
    <row r="127" spans="1:11" ht="20.25" customHeight="1" x14ac:dyDescent="0.25">
      <c r="A127" s="5" t="s">
        <v>359</v>
      </c>
      <c r="B127" s="41">
        <v>571</v>
      </c>
      <c r="C127" s="41">
        <v>523</v>
      </c>
      <c r="D127" s="6">
        <f t="shared" si="14"/>
        <v>1094</v>
      </c>
      <c r="E127" s="6">
        <v>0</v>
      </c>
      <c r="F127" s="6">
        <v>0</v>
      </c>
      <c r="G127" s="6">
        <f t="shared" si="15"/>
        <v>0</v>
      </c>
      <c r="H127" s="6">
        <f t="shared" si="16"/>
        <v>571</v>
      </c>
      <c r="I127" s="6">
        <f t="shared" si="16"/>
        <v>523</v>
      </c>
      <c r="J127" s="6">
        <f t="shared" si="13"/>
        <v>1094</v>
      </c>
      <c r="K127" s="7" t="s">
        <v>360</v>
      </c>
    </row>
    <row r="128" spans="1:11" ht="20.25" customHeight="1" x14ac:dyDescent="0.25">
      <c r="A128" s="5" t="s">
        <v>361</v>
      </c>
      <c r="B128" s="41">
        <v>366</v>
      </c>
      <c r="C128" s="41">
        <v>360</v>
      </c>
      <c r="D128" s="6">
        <f t="shared" si="14"/>
        <v>726</v>
      </c>
      <c r="E128" s="6">
        <v>0</v>
      </c>
      <c r="F128" s="6">
        <v>0</v>
      </c>
      <c r="G128" s="6">
        <f t="shared" si="15"/>
        <v>0</v>
      </c>
      <c r="H128" s="6">
        <f t="shared" si="16"/>
        <v>366</v>
      </c>
      <c r="I128" s="6">
        <f t="shared" si="16"/>
        <v>360</v>
      </c>
      <c r="J128" s="6">
        <f t="shared" si="13"/>
        <v>726</v>
      </c>
      <c r="K128" s="7" t="s">
        <v>362</v>
      </c>
    </row>
    <row r="129" spans="1:11" ht="20.25" customHeight="1" x14ac:dyDescent="0.25">
      <c r="A129" s="5" t="s">
        <v>363</v>
      </c>
      <c r="B129" s="41">
        <v>0</v>
      </c>
      <c r="C129" s="41">
        <v>122</v>
      </c>
      <c r="D129" s="6">
        <f t="shared" si="14"/>
        <v>122</v>
      </c>
      <c r="E129" s="6">
        <v>0</v>
      </c>
      <c r="F129" s="6">
        <v>0</v>
      </c>
      <c r="G129" s="6">
        <f t="shared" si="15"/>
        <v>0</v>
      </c>
      <c r="H129" s="6">
        <f t="shared" si="16"/>
        <v>0</v>
      </c>
      <c r="I129" s="6">
        <f t="shared" si="16"/>
        <v>122</v>
      </c>
      <c r="J129" s="6">
        <f t="shared" si="13"/>
        <v>122</v>
      </c>
      <c r="K129" s="7" t="s">
        <v>364</v>
      </c>
    </row>
    <row r="130" spans="1:11" ht="20.25" customHeight="1" x14ac:dyDescent="0.25">
      <c r="A130" s="5" t="s">
        <v>297</v>
      </c>
      <c r="B130" s="41">
        <v>106</v>
      </c>
      <c r="C130" s="41">
        <v>9</v>
      </c>
      <c r="D130" s="6">
        <f t="shared" si="14"/>
        <v>115</v>
      </c>
      <c r="E130" s="6">
        <v>0</v>
      </c>
      <c r="F130" s="6">
        <v>0</v>
      </c>
      <c r="G130" s="6">
        <f t="shared" si="15"/>
        <v>0</v>
      </c>
      <c r="H130" s="6">
        <f t="shared" si="16"/>
        <v>106</v>
      </c>
      <c r="I130" s="6">
        <f t="shared" si="16"/>
        <v>9</v>
      </c>
      <c r="J130" s="6">
        <f t="shared" si="13"/>
        <v>115</v>
      </c>
      <c r="K130" s="7" t="s">
        <v>367</v>
      </c>
    </row>
    <row r="131" spans="1:11" ht="20.25" customHeight="1" x14ac:dyDescent="0.25">
      <c r="A131" s="5" t="s">
        <v>379</v>
      </c>
      <c r="B131" s="41">
        <v>68</v>
      </c>
      <c r="C131" s="41">
        <v>30</v>
      </c>
      <c r="D131" s="6">
        <f t="shared" si="14"/>
        <v>98</v>
      </c>
      <c r="E131" s="6">
        <v>0</v>
      </c>
      <c r="F131" s="6">
        <v>0</v>
      </c>
      <c r="G131" s="6">
        <f t="shared" si="15"/>
        <v>0</v>
      </c>
      <c r="H131" s="6">
        <f t="shared" si="16"/>
        <v>68</v>
      </c>
      <c r="I131" s="6">
        <f t="shared" si="16"/>
        <v>30</v>
      </c>
      <c r="J131" s="6">
        <f t="shared" si="13"/>
        <v>98</v>
      </c>
      <c r="K131" s="7" t="s">
        <v>300</v>
      </c>
    </row>
    <row r="132" spans="1:11" ht="20.25" customHeight="1" x14ac:dyDescent="0.25">
      <c r="A132" s="5" t="s">
        <v>370</v>
      </c>
      <c r="B132" s="41">
        <v>98</v>
      </c>
      <c r="C132" s="41">
        <v>19</v>
      </c>
      <c r="D132" s="6">
        <f t="shared" si="14"/>
        <v>117</v>
      </c>
      <c r="E132" s="6">
        <v>0</v>
      </c>
      <c r="F132" s="6">
        <v>0</v>
      </c>
      <c r="G132" s="6">
        <f t="shared" si="15"/>
        <v>0</v>
      </c>
      <c r="H132" s="6">
        <f t="shared" si="16"/>
        <v>98</v>
      </c>
      <c r="I132" s="6">
        <f t="shared" si="16"/>
        <v>19</v>
      </c>
      <c r="J132" s="6">
        <f t="shared" si="13"/>
        <v>117</v>
      </c>
      <c r="K132" s="7" t="s">
        <v>371</v>
      </c>
    </row>
    <row r="133" spans="1:11" ht="20.25" customHeight="1" x14ac:dyDescent="0.25">
      <c r="A133" s="5" t="s">
        <v>301</v>
      </c>
      <c r="B133" s="41">
        <v>415</v>
      </c>
      <c r="C133" s="41">
        <v>159</v>
      </c>
      <c r="D133" s="6">
        <f t="shared" si="14"/>
        <v>574</v>
      </c>
      <c r="E133" s="6">
        <v>0</v>
      </c>
      <c r="F133" s="6">
        <v>0</v>
      </c>
      <c r="G133" s="6">
        <f t="shared" si="15"/>
        <v>0</v>
      </c>
      <c r="H133" s="6">
        <f t="shared" si="16"/>
        <v>415</v>
      </c>
      <c r="I133" s="6">
        <f t="shared" si="16"/>
        <v>159</v>
      </c>
      <c r="J133" s="6">
        <f t="shared" si="13"/>
        <v>574</v>
      </c>
      <c r="K133" s="7" t="s">
        <v>302</v>
      </c>
    </row>
    <row r="134" spans="1:11" ht="20.25" customHeight="1" thickBot="1" x14ac:dyDescent="0.25">
      <c r="A134" s="44" t="s">
        <v>45</v>
      </c>
      <c r="B134" s="45">
        <f>SUM(B122:B133)</f>
        <v>3215</v>
      </c>
      <c r="C134" s="45">
        <f>SUM(C122:C133)</f>
        <v>2031</v>
      </c>
      <c r="D134" s="45">
        <f>SUM(D122:D133)</f>
        <v>5246</v>
      </c>
      <c r="E134" s="45">
        <f>SUM(E122:E133)</f>
        <v>0</v>
      </c>
      <c r="F134" s="45">
        <v>0</v>
      </c>
      <c r="G134" s="45">
        <f>SUM(G122:G133)</f>
        <v>0</v>
      </c>
      <c r="H134" s="45">
        <f>SUM(H122:H133)</f>
        <v>3215</v>
      </c>
      <c r="I134" s="45">
        <f>SUM(I122:I133)</f>
        <v>2031</v>
      </c>
      <c r="J134" s="45">
        <f>SUM(J122:J133)</f>
        <v>5246</v>
      </c>
      <c r="K134" s="46" t="s">
        <v>336</v>
      </c>
    </row>
    <row r="135" spans="1:11" ht="20.25" customHeight="1" thickBot="1" x14ac:dyDescent="0.25">
      <c r="A135" s="8" t="s">
        <v>108</v>
      </c>
      <c r="B135" s="9">
        <f t="shared" ref="B135:J135" si="17">SUM(B134,B102)</f>
        <v>8785</v>
      </c>
      <c r="C135" s="9">
        <f t="shared" si="17"/>
        <v>10840</v>
      </c>
      <c r="D135" s="9">
        <f t="shared" si="17"/>
        <v>19625</v>
      </c>
      <c r="E135" s="9">
        <f t="shared" si="17"/>
        <v>0</v>
      </c>
      <c r="F135" s="9">
        <f t="shared" si="17"/>
        <v>0</v>
      </c>
      <c r="G135" s="9">
        <f t="shared" si="17"/>
        <v>0</v>
      </c>
      <c r="H135" s="9">
        <f t="shared" si="17"/>
        <v>8785</v>
      </c>
      <c r="I135" s="9">
        <f t="shared" si="17"/>
        <v>10840</v>
      </c>
      <c r="J135" s="9">
        <f t="shared" si="17"/>
        <v>19625</v>
      </c>
      <c r="K135" s="10" t="s">
        <v>48</v>
      </c>
    </row>
    <row r="136" spans="1:11" ht="15" thickTop="1" x14ac:dyDescent="0.2"/>
    <row r="153" spans="1:11" ht="25.5" customHeight="1" x14ac:dyDescent="0.2">
      <c r="A153" s="423" t="s">
        <v>380</v>
      </c>
      <c r="B153" s="423"/>
      <c r="C153" s="423"/>
      <c r="D153" s="423"/>
      <c r="E153" s="423"/>
      <c r="F153" s="423"/>
      <c r="G153" s="423"/>
      <c r="H153" s="423"/>
      <c r="I153" s="423"/>
      <c r="J153" s="423"/>
      <c r="K153" s="423"/>
    </row>
    <row r="154" spans="1:11" ht="27" customHeight="1" x14ac:dyDescent="0.25">
      <c r="A154" s="416" t="s">
        <v>381</v>
      </c>
      <c r="B154" s="416"/>
      <c r="C154" s="416"/>
      <c r="D154" s="416"/>
      <c r="E154" s="416"/>
      <c r="F154" s="416"/>
      <c r="G154" s="416"/>
      <c r="H154" s="416"/>
      <c r="I154" s="416"/>
      <c r="J154" s="416"/>
      <c r="K154" s="416"/>
    </row>
    <row r="155" spans="1:11" ht="22.5" customHeight="1" thickBot="1" x14ac:dyDescent="0.3">
      <c r="A155" s="29" t="s">
        <v>487</v>
      </c>
      <c r="K155" s="39" t="s">
        <v>488</v>
      </c>
    </row>
    <row r="156" spans="1:11" ht="22.5" customHeight="1" thickTop="1" x14ac:dyDescent="0.25">
      <c r="A156" s="409" t="s">
        <v>118</v>
      </c>
      <c r="B156" s="412" t="s">
        <v>2</v>
      </c>
      <c r="C156" s="412"/>
      <c r="D156" s="412"/>
      <c r="E156" s="412" t="s">
        <v>3</v>
      </c>
      <c r="F156" s="412"/>
      <c r="G156" s="412"/>
      <c r="H156" s="412" t="s">
        <v>4</v>
      </c>
      <c r="I156" s="412"/>
      <c r="J156" s="412"/>
      <c r="K156" s="409" t="s">
        <v>278</v>
      </c>
    </row>
    <row r="157" spans="1:11" ht="22.5" customHeight="1" x14ac:dyDescent="0.25">
      <c r="A157" s="410"/>
      <c r="B157" s="413" t="s">
        <v>6</v>
      </c>
      <c r="C157" s="413"/>
      <c r="D157" s="413"/>
      <c r="E157" s="413" t="s">
        <v>7</v>
      </c>
      <c r="F157" s="413"/>
      <c r="G157" s="413"/>
      <c r="H157" s="413" t="s">
        <v>8</v>
      </c>
      <c r="I157" s="413"/>
      <c r="J157" s="413"/>
      <c r="K157" s="410"/>
    </row>
    <row r="158" spans="1:11" ht="22.5" customHeight="1" x14ac:dyDescent="0.25">
      <c r="A158" s="410"/>
      <c r="B158" s="38" t="s">
        <v>52</v>
      </c>
      <c r="C158" s="38" t="s">
        <v>10</v>
      </c>
      <c r="D158" s="38" t="s">
        <v>11</v>
      </c>
      <c r="E158" s="38" t="s">
        <v>52</v>
      </c>
      <c r="F158" s="38" t="s">
        <v>10</v>
      </c>
      <c r="G158" s="38" t="s">
        <v>11</v>
      </c>
      <c r="H158" s="38" t="s">
        <v>52</v>
      </c>
      <c r="I158" s="38" t="s">
        <v>10</v>
      </c>
      <c r="J158" s="38" t="s">
        <v>11</v>
      </c>
      <c r="K158" s="410"/>
    </row>
    <row r="159" spans="1:11" ht="22.5" customHeight="1" thickBot="1" x14ac:dyDescent="0.3">
      <c r="A159" s="411"/>
      <c r="B159" s="4" t="s">
        <v>12</v>
      </c>
      <c r="C159" s="4" t="s">
        <v>13</v>
      </c>
      <c r="D159" s="4" t="s">
        <v>8</v>
      </c>
      <c r="E159" s="4" t="s">
        <v>12</v>
      </c>
      <c r="F159" s="4" t="s">
        <v>13</v>
      </c>
      <c r="G159" s="4" t="s">
        <v>8</v>
      </c>
      <c r="H159" s="4" t="s">
        <v>12</v>
      </c>
      <c r="I159" s="4" t="s">
        <v>13</v>
      </c>
      <c r="J159" s="4" t="s">
        <v>8</v>
      </c>
      <c r="K159" s="411"/>
    </row>
    <row r="160" spans="1:11" ht="18.75" customHeight="1" x14ac:dyDescent="0.2">
      <c r="A160" s="42" t="s">
        <v>14</v>
      </c>
      <c r="B160" s="40"/>
      <c r="C160" s="40"/>
      <c r="D160" s="40"/>
      <c r="E160" s="40"/>
      <c r="F160" s="40"/>
      <c r="G160" s="40"/>
      <c r="H160" s="40"/>
      <c r="I160" s="40"/>
      <c r="J160" s="40"/>
      <c r="K160" s="43" t="s">
        <v>39</v>
      </c>
    </row>
    <row r="161" spans="1:11" ht="15.95" customHeight="1" x14ac:dyDescent="0.25">
      <c r="A161" s="5" t="s">
        <v>280</v>
      </c>
      <c r="B161" s="41">
        <v>73</v>
      </c>
      <c r="C161" s="41">
        <v>28</v>
      </c>
      <c r="D161" s="6">
        <f>SUM(B161:C161)</f>
        <v>101</v>
      </c>
      <c r="E161" s="6">
        <v>0</v>
      </c>
      <c r="F161" s="6">
        <v>0</v>
      </c>
      <c r="G161" s="6">
        <f>SUM(E161:F161)</f>
        <v>0</v>
      </c>
      <c r="H161" s="6">
        <f>SUM(B161,E161)</f>
        <v>73</v>
      </c>
      <c r="I161" s="6">
        <f>SUM(C161,F161)</f>
        <v>28</v>
      </c>
      <c r="J161" s="6">
        <f t="shared" ref="J161:J184" si="18">SUM(G161,D161)</f>
        <v>101</v>
      </c>
      <c r="K161" s="7" t="s">
        <v>281</v>
      </c>
    </row>
    <row r="162" spans="1:11" ht="15.95" customHeight="1" x14ac:dyDescent="0.25">
      <c r="A162" s="5" t="s">
        <v>131</v>
      </c>
      <c r="B162" s="41">
        <v>3</v>
      </c>
      <c r="C162" s="41">
        <v>3</v>
      </c>
      <c r="D162" s="6">
        <f t="shared" ref="D162:D184" si="19">SUM(B162:C162)</f>
        <v>6</v>
      </c>
      <c r="E162" s="6">
        <v>0</v>
      </c>
      <c r="F162" s="6">
        <v>0</v>
      </c>
      <c r="G162" s="6">
        <f>SUM(E162:F162)</f>
        <v>0</v>
      </c>
      <c r="H162" s="6">
        <f t="shared" ref="H162:I184" si="20">SUM(B162,E162)</f>
        <v>3</v>
      </c>
      <c r="I162" s="6">
        <f t="shared" si="20"/>
        <v>3</v>
      </c>
      <c r="J162" s="6">
        <f t="shared" si="18"/>
        <v>6</v>
      </c>
      <c r="K162" s="7" t="s">
        <v>282</v>
      </c>
    </row>
    <row r="163" spans="1:11" ht="15.95" customHeight="1" x14ac:dyDescent="0.25">
      <c r="A163" s="5" t="s">
        <v>283</v>
      </c>
      <c r="B163" s="41">
        <v>11</v>
      </c>
      <c r="C163" s="41">
        <v>8</v>
      </c>
      <c r="D163" s="6">
        <f t="shared" si="19"/>
        <v>19</v>
      </c>
      <c r="E163" s="6">
        <v>0</v>
      </c>
      <c r="F163" s="6">
        <v>0</v>
      </c>
      <c r="G163" s="6">
        <f t="shared" ref="G163:G184" si="21">SUM(E163:F163)</f>
        <v>0</v>
      </c>
      <c r="H163" s="6">
        <f t="shared" si="20"/>
        <v>11</v>
      </c>
      <c r="I163" s="6">
        <f t="shared" si="20"/>
        <v>8</v>
      </c>
      <c r="J163" s="6">
        <f t="shared" si="18"/>
        <v>19</v>
      </c>
      <c r="K163" s="7" t="s">
        <v>347</v>
      </c>
    </row>
    <row r="164" spans="1:11" ht="15.95" customHeight="1" x14ac:dyDescent="0.25">
      <c r="A164" s="5" t="s">
        <v>348</v>
      </c>
      <c r="B164" s="41">
        <v>14</v>
      </c>
      <c r="C164" s="41">
        <v>6</v>
      </c>
      <c r="D164" s="6">
        <f t="shared" si="19"/>
        <v>20</v>
      </c>
      <c r="E164" s="6">
        <v>0</v>
      </c>
      <c r="F164" s="6">
        <v>0</v>
      </c>
      <c r="G164" s="6">
        <f t="shared" si="21"/>
        <v>0</v>
      </c>
      <c r="H164" s="6">
        <f t="shared" si="20"/>
        <v>14</v>
      </c>
      <c r="I164" s="6">
        <f t="shared" si="20"/>
        <v>6</v>
      </c>
      <c r="J164" s="6">
        <f t="shared" si="18"/>
        <v>20</v>
      </c>
      <c r="K164" s="7" t="s">
        <v>349</v>
      </c>
    </row>
    <row r="165" spans="1:11" ht="15.95" customHeight="1" x14ac:dyDescent="0.25">
      <c r="A165" s="5" t="s">
        <v>285</v>
      </c>
      <c r="B165" s="41">
        <v>95</v>
      </c>
      <c r="C165" s="41">
        <v>11</v>
      </c>
      <c r="D165" s="6">
        <f t="shared" si="19"/>
        <v>106</v>
      </c>
      <c r="E165" s="6">
        <v>0</v>
      </c>
      <c r="F165" s="6">
        <v>0</v>
      </c>
      <c r="G165" s="6">
        <f t="shared" si="21"/>
        <v>0</v>
      </c>
      <c r="H165" s="6">
        <f t="shared" si="20"/>
        <v>95</v>
      </c>
      <c r="I165" s="6">
        <f t="shared" si="20"/>
        <v>11</v>
      </c>
      <c r="J165" s="6">
        <f t="shared" si="18"/>
        <v>106</v>
      </c>
      <c r="K165" s="7" t="s">
        <v>286</v>
      </c>
    </row>
    <row r="166" spans="1:11" ht="15.95" customHeight="1" x14ac:dyDescent="0.25">
      <c r="A166" s="5" t="s">
        <v>350</v>
      </c>
      <c r="B166" s="41">
        <v>34</v>
      </c>
      <c r="C166" s="41">
        <v>5</v>
      </c>
      <c r="D166" s="6">
        <f t="shared" si="19"/>
        <v>39</v>
      </c>
      <c r="E166" s="6">
        <v>0</v>
      </c>
      <c r="F166" s="6">
        <v>0</v>
      </c>
      <c r="G166" s="6">
        <f t="shared" si="21"/>
        <v>0</v>
      </c>
      <c r="H166" s="6">
        <f>SUM(B166,E166)</f>
        <v>34</v>
      </c>
      <c r="I166" s="6">
        <f t="shared" si="20"/>
        <v>5</v>
      </c>
      <c r="J166" s="6">
        <f t="shared" si="18"/>
        <v>39</v>
      </c>
      <c r="K166" s="7" t="s">
        <v>351</v>
      </c>
    </row>
    <row r="167" spans="1:11" ht="15.95" customHeight="1" x14ac:dyDescent="0.25">
      <c r="A167" s="5" t="s">
        <v>352</v>
      </c>
      <c r="B167" s="41">
        <v>17</v>
      </c>
      <c r="C167" s="41">
        <v>7</v>
      </c>
      <c r="D167" s="6">
        <f t="shared" si="19"/>
        <v>24</v>
      </c>
      <c r="E167" s="6">
        <v>0</v>
      </c>
      <c r="F167" s="6">
        <v>0</v>
      </c>
      <c r="G167" s="6">
        <f t="shared" si="21"/>
        <v>0</v>
      </c>
      <c r="H167" s="6">
        <f t="shared" si="20"/>
        <v>17</v>
      </c>
      <c r="I167" s="6">
        <f t="shared" si="20"/>
        <v>7</v>
      </c>
      <c r="J167" s="6">
        <f t="shared" si="18"/>
        <v>24</v>
      </c>
      <c r="K167" s="7" t="s">
        <v>353</v>
      </c>
    </row>
    <row r="168" spans="1:11" ht="15.95" customHeight="1" x14ac:dyDescent="0.25">
      <c r="A168" s="5" t="s">
        <v>354</v>
      </c>
      <c r="B168" s="41">
        <v>74</v>
      </c>
      <c r="C168" s="41">
        <v>72</v>
      </c>
      <c r="D168" s="6">
        <f t="shared" si="19"/>
        <v>146</v>
      </c>
      <c r="E168" s="6">
        <v>0</v>
      </c>
      <c r="F168" s="6">
        <v>0</v>
      </c>
      <c r="G168" s="6">
        <f t="shared" si="21"/>
        <v>0</v>
      </c>
      <c r="H168" s="6">
        <f t="shared" si="20"/>
        <v>74</v>
      </c>
      <c r="I168" s="6">
        <f t="shared" si="20"/>
        <v>72</v>
      </c>
      <c r="J168" s="6">
        <f t="shared" si="18"/>
        <v>146</v>
      </c>
      <c r="K168" s="7" t="s">
        <v>355</v>
      </c>
    </row>
    <row r="169" spans="1:11" ht="15.95" customHeight="1" x14ac:dyDescent="0.25">
      <c r="A169" s="5" t="s">
        <v>356</v>
      </c>
      <c r="B169" s="41">
        <v>39</v>
      </c>
      <c r="C169" s="41">
        <v>13</v>
      </c>
      <c r="D169" s="6">
        <f t="shared" si="19"/>
        <v>52</v>
      </c>
      <c r="E169" s="6">
        <v>0</v>
      </c>
      <c r="F169" s="6">
        <v>0</v>
      </c>
      <c r="G169" s="6">
        <f t="shared" si="21"/>
        <v>0</v>
      </c>
      <c r="H169" s="6">
        <f t="shared" si="20"/>
        <v>39</v>
      </c>
      <c r="I169" s="6">
        <f t="shared" si="20"/>
        <v>13</v>
      </c>
      <c r="J169" s="6">
        <f t="shared" si="18"/>
        <v>52</v>
      </c>
      <c r="K169" s="7" t="s">
        <v>382</v>
      </c>
    </row>
    <row r="170" spans="1:11" ht="15.95" customHeight="1" x14ac:dyDescent="0.25">
      <c r="A170" s="5" t="s">
        <v>358</v>
      </c>
      <c r="B170" s="41">
        <v>27</v>
      </c>
      <c r="C170" s="41">
        <v>3</v>
      </c>
      <c r="D170" s="6">
        <f t="shared" si="19"/>
        <v>30</v>
      </c>
      <c r="E170" s="6">
        <v>0</v>
      </c>
      <c r="F170" s="6">
        <v>0</v>
      </c>
      <c r="G170" s="6">
        <f t="shared" si="21"/>
        <v>0</v>
      </c>
      <c r="H170" s="6">
        <f t="shared" si="20"/>
        <v>27</v>
      </c>
      <c r="I170" s="6">
        <f t="shared" si="20"/>
        <v>3</v>
      </c>
      <c r="J170" s="6">
        <f t="shared" si="18"/>
        <v>30</v>
      </c>
      <c r="K170" s="7" t="s">
        <v>290</v>
      </c>
    </row>
    <row r="171" spans="1:11" ht="15.95" customHeight="1" x14ac:dyDescent="0.25">
      <c r="A171" s="5" t="s">
        <v>359</v>
      </c>
      <c r="B171" s="41">
        <v>83</v>
      </c>
      <c r="C171" s="41">
        <v>38</v>
      </c>
      <c r="D171" s="6">
        <f t="shared" si="19"/>
        <v>121</v>
      </c>
      <c r="E171" s="6">
        <v>0</v>
      </c>
      <c r="F171" s="6">
        <v>0</v>
      </c>
      <c r="G171" s="6">
        <f t="shared" si="21"/>
        <v>0</v>
      </c>
      <c r="H171" s="6">
        <f t="shared" si="20"/>
        <v>83</v>
      </c>
      <c r="I171" s="6">
        <f t="shared" si="20"/>
        <v>38</v>
      </c>
      <c r="J171" s="6">
        <f t="shared" si="18"/>
        <v>121</v>
      </c>
      <c r="K171" s="7" t="s">
        <v>360</v>
      </c>
    </row>
    <row r="172" spans="1:11" ht="15.95" customHeight="1" x14ac:dyDescent="0.25">
      <c r="A172" s="5" t="s">
        <v>361</v>
      </c>
      <c r="B172" s="41">
        <v>59</v>
      </c>
      <c r="C172" s="41">
        <v>43</v>
      </c>
      <c r="D172" s="6">
        <f t="shared" si="19"/>
        <v>102</v>
      </c>
      <c r="E172" s="6">
        <v>0</v>
      </c>
      <c r="F172" s="6">
        <v>0</v>
      </c>
      <c r="G172" s="6">
        <f t="shared" si="21"/>
        <v>0</v>
      </c>
      <c r="H172" s="6">
        <f t="shared" si="20"/>
        <v>59</v>
      </c>
      <c r="I172" s="6">
        <f t="shared" si="20"/>
        <v>43</v>
      </c>
      <c r="J172" s="6">
        <f t="shared" si="18"/>
        <v>102</v>
      </c>
      <c r="K172" s="7" t="s">
        <v>362</v>
      </c>
    </row>
    <row r="173" spans="1:11" ht="15.95" customHeight="1" x14ac:dyDescent="0.25">
      <c r="A173" s="5" t="s">
        <v>363</v>
      </c>
      <c r="B173" s="41">
        <v>7</v>
      </c>
      <c r="C173" s="41">
        <v>12</v>
      </c>
      <c r="D173" s="6">
        <f t="shared" si="19"/>
        <v>19</v>
      </c>
      <c r="E173" s="6">
        <v>0</v>
      </c>
      <c r="F173" s="6">
        <v>0</v>
      </c>
      <c r="G173" s="6">
        <f t="shared" si="21"/>
        <v>0</v>
      </c>
      <c r="H173" s="6">
        <f t="shared" si="20"/>
        <v>7</v>
      </c>
      <c r="I173" s="6">
        <f t="shared" si="20"/>
        <v>12</v>
      </c>
      <c r="J173" s="6">
        <f t="shared" si="18"/>
        <v>19</v>
      </c>
      <c r="K173" s="7" t="s">
        <v>364</v>
      </c>
    </row>
    <row r="174" spans="1:11" ht="15.95" customHeight="1" x14ac:dyDescent="0.25">
      <c r="A174" s="5" t="s">
        <v>365</v>
      </c>
      <c r="B174" s="41">
        <v>4</v>
      </c>
      <c r="C174" s="41">
        <v>2</v>
      </c>
      <c r="D174" s="6">
        <f t="shared" si="19"/>
        <v>6</v>
      </c>
      <c r="E174" s="6">
        <v>0</v>
      </c>
      <c r="F174" s="6">
        <v>0</v>
      </c>
      <c r="G174" s="6">
        <f t="shared" si="21"/>
        <v>0</v>
      </c>
      <c r="H174" s="6">
        <f t="shared" si="20"/>
        <v>4</v>
      </c>
      <c r="I174" s="6">
        <f t="shared" si="20"/>
        <v>2</v>
      </c>
      <c r="J174" s="6">
        <f t="shared" si="18"/>
        <v>6</v>
      </c>
      <c r="K174" s="7" t="s">
        <v>366</v>
      </c>
    </row>
    <row r="175" spans="1:11" ht="15.95" customHeight="1" x14ac:dyDescent="0.25">
      <c r="A175" s="5" t="s">
        <v>297</v>
      </c>
      <c r="B175" s="41">
        <v>24</v>
      </c>
      <c r="C175" s="41">
        <v>2</v>
      </c>
      <c r="D175" s="6">
        <f t="shared" si="19"/>
        <v>26</v>
      </c>
      <c r="E175" s="6">
        <v>0</v>
      </c>
      <c r="F175" s="6">
        <v>0</v>
      </c>
      <c r="G175" s="6">
        <f t="shared" si="21"/>
        <v>0</v>
      </c>
      <c r="H175" s="6">
        <f t="shared" si="20"/>
        <v>24</v>
      </c>
      <c r="I175" s="6">
        <f t="shared" si="20"/>
        <v>2</v>
      </c>
      <c r="J175" s="6">
        <f t="shared" si="18"/>
        <v>26</v>
      </c>
      <c r="K175" s="7" t="s">
        <v>367</v>
      </c>
    </row>
    <row r="176" spans="1:11" ht="15.95" customHeight="1" x14ac:dyDescent="0.25">
      <c r="A176" s="5" t="s">
        <v>299</v>
      </c>
      <c r="B176" s="41">
        <v>98</v>
      </c>
      <c r="C176" s="41">
        <v>38</v>
      </c>
      <c r="D176" s="6">
        <f t="shared" si="19"/>
        <v>136</v>
      </c>
      <c r="E176" s="6">
        <v>0</v>
      </c>
      <c r="F176" s="6">
        <v>0</v>
      </c>
      <c r="G176" s="6">
        <f t="shared" si="21"/>
        <v>0</v>
      </c>
      <c r="H176" s="6">
        <f t="shared" si="20"/>
        <v>98</v>
      </c>
      <c r="I176" s="6">
        <f t="shared" si="20"/>
        <v>38</v>
      </c>
      <c r="J176" s="6">
        <f t="shared" si="18"/>
        <v>136</v>
      </c>
      <c r="K176" s="7" t="s">
        <v>300</v>
      </c>
    </row>
    <row r="177" spans="1:11" ht="15.95" customHeight="1" x14ac:dyDescent="0.25">
      <c r="A177" s="5" t="s">
        <v>368</v>
      </c>
      <c r="B177" s="41">
        <v>10</v>
      </c>
      <c r="C177" s="41">
        <v>0</v>
      </c>
      <c r="D177" s="6">
        <f t="shared" si="19"/>
        <v>10</v>
      </c>
      <c r="E177" s="6">
        <v>0</v>
      </c>
      <c r="F177" s="6">
        <v>0</v>
      </c>
      <c r="G177" s="6">
        <f t="shared" si="21"/>
        <v>0</v>
      </c>
      <c r="H177" s="6">
        <f t="shared" si="20"/>
        <v>10</v>
      </c>
      <c r="I177" s="6">
        <f t="shared" si="20"/>
        <v>0</v>
      </c>
      <c r="J177" s="6">
        <f t="shared" si="18"/>
        <v>10</v>
      </c>
      <c r="K177" s="7" t="s">
        <v>369</v>
      </c>
    </row>
    <row r="178" spans="1:11" ht="15.95" customHeight="1" x14ac:dyDescent="0.25">
      <c r="A178" s="5" t="s">
        <v>370</v>
      </c>
      <c r="B178" s="41">
        <v>18</v>
      </c>
      <c r="C178" s="41">
        <v>5</v>
      </c>
      <c r="D178" s="6">
        <f t="shared" si="19"/>
        <v>23</v>
      </c>
      <c r="E178" s="6">
        <v>0</v>
      </c>
      <c r="F178" s="6">
        <v>0</v>
      </c>
      <c r="G178" s="6">
        <f t="shared" si="21"/>
        <v>0</v>
      </c>
      <c r="H178" s="6">
        <f t="shared" si="20"/>
        <v>18</v>
      </c>
      <c r="I178" s="6">
        <f t="shared" si="20"/>
        <v>5</v>
      </c>
      <c r="J178" s="6">
        <f t="shared" si="18"/>
        <v>23</v>
      </c>
      <c r="K178" s="7" t="s">
        <v>371</v>
      </c>
    </row>
    <row r="179" spans="1:11" ht="15.95" customHeight="1" x14ac:dyDescent="0.25">
      <c r="A179" s="5" t="s">
        <v>301</v>
      </c>
      <c r="B179" s="41">
        <v>26</v>
      </c>
      <c r="C179" s="41">
        <v>11</v>
      </c>
      <c r="D179" s="6">
        <f t="shared" si="19"/>
        <v>37</v>
      </c>
      <c r="E179" s="6">
        <v>0</v>
      </c>
      <c r="F179" s="6">
        <v>0</v>
      </c>
      <c r="G179" s="6">
        <f t="shared" si="21"/>
        <v>0</v>
      </c>
      <c r="H179" s="6">
        <f t="shared" si="20"/>
        <v>26</v>
      </c>
      <c r="I179" s="6">
        <f t="shared" si="20"/>
        <v>11</v>
      </c>
      <c r="J179" s="6">
        <f t="shared" si="18"/>
        <v>37</v>
      </c>
      <c r="K179" s="7" t="s">
        <v>302</v>
      </c>
    </row>
    <row r="180" spans="1:11" ht="15.95" customHeight="1" x14ac:dyDescent="0.25">
      <c r="A180" s="5" t="s">
        <v>372</v>
      </c>
      <c r="B180" s="41">
        <v>18</v>
      </c>
      <c r="C180" s="41">
        <v>1</v>
      </c>
      <c r="D180" s="6">
        <f t="shared" si="19"/>
        <v>19</v>
      </c>
      <c r="E180" s="6">
        <v>0</v>
      </c>
      <c r="F180" s="6">
        <v>0</v>
      </c>
      <c r="G180" s="6">
        <f t="shared" si="21"/>
        <v>0</v>
      </c>
      <c r="H180" s="6">
        <f t="shared" si="20"/>
        <v>18</v>
      </c>
      <c r="I180" s="6">
        <f t="shared" si="20"/>
        <v>1</v>
      </c>
      <c r="J180" s="6">
        <f t="shared" si="18"/>
        <v>19</v>
      </c>
      <c r="K180" s="7" t="s">
        <v>373</v>
      </c>
    </row>
    <row r="181" spans="1:11" ht="15.95" customHeight="1" x14ac:dyDescent="0.25">
      <c r="A181" s="5" t="s">
        <v>383</v>
      </c>
      <c r="B181" s="41">
        <v>2</v>
      </c>
      <c r="C181" s="41">
        <v>4</v>
      </c>
      <c r="D181" s="6">
        <f t="shared" si="19"/>
        <v>6</v>
      </c>
      <c r="E181" s="6">
        <v>0</v>
      </c>
      <c r="F181" s="6">
        <v>0</v>
      </c>
      <c r="G181" s="6">
        <f t="shared" si="21"/>
        <v>0</v>
      </c>
      <c r="H181" s="6">
        <f t="shared" si="20"/>
        <v>2</v>
      </c>
      <c r="I181" s="6">
        <f t="shared" si="20"/>
        <v>4</v>
      </c>
      <c r="J181" s="6">
        <f t="shared" si="18"/>
        <v>6</v>
      </c>
      <c r="K181" s="7" t="s">
        <v>384</v>
      </c>
    </row>
    <row r="182" spans="1:11" ht="35.25" customHeight="1" x14ac:dyDescent="0.2">
      <c r="A182" s="17" t="s">
        <v>385</v>
      </c>
      <c r="B182" s="78">
        <v>3</v>
      </c>
      <c r="C182" s="78">
        <v>1</v>
      </c>
      <c r="D182" s="6">
        <f t="shared" si="19"/>
        <v>4</v>
      </c>
      <c r="E182" s="6">
        <v>0</v>
      </c>
      <c r="F182" s="6">
        <v>0</v>
      </c>
      <c r="G182" s="6">
        <f t="shared" si="21"/>
        <v>0</v>
      </c>
      <c r="H182" s="6">
        <f t="shared" si="20"/>
        <v>3</v>
      </c>
      <c r="I182" s="6">
        <f t="shared" si="20"/>
        <v>1</v>
      </c>
      <c r="J182" s="6">
        <f t="shared" si="18"/>
        <v>4</v>
      </c>
      <c r="K182" s="18" t="s">
        <v>386</v>
      </c>
    </row>
    <row r="183" spans="1:11" ht="15.95" customHeight="1" x14ac:dyDescent="0.25">
      <c r="A183" s="5" t="s">
        <v>245</v>
      </c>
      <c r="B183" s="41">
        <v>8</v>
      </c>
      <c r="C183" s="41">
        <v>0</v>
      </c>
      <c r="D183" s="6">
        <f t="shared" si="19"/>
        <v>8</v>
      </c>
      <c r="E183" s="6">
        <v>0</v>
      </c>
      <c r="F183" s="6">
        <v>0</v>
      </c>
      <c r="G183" s="6">
        <f t="shared" si="21"/>
        <v>0</v>
      </c>
      <c r="H183" s="6">
        <f t="shared" si="20"/>
        <v>8</v>
      </c>
      <c r="I183" s="6">
        <f t="shared" si="20"/>
        <v>0</v>
      </c>
      <c r="J183" s="6">
        <f t="shared" si="18"/>
        <v>8</v>
      </c>
      <c r="K183" s="7" t="s">
        <v>387</v>
      </c>
    </row>
    <row r="184" spans="1:11" ht="15.95" customHeight="1" thickBot="1" x14ac:dyDescent="0.3">
      <c r="A184" s="44" t="s">
        <v>54</v>
      </c>
      <c r="B184" s="47">
        <v>40</v>
      </c>
      <c r="C184" s="47">
        <v>0</v>
      </c>
      <c r="D184" s="45">
        <f t="shared" si="19"/>
        <v>40</v>
      </c>
      <c r="E184" s="45">
        <v>0</v>
      </c>
      <c r="F184" s="45">
        <v>0</v>
      </c>
      <c r="G184" s="45">
        <f t="shared" si="21"/>
        <v>0</v>
      </c>
      <c r="H184" s="45">
        <f t="shared" si="20"/>
        <v>40</v>
      </c>
      <c r="I184" s="45">
        <f t="shared" si="20"/>
        <v>0</v>
      </c>
      <c r="J184" s="45">
        <f t="shared" si="18"/>
        <v>40</v>
      </c>
      <c r="K184" s="46" t="s">
        <v>55</v>
      </c>
    </row>
    <row r="185" spans="1:11" ht="15.95" customHeight="1" thickBot="1" x14ac:dyDescent="0.25">
      <c r="A185" s="8" t="s">
        <v>47</v>
      </c>
      <c r="B185" s="9">
        <f>SUM(B161:B184)</f>
        <v>787</v>
      </c>
      <c r="C185" s="9">
        <f t="shared" ref="C185:J185" si="22">SUM(C161:C184)</f>
        <v>313</v>
      </c>
      <c r="D185" s="9">
        <f t="shared" si="22"/>
        <v>1100</v>
      </c>
      <c r="E185" s="9">
        <f t="shared" si="22"/>
        <v>0</v>
      </c>
      <c r="F185" s="9">
        <f t="shared" si="22"/>
        <v>0</v>
      </c>
      <c r="G185" s="9">
        <f t="shared" si="22"/>
        <v>0</v>
      </c>
      <c r="H185" s="9">
        <f t="shared" si="22"/>
        <v>787</v>
      </c>
      <c r="I185" s="9">
        <f t="shared" si="22"/>
        <v>313</v>
      </c>
      <c r="J185" s="9">
        <f t="shared" si="22"/>
        <v>1100</v>
      </c>
      <c r="K185" s="10" t="s">
        <v>48</v>
      </c>
    </row>
    <row r="186" spans="1:11" ht="15" thickTop="1" x14ac:dyDescent="0.2"/>
  </sheetData>
  <mergeCells count="46">
    <mergeCell ref="A1:K1"/>
    <mergeCell ref="A2:K2"/>
    <mergeCell ref="A4:A7"/>
    <mergeCell ref="B4:D4"/>
    <mergeCell ref="E4:G4"/>
    <mergeCell ref="H4:J4"/>
    <mergeCell ref="K4:K7"/>
    <mergeCell ref="B5:D5"/>
    <mergeCell ref="E5:G5"/>
    <mergeCell ref="H5:J5"/>
    <mergeCell ref="A42:A45"/>
    <mergeCell ref="B42:D42"/>
    <mergeCell ref="E42:G42"/>
    <mergeCell ref="H42:J42"/>
    <mergeCell ref="K42:K45"/>
    <mergeCell ref="B43:D43"/>
    <mergeCell ref="E43:G43"/>
    <mergeCell ref="H43:J43"/>
    <mergeCell ref="A74:K74"/>
    <mergeCell ref="A75:K75"/>
    <mergeCell ref="A77:A80"/>
    <mergeCell ref="B77:D77"/>
    <mergeCell ref="E77:G77"/>
    <mergeCell ref="H77:J77"/>
    <mergeCell ref="K77:K80"/>
    <mergeCell ref="B78:D78"/>
    <mergeCell ref="E78:G78"/>
    <mergeCell ref="H78:J78"/>
    <mergeCell ref="A117:A120"/>
    <mergeCell ref="B117:D117"/>
    <mergeCell ref="E117:G117"/>
    <mergeCell ref="H117:J117"/>
    <mergeCell ref="K117:K120"/>
    <mergeCell ref="B118:D118"/>
    <mergeCell ref="E118:G118"/>
    <mergeCell ref="H118:J118"/>
    <mergeCell ref="A153:K153"/>
    <mergeCell ref="A154:K154"/>
    <mergeCell ref="A156:A159"/>
    <mergeCell ref="B156:D156"/>
    <mergeCell ref="E156:G156"/>
    <mergeCell ref="H156:J156"/>
    <mergeCell ref="K156:K159"/>
    <mergeCell ref="B157:D157"/>
    <mergeCell ref="E157:G157"/>
    <mergeCell ref="H157:J157"/>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rightToLeft="1" view="pageBreakPreview" zoomScale="80" zoomScaleSheetLayoutView="80" workbookViewId="0">
      <selection activeCell="D155" sqref="D155"/>
    </sheetView>
  </sheetViews>
  <sheetFormatPr defaultRowHeight="14.25" x14ac:dyDescent="0.2"/>
  <cols>
    <col min="1" max="1" width="25.375" customWidth="1"/>
    <col min="2" max="2" width="7.75" customWidth="1"/>
    <col min="3" max="3" width="8.375" customWidth="1"/>
    <col min="4" max="5" width="7.125" customWidth="1"/>
    <col min="6" max="6" width="8.375" customWidth="1"/>
    <col min="7" max="7" width="7.25" customWidth="1"/>
    <col min="8" max="8" width="6.875" customWidth="1"/>
    <col min="9" max="9" width="7.875" customWidth="1"/>
    <col min="10" max="10" width="6.125" customWidth="1"/>
    <col min="11" max="11" width="6.75" customWidth="1"/>
    <col min="12" max="13" width="8.375" customWidth="1"/>
    <col min="14" max="14" width="42.625" customWidth="1"/>
  </cols>
  <sheetData>
    <row r="1" spans="1:14" ht="32.25" customHeight="1" x14ac:dyDescent="0.2">
      <c r="A1" s="423" t="s">
        <v>388</v>
      </c>
      <c r="B1" s="423"/>
      <c r="C1" s="423"/>
      <c r="D1" s="423"/>
      <c r="E1" s="423"/>
      <c r="F1" s="423"/>
      <c r="G1" s="423"/>
      <c r="H1" s="423"/>
      <c r="I1" s="423"/>
      <c r="J1" s="423"/>
      <c r="K1" s="423"/>
      <c r="L1" s="423"/>
      <c r="M1" s="423"/>
      <c r="N1" s="423"/>
    </row>
    <row r="2" spans="1:14" ht="39" customHeight="1" x14ac:dyDescent="0.25">
      <c r="A2" s="416" t="s">
        <v>389</v>
      </c>
      <c r="B2" s="416"/>
      <c r="C2" s="416"/>
      <c r="D2" s="416"/>
      <c r="E2" s="416"/>
      <c r="F2" s="416"/>
      <c r="G2" s="416"/>
      <c r="H2" s="416"/>
      <c r="I2" s="416"/>
      <c r="J2" s="416"/>
      <c r="K2" s="416"/>
      <c r="L2" s="416"/>
      <c r="M2" s="416"/>
      <c r="N2" s="416"/>
    </row>
    <row r="3" spans="1:14" ht="25.5" customHeight="1" thickBot="1" x14ac:dyDescent="0.3">
      <c r="A3" s="29" t="s">
        <v>489</v>
      </c>
      <c r="N3" s="39" t="s">
        <v>490</v>
      </c>
    </row>
    <row r="4" spans="1:14" ht="20.100000000000001"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20.100000000000001" customHeight="1" x14ac:dyDescent="0.25">
      <c r="A5" s="410"/>
      <c r="B5" s="413" t="s">
        <v>59</v>
      </c>
      <c r="C5" s="413"/>
      <c r="D5" s="413"/>
      <c r="E5" s="413" t="s">
        <v>60</v>
      </c>
      <c r="F5" s="413"/>
      <c r="G5" s="413"/>
      <c r="H5" s="413" t="s">
        <v>61</v>
      </c>
      <c r="I5" s="413"/>
      <c r="J5" s="413"/>
      <c r="K5" s="413" t="s">
        <v>8</v>
      </c>
      <c r="L5" s="413"/>
      <c r="M5" s="413"/>
      <c r="N5" s="410"/>
    </row>
    <row r="6" spans="1:14" ht="20.100000000000001" customHeight="1" x14ac:dyDescent="0.25">
      <c r="A6" s="410"/>
      <c r="B6" s="38" t="s">
        <v>52</v>
      </c>
      <c r="C6" s="38" t="s">
        <v>10</v>
      </c>
      <c r="D6" s="38" t="s">
        <v>11</v>
      </c>
      <c r="E6" s="38" t="s">
        <v>52</v>
      </c>
      <c r="F6" s="38" t="s">
        <v>10</v>
      </c>
      <c r="G6" s="38" t="s">
        <v>11</v>
      </c>
      <c r="H6" s="38" t="s">
        <v>52</v>
      </c>
      <c r="I6" s="38" t="s">
        <v>10</v>
      </c>
      <c r="J6" s="38" t="s">
        <v>11</v>
      </c>
      <c r="K6" s="38" t="s">
        <v>52</v>
      </c>
      <c r="L6" s="38" t="s">
        <v>10</v>
      </c>
      <c r="M6" s="38" t="s">
        <v>11</v>
      </c>
      <c r="N6" s="410"/>
    </row>
    <row r="7" spans="1:14" ht="20.100000000000001"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0.100000000000001" customHeight="1" x14ac:dyDescent="0.2">
      <c r="A8" s="42" t="s">
        <v>14</v>
      </c>
      <c r="B8" s="40"/>
      <c r="C8" s="40"/>
      <c r="D8" s="40"/>
      <c r="E8" s="40"/>
      <c r="F8" s="40"/>
      <c r="G8" s="40"/>
      <c r="H8" s="40"/>
      <c r="I8" s="40"/>
      <c r="J8" s="40"/>
      <c r="K8" s="43"/>
      <c r="L8" s="42"/>
      <c r="M8" s="40"/>
      <c r="N8" s="43" t="s">
        <v>39</v>
      </c>
    </row>
    <row r="9" spans="1:14" ht="20.100000000000001" customHeight="1" x14ac:dyDescent="0.25">
      <c r="A9" s="5" t="s">
        <v>280</v>
      </c>
      <c r="B9" s="48">
        <v>26</v>
      </c>
      <c r="C9" s="48">
        <v>39</v>
      </c>
      <c r="D9" s="6">
        <f>SUM(B9:C9)</f>
        <v>65</v>
      </c>
      <c r="E9" s="6">
        <v>4</v>
      </c>
      <c r="F9" s="6">
        <v>3</v>
      </c>
      <c r="G9" s="6">
        <f>SUM(E9:F9)</f>
        <v>7</v>
      </c>
      <c r="H9" s="6">
        <v>0</v>
      </c>
      <c r="I9" s="6">
        <v>0</v>
      </c>
      <c r="J9" s="6">
        <f>SUM(H9:I9)</f>
        <v>0</v>
      </c>
      <c r="K9" s="6">
        <f>SUM(B9,E9,H9)</f>
        <v>30</v>
      </c>
      <c r="L9" s="6">
        <f>SUM(C9,F9,I9)</f>
        <v>42</v>
      </c>
      <c r="M9" s="6">
        <f>SUM(K9:L9)</f>
        <v>72</v>
      </c>
      <c r="N9" s="7" t="s">
        <v>281</v>
      </c>
    </row>
    <row r="10" spans="1:14" ht="20.100000000000001" customHeight="1" x14ac:dyDescent="0.25">
      <c r="A10" s="5" t="s">
        <v>124</v>
      </c>
      <c r="B10" s="48">
        <v>1</v>
      </c>
      <c r="C10" s="48">
        <v>0</v>
      </c>
      <c r="D10" s="6">
        <f t="shared" ref="D10:D27" si="0">SUM(B10:C10)</f>
        <v>1</v>
      </c>
      <c r="E10" s="6">
        <v>1</v>
      </c>
      <c r="F10" s="6">
        <v>1</v>
      </c>
      <c r="G10" s="6">
        <f t="shared" ref="G10:G27" si="1">SUM(E10:F10)</f>
        <v>2</v>
      </c>
      <c r="H10" s="6">
        <v>0</v>
      </c>
      <c r="I10" s="6">
        <v>0</v>
      </c>
      <c r="J10" s="6">
        <f t="shared" ref="J10:J27" si="2">SUM(H10:I10)</f>
        <v>0</v>
      </c>
      <c r="K10" s="6">
        <f t="shared" ref="K10:L27" si="3">SUM(B10,E10,H10)</f>
        <v>2</v>
      </c>
      <c r="L10" s="6">
        <f t="shared" si="3"/>
        <v>1</v>
      </c>
      <c r="M10" s="6">
        <f t="shared" ref="M10:M27" si="4">SUM(K10:L10)</f>
        <v>3</v>
      </c>
      <c r="N10" s="7" t="s">
        <v>282</v>
      </c>
    </row>
    <row r="11" spans="1:14" ht="20.100000000000001" customHeight="1" x14ac:dyDescent="0.25">
      <c r="A11" s="5" t="s">
        <v>125</v>
      </c>
      <c r="B11" s="48">
        <v>5</v>
      </c>
      <c r="C11" s="48">
        <v>4</v>
      </c>
      <c r="D11" s="6">
        <f t="shared" si="0"/>
        <v>9</v>
      </c>
      <c r="E11" s="6">
        <v>0</v>
      </c>
      <c r="F11" s="6">
        <v>0</v>
      </c>
      <c r="G11" s="6">
        <f t="shared" si="1"/>
        <v>0</v>
      </c>
      <c r="H11" s="6">
        <v>0</v>
      </c>
      <c r="I11" s="6">
        <v>0</v>
      </c>
      <c r="J11" s="6">
        <f t="shared" si="2"/>
        <v>0</v>
      </c>
      <c r="K11" s="6">
        <f t="shared" si="3"/>
        <v>5</v>
      </c>
      <c r="L11" s="6">
        <f t="shared" si="3"/>
        <v>4</v>
      </c>
      <c r="M11" s="6">
        <f t="shared" si="4"/>
        <v>9</v>
      </c>
      <c r="N11" s="7" t="s">
        <v>347</v>
      </c>
    </row>
    <row r="12" spans="1:14" ht="20.100000000000001" customHeight="1" x14ac:dyDescent="0.25">
      <c r="A12" s="5" t="s">
        <v>132</v>
      </c>
      <c r="B12" s="48">
        <v>0</v>
      </c>
      <c r="C12" s="48">
        <v>13</v>
      </c>
      <c r="D12" s="6">
        <f t="shared" si="0"/>
        <v>13</v>
      </c>
      <c r="E12" s="6">
        <v>0</v>
      </c>
      <c r="F12" s="6">
        <v>2</v>
      </c>
      <c r="G12" s="6">
        <f t="shared" si="1"/>
        <v>2</v>
      </c>
      <c r="H12" s="6">
        <v>2</v>
      </c>
      <c r="I12" s="6">
        <v>4</v>
      </c>
      <c r="J12" s="6">
        <f t="shared" si="2"/>
        <v>6</v>
      </c>
      <c r="K12" s="6">
        <f t="shared" si="3"/>
        <v>2</v>
      </c>
      <c r="L12" s="6">
        <f t="shared" si="3"/>
        <v>19</v>
      </c>
      <c r="M12" s="6">
        <f t="shared" si="4"/>
        <v>21</v>
      </c>
      <c r="N12" s="7" t="s">
        <v>349</v>
      </c>
    </row>
    <row r="13" spans="1:14" ht="20.100000000000001" customHeight="1" x14ac:dyDescent="0.25">
      <c r="A13" s="5" t="s">
        <v>285</v>
      </c>
      <c r="B13" s="48">
        <v>82</v>
      </c>
      <c r="C13" s="48">
        <v>60</v>
      </c>
      <c r="D13" s="6">
        <f t="shared" si="0"/>
        <v>142</v>
      </c>
      <c r="E13" s="6">
        <v>14</v>
      </c>
      <c r="F13" s="6">
        <v>13</v>
      </c>
      <c r="G13" s="6">
        <f t="shared" si="1"/>
        <v>27</v>
      </c>
      <c r="H13" s="6">
        <v>29</v>
      </c>
      <c r="I13" s="6">
        <v>33</v>
      </c>
      <c r="J13" s="6">
        <f t="shared" si="2"/>
        <v>62</v>
      </c>
      <c r="K13" s="6">
        <f t="shared" si="3"/>
        <v>125</v>
      </c>
      <c r="L13" s="6">
        <f t="shared" si="3"/>
        <v>106</v>
      </c>
      <c r="M13" s="6">
        <f t="shared" si="4"/>
        <v>231</v>
      </c>
      <c r="N13" s="7" t="s">
        <v>286</v>
      </c>
    </row>
    <row r="14" spans="1:14" ht="20.100000000000001" customHeight="1" x14ac:dyDescent="0.25">
      <c r="A14" s="5" t="s">
        <v>350</v>
      </c>
      <c r="B14" s="48">
        <v>56</v>
      </c>
      <c r="C14" s="48">
        <v>33</v>
      </c>
      <c r="D14" s="6">
        <f t="shared" si="0"/>
        <v>89</v>
      </c>
      <c r="E14" s="6">
        <v>14</v>
      </c>
      <c r="F14" s="6">
        <v>13</v>
      </c>
      <c r="G14" s="6">
        <f t="shared" si="1"/>
        <v>27</v>
      </c>
      <c r="H14" s="6">
        <v>18</v>
      </c>
      <c r="I14" s="6">
        <v>14</v>
      </c>
      <c r="J14" s="6">
        <f t="shared" si="2"/>
        <v>32</v>
      </c>
      <c r="K14" s="6">
        <f t="shared" si="3"/>
        <v>88</v>
      </c>
      <c r="L14" s="6">
        <f t="shared" si="3"/>
        <v>60</v>
      </c>
      <c r="M14" s="6">
        <f t="shared" si="4"/>
        <v>148</v>
      </c>
      <c r="N14" s="7" t="s">
        <v>351</v>
      </c>
    </row>
    <row r="15" spans="1:14" ht="20.100000000000001" customHeight="1" x14ac:dyDescent="0.25">
      <c r="A15" s="5" t="s">
        <v>352</v>
      </c>
      <c r="B15" s="48">
        <v>16</v>
      </c>
      <c r="C15" s="48">
        <v>11</v>
      </c>
      <c r="D15" s="6">
        <f t="shared" si="0"/>
        <v>27</v>
      </c>
      <c r="E15" s="6">
        <v>3</v>
      </c>
      <c r="F15" s="6">
        <v>2</v>
      </c>
      <c r="G15" s="6">
        <f t="shared" si="1"/>
        <v>5</v>
      </c>
      <c r="H15" s="6">
        <v>0</v>
      </c>
      <c r="I15" s="6">
        <v>0</v>
      </c>
      <c r="J15" s="6">
        <f t="shared" si="2"/>
        <v>0</v>
      </c>
      <c r="K15" s="6">
        <f t="shared" si="3"/>
        <v>19</v>
      </c>
      <c r="L15" s="6">
        <f t="shared" si="3"/>
        <v>13</v>
      </c>
      <c r="M15" s="6">
        <f t="shared" si="4"/>
        <v>32</v>
      </c>
      <c r="N15" s="7" t="s">
        <v>353</v>
      </c>
    </row>
    <row r="16" spans="1:14" ht="20.100000000000001" customHeight="1" x14ac:dyDescent="0.25">
      <c r="A16" s="5" t="s">
        <v>354</v>
      </c>
      <c r="B16" s="48">
        <v>53</v>
      </c>
      <c r="C16" s="48">
        <v>93</v>
      </c>
      <c r="D16" s="6">
        <f t="shared" si="0"/>
        <v>146</v>
      </c>
      <c r="E16" s="6">
        <v>7</v>
      </c>
      <c r="F16" s="6">
        <v>2</v>
      </c>
      <c r="G16" s="6">
        <f t="shared" si="1"/>
        <v>9</v>
      </c>
      <c r="H16" s="6">
        <v>4</v>
      </c>
      <c r="I16" s="6">
        <v>3</v>
      </c>
      <c r="J16" s="6">
        <f t="shared" si="2"/>
        <v>7</v>
      </c>
      <c r="K16" s="6">
        <f t="shared" si="3"/>
        <v>64</v>
      </c>
      <c r="L16" s="6">
        <f t="shared" si="3"/>
        <v>98</v>
      </c>
      <c r="M16" s="6">
        <f t="shared" si="4"/>
        <v>162</v>
      </c>
      <c r="N16" s="7" t="s">
        <v>355</v>
      </c>
    </row>
    <row r="17" spans="1:14" ht="20.100000000000001" customHeight="1" x14ac:dyDescent="0.25">
      <c r="A17" s="5" t="s">
        <v>356</v>
      </c>
      <c r="B17" s="48">
        <v>43</v>
      </c>
      <c r="C17" s="48">
        <v>52</v>
      </c>
      <c r="D17" s="6">
        <f t="shared" si="0"/>
        <v>95</v>
      </c>
      <c r="E17" s="6">
        <v>6</v>
      </c>
      <c r="F17" s="6">
        <v>5</v>
      </c>
      <c r="G17" s="6">
        <f t="shared" si="1"/>
        <v>11</v>
      </c>
      <c r="H17" s="6">
        <v>20</v>
      </c>
      <c r="I17" s="6">
        <v>11</v>
      </c>
      <c r="J17" s="6">
        <f t="shared" si="2"/>
        <v>31</v>
      </c>
      <c r="K17" s="6">
        <f t="shared" si="3"/>
        <v>69</v>
      </c>
      <c r="L17" s="6">
        <f t="shared" si="3"/>
        <v>68</v>
      </c>
      <c r="M17" s="6">
        <f t="shared" si="4"/>
        <v>137</v>
      </c>
      <c r="N17" s="7" t="s">
        <v>357</v>
      </c>
    </row>
    <row r="18" spans="1:14" ht="20.100000000000001" customHeight="1" x14ac:dyDescent="0.25">
      <c r="A18" s="5" t="s">
        <v>289</v>
      </c>
      <c r="B18" s="48">
        <v>59</v>
      </c>
      <c r="C18" s="48">
        <v>19</v>
      </c>
      <c r="D18" s="6">
        <f t="shared" si="0"/>
        <v>78</v>
      </c>
      <c r="E18" s="6">
        <v>14</v>
      </c>
      <c r="F18" s="6">
        <v>3</v>
      </c>
      <c r="G18" s="6">
        <f t="shared" si="1"/>
        <v>17</v>
      </c>
      <c r="H18" s="6">
        <v>11</v>
      </c>
      <c r="I18" s="6">
        <v>8</v>
      </c>
      <c r="J18" s="6">
        <f t="shared" si="2"/>
        <v>19</v>
      </c>
      <c r="K18" s="6">
        <f t="shared" si="3"/>
        <v>84</v>
      </c>
      <c r="L18" s="6">
        <f t="shared" si="3"/>
        <v>30</v>
      </c>
      <c r="M18" s="6">
        <f t="shared" si="4"/>
        <v>114</v>
      </c>
      <c r="N18" s="7" t="s">
        <v>290</v>
      </c>
    </row>
    <row r="19" spans="1:14" ht="20.100000000000001" customHeight="1" x14ac:dyDescent="0.25">
      <c r="A19" s="5" t="s">
        <v>390</v>
      </c>
      <c r="B19" s="48">
        <v>166</v>
      </c>
      <c r="C19" s="48">
        <v>240</v>
      </c>
      <c r="D19" s="6">
        <f t="shared" si="0"/>
        <v>406</v>
      </c>
      <c r="E19" s="6">
        <v>45</v>
      </c>
      <c r="F19" s="6">
        <v>19</v>
      </c>
      <c r="G19" s="6">
        <f t="shared" si="1"/>
        <v>64</v>
      </c>
      <c r="H19" s="6">
        <v>3</v>
      </c>
      <c r="I19" s="6">
        <v>4</v>
      </c>
      <c r="J19" s="6">
        <f t="shared" si="2"/>
        <v>7</v>
      </c>
      <c r="K19" s="6">
        <f t="shared" si="3"/>
        <v>214</v>
      </c>
      <c r="L19" s="6">
        <f t="shared" si="3"/>
        <v>263</v>
      </c>
      <c r="M19" s="6">
        <f t="shared" si="4"/>
        <v>477</v>
      </c>
      <c r="N19" s="7" t="s">
        <v>360</v>
      </c>
    </row>
    <row r="20" spans="1:14" ht="20.100000000000001" customHeight="1" x14ac:dyDescent="0.25">
      <c r="A20" s="5" t="s">
        <v>391</v>
      </c>
      <c r="B20" s="48">
        <v>89</v>
      </c>
      <c r="C20" s="48">
        <v>75</v>
      </c>
      <c r="D20" s="6">
        <f t="shared" si="0"/>
        <v>164</v>
      </c>
      <c r="E20" s="6">
        <v>6</v>
      </c>
      <c r="F20" s="6">
        <v>3</v>
      </c>
      <c r="G20" s="6">
        <f t="shared" si="1"/>
        <v>9</v>
      </c>
      <c r="H20" s="6">
        <v>24</v>
      </c>
      <c r="I20" s="6">
        <v>11</v>
      </c>
      <c r="J20" s="6">
        <f t="shared" si="2"/>
        <v>35</v>
      </c>
      <c r="K20" s="6">
        <f t="shared" si="3"/>
        <v>119</v>
      </c>
      <c r="L20" s="6">
        <f t="shared" si="3"/>
        <v>89</v>
      </c>
      <c r="M20" s="6">
        <f t="shared" si="4"/>
        <v>208</v>
      </c>
      <c r="N20" s="7" t="s">
        <v>362</v>
      </c>
    </row>
    <row r="21" spans="1:14" ht="20.100000000000001" customHeight="1" x14ac:dyDescent="0.25">
      <c r="A21" s="5" t="s">
        <v>392</v>
      </c>
      <c r="B21" s="48">
        <v>0</v>
      </c>
      <c r="C21" s="48">
        <v>6</v>
      </c>
      <c r="D21" s="6">
        <f t="shared" si="0"/>
        <v>6</v>
      </c>
      <c r="E21" s="6">
        <v>0</v>
      </c>
      <c r="F21" s="6">
        <v>0</v>
      </c>
      <c r="G21" s="6">
        <f t="shared" si="1"/>
        <v>0</v>
      </c>
      <c r="H21" s="6">
        <v>0</v>
      </c>
      <c r="I21" s="6">
        <v>0</v>
      </c>
      <c r="J21" s="6">
        <f t="shared" si="2"/>
        <v>0</v>
      </c>
      <c r="K21" s="6">
        <f t="shared" si="3"/>
        <v>0</v>
      </c>
      <c r="L21" s="6">
        <f t="shared" si="3"/>
        <v>6</v>
      </c>
      <c r="M21" s="6">
        <f t="shared" si="4"/>
        <v>6</v>
      </c>
      <c r="N21" s="7" t="s">
        <v>364</v>
      </c>
    </row>
    <row r="22" spans="1:14" ht="20.100000000000001" customHeight="1" x14ac:dyDescent="0.25">
      <c r="A22" s="5" t="s">
        <v>393</v>
      </c>
      <c r="B22" s="48">
        <v>32</v>
      </c>
      <c r="C22" s="48">
        <v>7</v>
      </c>
      <c r="D22" s="6">
        <f t="shared" si="0"/>
        <v>39</v>
      </c>
      <c r="E22" s="6">
        <v>0</v>
      </c>
      <c r="F22" s="6">
        <v>1</v>
      </c>
      <c r="G22" s="6">
        <f t="shared" si="1"/>
        <v>1</v>
      </c>
      <c r="H22" s="6">
        <v>0</v>
      </c>
      <c r="I22" s="6">
        <v>0</v>
      </c>
      <c r="J22" s="6">
        <f t="shared" si="2"/>
        <v>0</v>
      </c>
      <c r="K22" s="6">
        <f t="shared" si="3"/>
        <v>32</v>
      </c>
      <c r="L22" s="6">
        <f t="shared" si="3"/>
        <v>8</v>
      </c>
      <c r="M22" s="6">
        <f t="shared" si="4"/>
        <v>40</v>
      </c>
      <c r="N22" s="7" t="s">
        <v>367</v>
      </c>
    </row>
    <row r="23" spans="1:14" ht="20.100000000000001" customHeight="1" x14ac:dyDescent="0.25">
      <c r="A23" s="5" t="s">
        <v>299</v>
      </c>
      <c r="B23" s="48">
        <v>229</v>
      </c>
      <c r="C23" s="48">
        <v>294</v>
      </c>
      <c r="D23" s="6">
        <f t="shared" si="0"/>
        <v>523</v>
      </c>
      <c r="E23" s="6">
        <v>21</v>
      </c>
      <c r="F23" s="6">
        <v>10</v>
      </c>
      <c r="G23" s="6">
        <f t="shared" si="1"/>
        <v>31</v>
      </c>
      <c r="H23" s="6">
        <v>0</v>
      </c>
      <c r="I23" s="6">
        <v>0</v>
      </c>
      <c r="J23" s="6">
        <f t="shared" si="2"/>
        <v>0</v>
      </c>
      <c r="K23" s="6">
        <f t="shared" si="3"/>
        <v>250</v>
      </c>
      <c r="L23" s="6">
        <f t="shared" si="3"/>
        <v>304</v>
      </c>
      <c r="M23" s="6">
        <f t="shared" si="4"/>
        <v>554</v>
      </c>
      <c r="N23" s="7" t="s">
        <v>300</v>
      </c>
    </row>
    <row r="24" spans="1:14" ht="20.100000000000001" customHeight="1" x14ac:dyDescent="0.25">
      <c r="A24" s="5" t="s">
        <v>368</v>
      </c>
      <c r="B24" s="48">
        <v>12</v>
      </c>
      <c r="C24" s="48">
        <v>2</v>
      </c>
      <c r="D24" s="6">
        <f t="shared" si="0"/>
        <v>14</v>
      </c>
      <c r="E24" s="6">
        <v>12</v>
      </c>
      <c r="F24" s="6">
        <v>7</v>
      </c>
      <c r="G24" s="6">
        <f t="shared" si="1"/>
        <v>19</v>
      </c>
      <c r="H24" s="6">
        <v>6</v>
      </c>
      <c r="I24" s="6">
        <v>8</v>
      </c>
      <c r="J24" s="6">
        <f t="shared" si="2"/>
        <v>14</v>
      </c>
      <c r="K24" s="6">
        <f t="shared" si="3"/>
        <v>30</v>
      </c>
      <c r="L24" s="6">
        <f t="shared" si="3"/>
        <v>17</v>
      </c>
      <c r="M24" s="6">
        <f t="shared" si="4"/>
        <v>47</v>
      </c>
      <c r="N24" s="7" t="s">
        <v>369</v>
      </c>
    </row>
    <row r="25" spans="1:14" ht="20.100000000000001" customHeight="1" x14ac:dyDescent="0.25">
      <c r="A25" s="5" t="s">
        <v>370</v>
      </c>
      <c r="B25" s="48">
        <v>9</v>
      </c>
      <c r="C25" s="48">
        <v>2</v>
      </c>
      <c r="D25" s="6">
        <f t="shared" si="0"/>
        <v>11</v>
      </c>
      <c r="E25" s="6">
        <v>0</v>
      </c>
      <c r="F25" s="6">
        <v>0</v>
      </c>
      <c r="G25" s="6">
        <f t="shared" si="1"/>
        <v>0</v>
      </c>
      <c r="H25" s="6">
        <v>0</v>
      </c>
      <c r="I25" s="6">
        <v>0</v>
      </c>
      <c r="J25" s="6">
        <f t="shared" si="2"/>
        <v>0</v>
      </c>
      <c r="K25" s="6">
        <f t="shared" si="3"/>
        <v>9</v>
      </c>
      <c r="L25" s="6">
        <f t="shared" si="3"/>
        <v>2</v>
      </c>
      <c r="M25" s="6">
        <f t="shared" si="4"/>
        <v>11</v>
      </c>
      <c r="N25" s="7" t="s">
        <v>371</v>
      </c>
    </row>
    <row r="26" spans="1:14" ht="20.100000000000001" customHeight="1" x14ac:dyDescent="0.25">
      <c r="A26" s="5" t="s">
        <v>301</v>
      </c>
      <c r="B26" s="48">
        <v>68</v>
      </c>
      <c r="C26" s="48">
        <v>34</v>
      </c>
      <c r="D26" s="6">
        <f t="shared" si="0"/>
        <v>102</v>
      </c>
      <c r="E26" s="6">
        <v>9</v>
      </c>
      <c r="F26" s="6">
        <v>3</v>
      </c>
      <c r="G26" s="6">
        <f t="shared" si="1"/>
        <v>12</v>
      </c>
      <c r="H26" s="6">
        <v>7</v>
      </c>
      <c r="I26" s="6">
        <v>0</v>
      </c>
      <c r="J26" s="6">
        <f t="shared" si="2"/>
        <v>7</v>
      </c>
      <c r="K26" s="6">
        <f t="shared" si="3"/>
        <v>84</v>
      </c>
      <c r="L26" s="6">
        <f t="shared" si="3"/>
        <v>37</v>
      </c>
      <c r="M26" s="6">
        <f t="shared" si="4"/>
        <v>121</v>
      </c>
      <c r="N26" s="7" t="s">
        <v>302</v>
      </c>
    </row>
    <row r="27" spans="1:14" ht="20.100000000000001" customHeight="1" x14ac:dyDescent="0.25">
      <c r="A27" s="5" t="s">
        <v>394</v>
      </c>
      <c r="B27" s="48">
        <v>55</v>
      </c>
      <c r="C27" s="48">
        <v>33</v>
      </c>
      <c r="D27" s="6">
        <f t="shared" si="0"/>
        <v>88</v>
      </c>
      <c r="E27" s="6">
        <v>1</v>
      </c>
      <c r="F27" s="6">
        <v>0</v>
      </c>
      <c r="G27" s="6">
        <f t="shared" si="1"/>
        <v>1</v>
      </c>
      <c r="H27" s="6">
        <v>0</v>
      </c>
      <c r="I27" s="6">
        <v>0</v>
      </c>
      <c r="J27" s="6">
        <f t="shared" si="2"/>
        <v>0</v>
      </c>
      <c r="K27" s="6">
        <f t="shared" si="3"/>
        <v>56</v>
      </c>
      <c r="L27" s="6">
        <f t="shared" si="3"/>
        <v>33</v>
      </c>
      <c r="M27" s="6">
        <f t="shared" si="4"/>
        <v>89</v>
      </c>
      <c r="N27" s="7" t="s">
        <v>373</v>
      </c>
    </row>
    <row r="28" spans="1:14" ht="20.100000000000001" customHeight="1" thickBot="1" x14ac:dyDescent="0.3">
      <c r="A28" s="14" t="s">
        <v>38</v>
      </c>
      <c r="B28" s="49">
        <f>SUM(B9:B27)</f>
        <v>1001</v>
      </c>
      <c r="C28" s="49">
        <f t="shared" ref="C28:M28" si="5">SUM(C9:C27)</f>
        <v>1017</v>
      </c>
      <c r="D28" s="49">
        <f t="shared" si="5"/>
        <v>2018</v>
      </c>
      <c r="E28" s="49">
        <f t="shared" si="5"/>
        <v>157</v>
      </c>
      <c r="F28" s="49">
        <f t="shared" si="5"/>
        <v>87</v>
      </c>
      <c r="G28" s="49">
        <f t="shared" si="5"/>
        <v>244</v>
      </c>
      <c r="H28" s="49">
        <f t="shared" si="5"/>
        <v>124</v>
      </c>
      <c r="I28" s="49">
        <f t="shared" si="5"/>
        <v>96</v>
      </c>
      <c r="J28" s="49">
        <f t="shared" si="5"/>
        <v>220</v>
      </c>
      <c r="K28" s="49">
        <f t="shared" si="5"/>
        <v>1282</v>
      </c>
      <c r="L28" s="49">
        <f t="shared" si="5"/>
        <v>1200</v>
      </c>
      <c r="M28" s="49">
        <f t="shared" si="5"/>
        <v>2482</v>
      </c>
      <c r="N28" s="16" t="s">
        <v>375</v>
      </c>
    </row>
    <row r="29" spans="1:14" ht="17.100000000000001" customHeight="1" thickTop="1" x14ac:dyDescent="0.2"/>
    <row r="30" spans="1:14" ht="17.100000000000001" customHeight="1" x14ac:dyDescent="0.2"/>
    <row r="31" spans="1:14" ht="17.100000000000001" customHeight="1" x14ac:dyDescent="0.2"/>
    <row r="32" spans="1:14" ht="17.100000000000001" customHeight="1" x14ac:dyDescent="0.2"/>
    <row r="33" spans="1:14" ht="17.100000000000001" customHeight="1" x14ac:dyDescent="0.2"/>
    <row r="34" spans="1:14" ht="17.100000000000001" customHeight="1" x14ac:dyDescent="0.2"/>
    <row r="35" spans="1:14" ht="17.100000000000001" customHeight="1" x14ac:dyDescent="0.2"/>
    <row r="36" spans="1:14" ht="17.100000000000001" customHeight="1" x14ac:dyDescent="0.2"/>
    <row r="37" spans="1:14" ht="17.100000000000001" customHeight="1" x14ac:dyDescent="0.2"/>
    <row r="38" spans="1:14" ht="17.100000000000001" customHeight="1" x14ac:dyDescent="0.2"/>
    <row r="39" spans="1:14" ht="17.100000000000001" customHeight="1" x14ac:dyDescent="0.2"/>
    <row r="40" spans="1:14" ht="25.5" customHeight="1" thickBot="1" x14ac:dyDescent="0.3">
      <c r="A40" s="29" t="s">
        <v>491</v>
      </c>
      <c r="N40" s="39" t="s">
        <v>492</v>
      </c>
    </row>
    <row r="41" spans="1:14" ht="20.100000000000001" customHeight="1" thickTop="1" x14ac:dyDescent="0.25">
      <c r="A41" s="409" t="s">
        <v>118</v>
      </c>
      <c r="B41" s="412" t="s">
        <v>56</v>
      </c>
      <c r="C41" s="412"/>
      <c r="D41" s="412"/>
      <c r="E41" s="412" t="s">
        <v>57</v>
      </c>
      <c r="F41" s="412"/>
      <c r="G41" s="412"/>
      <c r="H41" s="412" t="s">
        <v>58</v>
      </c>
      <c r="I41" s="412"/>
      <c r="J41" s="412"/>
      <c r="K41" s="412" t="s">
        <v>4</v>
      </c>
      <c r="L41" s="412"/>
      <c r="M41" s="412"/>
      <c r="N41" s="409" t="s">
        <v>278</v>
      </c>
    </row>
    <row r="42" spans="1:14" ht="20.100000000000001" customHeight="1" x14ac:dyDescent="0.25">
      <c r="A42" s="410"/>
      <c r="B42" s="413" t="s">
        <v>59</v>
      </c>
      <c r="C42" s="413"/>
      <c r="D42" s="413"/>
      <c r="E42" s="413" t="s">
        <v>60</v>
      </c>
      <c r="F42" s="413"/>
      <c r="G42" s="413"/>
      <c r="H42" s="413" t="s">
        <v>61</v>
      </c>
      <c r="I42" s="413"/>
      <c r="J42" s="413"/>
      <c r="K42" s="413" t="s">
        <v>8</v>
      </c>
      <c r="L42" s="413"/>
      <c r="M42" s="413"/>
      <c r="N42" s="410"/>
    </row>
    <row r="43" spans="1:14" ht="20.100000000000001" customHeight="1" x14ac:dyDescent="0.25">
      <c r="A43" s="410"/>
      <c r="B43" s="38" t="s">
        <v>52</v>
      </c>
      <c r="C43" s="38" t="s">
        <v>10</v>
      </c>
      <c r="D43" s="38" t="s">
        <v>11</v>
      </c>
      <c r="E43" s="38" t="s">
        <v>52</v>
      </c>
      <c r="F43" s="38" t="s">
        <v>10</v>
      </c>
      <c r="G43" s="38" t="s">
        <v>11</v>
      </c>
      <c r="H43" s="38" t="s">
        <v>52</v>
      </c>
      <c r="I43" s="38" t="s">
        <v>10</v>
      </c>
      <c r="J43" s="38" t="s">
        <v>11</v>
      </c>
      <c r="K43" s="38" t="s">
        <v>52</v>
      </c>
      <c r="L43" s="38" t="s">
        <v>10</v>
      </c>
      <c r="M43" s="38" t="s">
        <v>11</v>
      </c>
      <c r="N43" s="410"/>
    </row>
    <row r="44" spans="1:14" ht="20.100000000000001" customHeight="1" thickBot="1" x14ac:dyDescent="0.3">
      <c r="A44" s="411"/>
      <c r="B44" s="4" t="s">
        <v>12</v>
      </c>
      <c r="C44" s="4" t="s">
        <v>13</v>
      </c>
      <c r="D44" s="4" t="s">
        <v>8</v>
      </c>
      <c r="E44" s="4" t="s">
        <v>12</v>
      </c>
      <c r="F44" s="4" t="s">
        <v>13</v>
      </c>
      <c r="G44" s="4" t="s">
        <v>8</v>
      </c>
      <c r="H44" s="4" t="s">
        <v>12</v>
      </c>
      <c r="I44" s="4" t="s">
        <v>13</v>
      </c>
      <c r="J44" s="4" t="s">
        <v>8</v>
      </c>
      <c r="K44" s="4" t="s">
        <v>12</v>
      </c>
      <c r="L44" s="4" t="s">
        <v>13</v>
      </c>
      <c r="M44" s="4" t="s">
        <v>8</v>
      </c>
      <c r="N44" s="411"/>
    </row>
    <row r="45" spans="1:14" ht="20.100000000000001" customHeight="1" x14ac:dyDescent="0.2">
      <c r="A45" s="42" t="s">
        <v>267</v>
      </c>
      <c r="B45" s="40"/>
      <c r="C45" s="40"/>
      <c r="D45" s="40"/>
      <c r="E45" s="40"/>
      <c r="F45" s="40"/>
      <c r="G45" s="40"/>
      <c r="H45" s="40"/>
      <c r="I45" s="40"/>
      <c r="J45" s="40"/>
      <c r="K45" s="43"/>
      <c r="L45" s="42"/>
      <c r="M45" s="40"/>
      <c r="N45" s="43" t="s">
        <v>41</v>
      </c>
    </row>
    <row r="46" spans="1:14" ht="20.100000000000001" customHeight="1" x14ac:dyDescent="0.25">
      <c r="A46" s="5" t="s">
        <v>132</v>
      </c>
      <c r="B46" s="48">
        <v>18</v>
      </c>
      <c r="C46" s="48">
        <v>35</v>
      </c>
      <c r="D46" s="6">
        <f>SUM(B46:C46)</f>
        <v>53</v>
      </c>
      <c r="E46" s="6">
        <v>0</v>
      </c>
      <c r="F46" s="6">
        <v>0</v>
      </c>
      <c r="G46" s="6">
        <f>SUM(E46:F46)</f>
        <v>0</v>
      </c>
      <c r="H46" s="6">
        <v>0</v>
      </c>
      <c r="I46" s="6">
        <v>0</v>
      </c>
      <c r="J46" s="6">
        <f>SUM(H46:I46)</f>
        <v>0</v>
      </c>
      <c r="K46" s="6">
        <f>SUM(B46,E46,H46)</f>
        <v>18</v>
      </c>
      <c r="L46" s="6">
        <f>SUM(C46,F46,I46)</f>
        <v>35</v>
      </c>
      <c r="M46" s="6">
        <f>SUM(K46:L46)</f>
        <v>53</v>
      </c>
      <c r="N46" s="7" t="s">
        <v>349</v>
      </c>
    </row>
    <row r="47" spans="1:14" ht="20.100000000000001" customHeight="1" x14ac:dyDescent="0.25">
      <c r="A47" s="5" t="s">
        <v>285</v>
      </c>
      <c r="B47" s="48">
        <v>119</v>
      </c>
      <c r="C47" s="48">
        <v>3</v>
      </c>
      <c r="D47" s="6">
        <f t="shared" ref="D47:D57" si="6">SUM(B47:C47)</f>
        <v>122</v>
      </c>
      <c r="E47" s="6">
        <v>5</v>
      </c>
      <c r="F47" s="6">
        <v>1</v>
      </c>
      <c r="G47" s="6">
        <f t="shared" ref="G47:G57" si="7">SUM(E47:F47)</f>
        <v>6</v>
      </c>
      <c r="H47" s="6">
        <v>11</v>
      </c>
      <c r="I47" s="6">
        <v>1</v>
      </c>
      <c r="J47" s="6">
        <f t="shared" ref="J47:J57" si="8">SUM(H47:I47)</f>
        <v>12</v>
      </c>
      <c r="K47" s="6">
        <f t="shared" ref="K47:L57" si="9">SUM(B47,E47,H47)</f>
        <v>135</v>
      </c>
      <c r="L47" s="6">
        <f t="shared" si="9"/>
        <v>5</v>
      </c>
      <c r="M47" s="6">
        <f t="shared" ref="M47:M57" si="10">SUM(K47:L47)</f>
        <v>140</v>
      </c>
      <c r="N47" s="7" t="s">
        <v>286</v>
      </c>
    </row>
    <row r="48" spans="1:14" ht="20.100000000000001" customHeight="1" x14ac:dyDescent="0.25">
      <c r="A48" s="5" t="s">
        <v>354</v>
      </c>
      <c r="B48" s="48">
        <v>102</v>
      </c>
      <c r="C48" s="48">
        <v>63</v>
      </c>
      <c r="D48" s="6">
        <f t="shared" si="6"/>
        <v>165</v>
      </c>
      <c r="E48" s="6">
        <v>0</v>
      </c>
      <c r="F48" s="6">
        <v>0</v>
      </c>
      <c r="G48" s="6">
        <f t="shared" si="7"/>
        <v>0</v>
      </c>
      <c r="H48" s="6">
        <v>1</v>
      </c>
      <c r="I48" s="6">
        <v>0</v>
      </c>
      <c r="J48" s="6">
        <f t="shared" si="8"/>
        <v>1</v>
      </c>
      <c r="K48" s="6">
        <f t="shared" si="9"/>
        <v>103</v>
      </c>
      <c r="L48" s="6">
        <f t="shared" si="9"/>
        <v>63</v>
      </c>
      <c r="M48" s="6">
        <f t="shared" si="10"/>
        <v>166</v>
      </c>
      <c r="N48" s="7" t="s">
        <v>331</v>
      </c>
    </row>
    <row r="49" spans="1:14" ht="20.100000000000001" customHeight="1" x14ac:dyDescent="0.25">
      <c r="A49" s="5" t="s">
        <v>356</v>
      </c>
      <c r="B49" s="48">
        <v>51</v>
      </c>
      <c r="C49" s="48">
        <v>37</v>
      </c>
      <c r="D49" s="6">
        <f t="shared" si="6"/>
        <v>88</v>
      </c>
      <c r="E49" s="6">
        <v>0</v>
      </c>
      <c r="F49" s="6">
        <v>0</v>
      </c>
      <c r="G49" s="6">
        <f t="shared" si="7"/>
        <v>0</v>
      </c>
      <c r="H49" s="6">
        <v>6</v>
      </c>
      <c r="I49" s="6">
        <v>4</v>
      </c>
      <c r="J49" s="6">
        <f t="shared" si="8"/>
        <v>10</v>
      </c>
      <c r="K49" s="6">
        <f t="shared" si="9"/>
        <v>57</v>
      </c>
      <c r="L49" s="6">
        <f t="shared" si="9"/>
        <v>41</v>
      </c>
      <c r="M49" s="6">
        <f t="shared" si="10"/>
        <v>98</v>
      </c>
      <c r="N49" s="7" t="s">
        <v>357</v>
      </c>
    </row>
    <row r="50" spans="1:14" ht="20.100000000000001" customHeight="1" x14ac:dyDescent="0.25">
      <c r="A50" s="5" t="s">
        <v>289</v>
      </c>
      <c r="B50" s="48">
        <v>81</v>
      </c>
      <c r="C50" s="48">
        <v>10</v>
      </c>
      <c r="D50" s="6">
        <f t="shared" si="6"/>
        <v>91</v>
      </c>
      <c r="E50" s="6">
        <v>0</v>
      </c>
      <c r="F50" s="6">
        <v>1</v>
      </c>
      <c r="G50" s="6">
        <f t="shared" si="7"/>
        <v>1</v>
      </c>
      <c r="H50" s="6">
        <v>0</v>
      </c>
      <c r="I50" s="6">
        <v>1</v>
      </c>
      <c r="J50" s="6">
        <f t="shared" si="8"/>
        <v>1</v>
      </c>
      <c r="K50" s="6">
        <f t="shared" si="9"/>
        <v>81</v>
      </c>
      <c r="L50" s="6">
        <f t="shared" si="9"/>
        <v>12</v>
      </c>
      <c r="M50" s="6">
        <f t="shared" si="10"/>
        <v>93</v>
      </c>
      <c r="N50" s="7" t="s">
        <v>395</v>
      </c>
    </row>
    <row r="51" spans="1:14" ht="20.100000000000001" customHeight="1" x14ac:dyDescent="0.25">
      <c r="A51" s="5" t="s">
        <v>390</v>
      </c>
      <c r="B51" s="48">
        <v>172</v>
      </c>
      <c r="C51" s="48">
        <v>149</v>
      </c>
      <c r="D51" s="6">
        <f t="shared" si="6"/>
        <v>321</v>
      </c>
      <c r="E51" s="6">
        <v>5</v>
      </c>
      <c r="F51" s="6">
        <v>3</v>
      </c>
      <c r="G51" s="6">
        <f t="shared" si="7"/>
        <v>8</v>
      </c>
      <c r="H51" s="6">
        <v>8</v>
      </c>
      <c r="I51" s="6">
        <v>1</v>
      </c>
      <c r="J51" s="6">
        <f t="shared" si="8"/>
        <v>9</v>
      </c>
      <c r="K51" s="6">
        <f t="shared" si="9"/>
        <v>185</v>
      </c>
      <c r="L51" s="6">
        <f t="shared" si="9"/>
        <v>153</v>
      </c>
      <c r="M51" s="6">
        <f t="shared" si="10"/>
        <v>338</v>
      </c>
      <c r="N51" s="7" t="s">
        <v>360</v>
      </c>
    </row>
    <row r="52" spans="1:14" ht="20.100000000000001" customHeight="1" x14ac:dyDescent="0.25">
      <c r="A52" s="5" t="s">
        <v>391</v>
      </c>
      <c r="B52" s="48">
        <v>57</v>
      </c>
      <c r="C52" s="48">
        <v>34</v>
      </c>
      <c r="D52" s="6">
        <f t="shared" si="6"/>
        <v>91</v>
      </c>
      <c r="E52" s="6">
        <v>1</v>
      </c>
      <c r="F52" s="6">
        <v>0</v>
      </c>
      <c r="G52" s="6">
        <f t="shared" si="7"/>
        <v>1</v>
      </c>
      <c r="H52" s="6">
        <v>3</v>
      </c>
      <c r="I52" s="6">
        <v>2</v>
      </c>
      <c r="J52" s="6">
        <f t="shared" si="8"/>
        <v>5</v>
      </c>
      <c r="K52" s="6">
        <f t="shared" si="9"/>
        <v>61</v>
      </c>
      <c r="L52" s="6">
        <f t="shared" si="9"/>
        <v>36</v>
      </c>
      <c r="M52" s="6">
        <f t="shared" si="10"/>
        <v>97</v>
      </c>
      <c r="N52" s="7" t="s">
        <v>362</v>
      </c>
    </row>
    <row r="53" spans="1:14" ht="20.100000000000001" customHeight="1" x14ac:dyDescent="0.2">
      <c r="A53" s="5" t="s">
        <v>392</v>
      </c>
      <c r="B53" s="6">
        <v>0</v>
      </c>
      <c r="C53" s="6">
        <v>0</v>
      </c>
      <c r="D53" s="6">
        <f t="shared" si="6"/>
        <v>0</v>
      </c>
      <c r="E53" s="6">
        <v>0</v>
      </c>
      <c r="F53" s="6">
        <v>4</v>
      </c>
      <c r="G53" s="6">
        <f t="shared" si="7"/>
        <v>4</v>
      </c>
      <c r="H53" s="6">
        <v>0</v>
      </c>
      <c r="I53" s="6">
        <v>0</v>
      </c>
      <c r="J53" s="6">
        <f t="shared" si="8"/>
        <v>0</v>
      </c>
      <c r="K53" s="6">
        <f t="shared" si="9"/>
        <v>0</v>
      </c>
      <c r="L53" s="6">
        <f t="shared" si="9"/>
        <v>4</v>
      </c>
      <c r="M53" s="6">
        <f t="shared" si="10"/>
        <v>4</v>
      </c>
      <c r="N53" s="7" t="s">
        <v>364</v>
      </c>
    </row>
    <row r="54" spans="1:14" ht="20.100000000000001" customHeight="1" x14ac:dyDescent="0.25">
      <c r="A54" s="5" t="s">
        <v>297</v>
      </c>
      <c r="B54" s="48">
        <v>3</v>
      </c>
      <c r="C54" s="48">
        <v>0</v>
      </c>
      <c r="D54" s="6">
        <f t="shared" si="6"/>
        <v>3</v>
      </c>
      <c r="E54" s="6">
        <v>0</v>
      </c>
      <c r="F54" s="6">
        <v>0</v>
      </c>
      <c r="G54" s="6">
        <f t="shared" si="7"/>
        <v>0</v>
      </c>
      <c r="H54" s="6">
        <v>0</v>
      </c>
      <c r="I54" s="6">
        <v>0</v>
      </c>
      <c r="J54" s="6">
        <f t="shared" si="8"/>
        <v>0</v>
      </c>
      <c r="K54" s="6">
        <f t="shared" si="9"/>
        <v>3</v>
      </c>
      <c r="L54" s="6">
        <f t="shared" si="9"/>
        <v>0</v>
      </c>
      <c r="M54" s="6">
        <f t="shared" si="10"/>
        <v>3</v>
      </c>
      <c r="N54" s="7" t="s">
        <v>367</v>
      </c>
    </row>
    <row r="55" spans="1:14" ht="20.100000000000001" customHeight="1" x14ac:dyDescent="0.25">
      <c r="A55" s="5" t="s">
        <v>299</v>
      </c>
      <c r="B55" s="48">
        <v>15</v>
      </c>
      <c r="C55" s="48">
        <v>10</v>
      </c>
      <c r="D55" s="6">
        <f t="shared" si="6"/>
        <v>25</v>
      </c>
      <c r="E55" s="6">
        <v>0</v>
      </c>
      <c r="F55" s="6">
        <v>0</v>
      </c>
      <c r="G55" s="6">
        <f t="shared" si="7"/>
        <v>0</v>
      </c>
      <c r="H55" s="6">
        <v>0</v>
      </c>
      <c r="I55" s="6">
        <v>0</v>
      </c>
      <c r="J55" s="6">
        <f t="shared" si="8"/>
        <v>0</v>
      </c>
      <c r="K55" s="6">
        <f t="shared" si="9"/>
        <v>15</v>
      </c>
      <c r="L55" s="6">
        <f t="shared" si="9"/>
        <v>10</v>
      </c>
      <c r="M55" s="6">
        <f t="shared" si="10"/>
        <v>25</v>
      </c>
      <c r="N55" s="7" t="s">
        <v>300</v>
      </c>
    </row>
    <row r="56" spans="1:14" ht="20.100000000000001" customHeight="1" x14ac:dyDescent="0.25">
      <c r="A56" s="5" t="s">
        <v>396</v>
      </c>
      <c r="B56" s="48">
        <v>8</v>
      </c>
      <c r="C56" s="48">
        <v>1</v>
      </c>
      <c r="D56" s="6">
        <f t="shared" si="6"/>
        <v>9</v>
      </c>
      <c r="E56" s="6">
        <v>0</v>
      </c>
      <c r="F56" s="6">
        <v>0</v>
      </c>
      <c r="G56" s="6">
        <f t="shared" si="7"/>
        <v>0</v>
      </c>
      <c r="H56" s="6">
        <v>0</v>
      </c>
      <c r="I56" s="6">
        <v>0</v>
      </c>
      <c r="J56" s="6">
        <f t="shared" si="8"/>
        <v>0</v>
      </c>
      <c r="K56" s="6">
        <f t="shared" si="9"/>
        <v>8</v>
      </c>
      <c r="L56" s="6">
        <f t="shared" si="9"/>
        <v>1</v>
      </c>
      <c r="M56" s="6">
        <f t="shared" si="10"/>
        <v>9</v>
      </c>
      <c r="N56" s="7" t="s">
        <v>371</v>
      </c>
    </row>
    <row r="57" spans="1:14" ht="20.100000000000001" customHeight="1" x14ac:dyDescent="0.25">
      <c r="A57" s="5" t="s">
        <v>301</v>
      </c>
      <c r="B57" s="48">
        <v>137</v>
      </c>
      <c r="C57" s="48">
        <v>45</v>
      </c>
      <c r="D57" s="6">
        <f t="shared" si="6"/>
        <v>182</v>
      </c>
      <c r="E57" s="6">
        <v>1</v>
      </c>
      <c r="F57" s="6">
        <v>1</v>
      </c>
      <c r="G57" s="6">
        <f t="shared" si="7"/>
        <v>2</v>
      </c>
      <c r="H57" s="6">
        <v>0</v>
      </c>
      <c r="I57" s="6">
        <v>1</v>
      </c>
      <c r="J57" s="6">
        <f t="shared" si="8"/>
        <v>1</v>
      </c>
      <c r="K57" s="6">
        <f t="shared" si="9"/>
        <v>138</v>
      </c>
      <c r="L57" s="6">
        <f t="shared" si="9"/>
        <v>47</v>
      </c>
      <c r="M57" s="6">
        <f t="shared" si="10"/>
        <v>185</v>
      </c>
      <c r="N57" s="7" t="s">
        <v>302</v>
      </c>
    </row>
    <row r="58" spans="1:14" ht="20.100000000000001" customHeight="1" thickBot="1" x14ac:dyDescent="0.25">
      <c r="A58" s="44" t="s">
        <v>397</v>
      </c>
      <c r="B58" s="45">
        <f>SUM(B46:B57)</f>
        <v>763</v>
      </c>
      <c r="C58" s="45">
        <f t="shared" ref="C58:M58" si="11">SUM(C46:C57)</f>
        <v>387</v>
      </c>
      <c r="D58" s="45">
        <f t="shared" si="11"/>
        <v>1150</v>
      </c>
      <c r="E58" s="45">
        <f t="shared" si="11"/>
        <v>12</v>
      </c>
      <c r="F58" s="45">
        <f t="shared" si="11"/>
        <v>10</v>
      </c>
      <c r="G58" s="45">
        <f t="shared" si="11"/>
        <v>22</v>
      </c>
      <c r="H58" s="45">
        <f t="shared" si="11"/>
        <v>29</v>
      </c>
      <c r="I58" s="45">
        <f>SUM(I46:I57)</f>
        <v>10</v>
      </c>
      <c r="J58" s="45">
        <f t="shared" si="11"/>
        <v>39</v>
      </c>
      <c r="K58" s="45">
        <f t="shared" si="11"/>
        <v>804</v>
      </c>
      <c r="L58" s="45">
        <f t="shared" si="11"/>
        <v>407</v>
      </c>
      <c r="M58" s="45">
        <f t="shared" si="11"/>
        <v>1211</v>
      </c>
      <c r="N58" s="46" t="s">
        <v>336</v>
      </c>
    </row>
    <row r="59" spans="1:14" ht="20.100000000000001" customHeight="1" thickBot="1" x14ac:dyDescent="0.25">
      <c r="A59" s="8" t="s">
        <v>108</v>
      </c>
      <c r="B59" s="9">
        <f>SUM(B58,B28)</f>
        <v>1764</v>
      </c>
      <c r="C59" s="9">
        <f t="shared" ref="C59:M59" si="12">SUM(C58,C28)</f>
        <v>1404</v>
      </c>
      <c r="D59" s="9">
        <f t="shared" si="12"/>
        <v>3168</v>
      </c>
      <c r="E59" s="9">
        <f t="shared" si="12"/>
        <v>169</v>
      </c>
      <c r="F59" s="9">
        <f t="shared" si="12"/>
        <v>97</v>
      </c>
      <c r="G59" s="9">
        <f t="shared" si="12"/>
        <v>266</v>
      </c>
      <c r="H59" s="9">
        <f t="shared" si="12"/>
        <v>153</v>
      </c>
      <c r="I59" s="9">
        <f t="shared" si="12"/>
        <v>106</v>
      </c>
      <c r="J59" s="9">
        <f t="shared" si="12"/>
        <v>259</v>
      </c>
      <c r="K59" s="9">
        <f t="shared" si="12"/>
        <v>2086</v>
      </c>
      <c r="L59" s="9">
        <f t="shared" si="12"/>
        <v>1607</v>
      </c>
      <c r="M59" s="9">
        <f t="shared" si="12"/>
        <v>3693</v>
      </c>
      <c r="N59" s="10" t="s">
        <v>48</v>
      </c>
    </row>
    <row r="60" spans="1:14" ht="15" thickTop="1" x14ac:dyDescent="0.2"/>
  </sheetData>
  <mergeCells count="22">
    <mergeCell ref="A1:N1"/>
    <mergeCell ref="A2:N2"/>
    <mergeCell ref="A4:A7"/>
    <mergeCell ref="B4:D4"/>
    <mergeCell ref="E4:G4"/>
    <mergeCell ref="H4:J4"/>
    <mergeCell ref="K4:M4"/>
    <mergeCell ref="N4:N7"/>
    <mergeCell ref="B5:D5"/>
    <mergeCell ref="E5:G5"/>
    <mergeCell ref="H5:J5"/>
    <mergeCell ref="K5:M5"/>
    <mergeCell ref="A41:A44"/>
    <mergeCell ref="B41:D41"/>
    <mergeCell ref="E41:G41"/>
    <mergeCell ref="H41:J41"/>
    <mergeCell ref="K41:M41"/>
    <mergeCell ref="N41:N44"/>
    <mergeCell ref="B42:D42"/>
    <mergeCell ref="E42:G42"/>
    <mergeCell ref="H42:J42"/>
    <mergeCell ref="K42:M42"/>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4"/>
  <sheetViews>
    <sheetView rightToLeft="1" view="pageBreakPreview" topLeftCell="A112" zoomScale="80" zoomScaleSheetLayoutView="80" workbookViewId="0">
      <selection activeCell="D155" sqref="D155"/>
    </sheetView>
  </sheetViews>
  <sheetFormatPr defaultRowHeight="14.25" x14ac:dyDescent="0.2"/>
  <cols>
    <col min="1" max="1" width="26" customWidth="1"/>
    <col min="2" max="2" width="7.25" customWidth="1"/>
    <col min="3" max="3" width="8.375" customWidth="1"/>
    <col min="4" max="4" width="7.875" customWidth="1"/>
    <col min="5" max="5" width="7.125" customWidth="1"/>
    <col min="6" max="6" width="8.75" customWidth="1"/>
    <col min="7" max="7" width="7.375" customWidth="1"/>
    <col min="8" max="8" width="7.5" customWidth="1"/>
    <col min="9" max="9" width="9.125" bestFit="1" customWidth="1"/>
    <col min="10" max="10" width="9.25" customWidth="1"/>
    <col min="11" max="11" width="46.875" customWidth="1"/>
  </cols>
  <sheetData>
    <row r="1" spans="1:11" ht="31.5" customHeight="1" x14ac:dyDescent="0.2">
      <c r="A1" s="423" t="s">
        <v>398</v>
      </c>
      <c r="B1" s="423"/>
      <c r="C1" s="423"/>
      <c r="D1" s="423"/>
      <c r="E1" s="423"/>
      <c r="F1" s="423"/>
      <c r="G1" s="423"/>
      <c r="H1" s="423"/>
      <c r="I1" s="423"/>
      <c r="J1" s="423"/>
      <c r="K1" s="423"/>
    </row>
    <row r="2" spans="1:11" ht="40.5" customHeight="1" x14ac:dyDescent="0.25">
      <c r="A2" s="416" t="s">
        <v>399</v>
      </c>
      <c r="B2" s="416"/>
      <c r="C2" s="416"/>
      <c r="D2" s="416"/>
      <c r="E2" s="416"/>
      <c r="F2" s="416"/>
      <c r="G2" s="416"/>
      <c r="H2" s="416"/>
      <c r="I2" s="416"/>
      <c r="J2" s="416"/>
      <c r="K2" s="416"/>
    </row>
    <row r="3" spans="1:11" ht="20.25" customHeight="1" thickBot="1" x14ac:dyDescent="0.3">
      <c r="A3" s="29" t="s">
        <v>493</v>
      </c>
      <c r="K3" s="39" t="s">
        <v>494</v>
      </c>
    </row>
    <row r="4" spans="1:11" ht="20.100000000000001" customHeight="1" thickTop="1" x14ac:dyDescent="0.25">
      <c r="A4" s="409" t="s">
        <v>118</v>
      </c>
      <c r="B4" s="412" t="s">
        <v>2</v>
      </c>
      <c r="C4" s="412"/>
      <c r="D4" s="412"/>
      <c r="E4" s="412" t="s">
        <v>3</v>
      </c>
      <c r="F4" s="412"/>
      <c r="G4" s="412"/>
      <c r="H4" s="412" t="s">
        <v>4</v>
      </c>
      <c r="I4" s="412"/>
      <c r="J4" s="412"/>
      <c r="K4" s="409" t="s">
        <v>278</v>
      </c>
    </row>
    <row r="5" spans="1:11" ht="20.100000000000001" customHeight="1" x14ac:dyDescent="0.25">
      <c r="A5" s="410"/>
      <c r="B5" s="413" t="s">
        <v>6</v>
      </c>
      <c r="C5" s="413"/>
      <c r="D5" s="413"/>
      <c r="E5" s="413" t="s">
        <v>7</v>
      </c>
      <c r="F5" s="413"/>
      <c r="G5" s="413"/>
      <c r="H5" s="413" t="s">
        <v>8</v>
      </c>
      <c r="I5" s="413"/>
      <c r="J5" s="413"/>
      <c r="K5" s="410"/>
    </row>
    <row r="6" spans="1:11" ht="20.100000000000001" customHeight="1" x14ac:dyDescent="0.25">
      <c r="A6" s="410"/>
      <c r="B6" s="38" t="s">
        <v>52</v>
      </c>
      <c r="C6" s="38" t="s">
        <v>10</v>
      </c>
      <c r="D6" s="38" t="s">
        <v>11</v>
      </c>
      <c r="E6" s="38" t="s">
        <v>52</v>
      </c>
      <c r="F6" s="38" t="s">
        <v>10</v>
      </c>
      <c r="G6" s="38" t="s">
        <v>11</v>
      </c>
      <c r="H6" s="38" t="s">
        <v>52</v>
      </c>
      <c r="I6" s="38" t="s">
        <v>10</v>
      </c>
      <c r="J6" s="38" t="s">
        <v>11</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42" t="s">
        <v>14</v>
      </c>
      <c r="B8" s="40"/>
      <c r="C8" s="40"/>
      <c r="D8" s="40"/>
      <c r="E8" s="40"/>
      <c r="F8" s="40"/>
      <c r="G8" s="40"/>
      <c r="H8" s="40"/>
      <c r="I8" s="40"/>
      <c r="J8" s="40"/>
      <c r="K8" s="43" t="s">
        <v>15</v>
      </c>
    </row>
    <row r="9" spans="1:11" ht="20.100000000000001" customHeight="1" x14ac:dyDescent="0.25">
      <c r="A9" s="5" t="s">
        <v>280</v>
      </c>
      <c r="B9" s="48">
        <v>198</v>
      </c>
      <c r="C9" s="48">
        <v>439</v>
      </c>
      <c r="D9" s="6">
        <f>SUM(B9:C9)</f>
        <v>637</v>
      </c>
      <c r="E9" s="6">
        <v>0</v>
      </c>
      <c r="F9" s="6">
        <v>0</v>
      </c>
      <c r="G9" s="6">
        <v>0</v>
      </c>
      <c r="H9" s="6">
        <f>SUM(B9,E9)</f>
        <v>198</v>
      </c>
      <c r="I9" s="50">
        <f>SUM(C9,F9)</f>
        <v>439</v>
      </c>
      <c r="J9" s="6">
        <f t="shared" ref="J9:J27" si="0">SUM(D9,G9)</f>
        <v>637</v>
      </c>
      <c r="K9" s="7" t="s">
        <v>281</v>
      </c>
    </row>
    <row r="10" spans="1:11" ht="20.100000000000001" customHeight="1" x14ac:dyDescent="0.25">
      <c r="A10" s="5" t="s">
        <v>124</v>
      </c>
      <c r="B10" s="48">
        <v>8</v>
      </c>
      <c r="C10" s="48">
        <v>25</v>
      </c>
      <c r="D10" s="6">
        <f t="shared" ref="D10:D27" si="1">SUM(B10:C10)</f>
        <v>33</v>
      </c>
      <c r="E10" s="6">
        <v>0</v>
      </c>
      <c r="F10" s="6">
        <v>0</v>
      </c>
      <c r="G10" s="6">
        <v>0</v>
      </c>
      <c r="H10" s="6">
        <f t="shared" ref="H10:I26" si="2">SUM(B10,E10)</f>
        <v>8</v>
      </c>
      <c r="I10" s="50">
        <f t="shared" si="2"/>
        <v>25</v>
      </c>
      <c r="J10" s="6">
        <f t="shared" si="0"/>
        <v>33</v>
      </c>
      <c r="K10" s="7" t="s">
        <v>282</v>
      </c>
    </row>
    <row r="11" spans="1:11" ht="20.100000000000001" customHeight="1" x14ac:dyDescent="0.25">
      <c r="A11" s="5" t="s">
        <v>125</v>
      </c>
      <c r="B11" s="48">
        <v>150</v>
      </c>
      <c r="C11" s="48">
        <v>303</v>
      </c>
      <c r="D11" s="6">
        <f t="shared" si="1"/>
        <v>453</v>
      </c>
      <c r="E11" s="6">
        <v>0</v>
      </c>
      <c r="F11" s="6">
        <v>0</v>
      </c>
      <c r="G11" s="6">
        <v>0</v>
      </c>
      <c r="H11" s="6">
        <f t="shared" si="2"/>
        <v>150</v>
      </c>
      <c r="I11" s="50">
        <f t="shared" si="2"/>
        <v>303</v>
      </c>
      <c r="J11" s="6">
        <f t="shared" si="0"/>
        <v>453</v>
      </c>
      <c r="K11" s="7" t="s">
        <v>347</v>
      </c>
    </row>
    <row r="12" spans="1:11" ht="20.100000000000001" customHeight="1" x14ac:dyDescent="0.25">
      <c r="A12" s="5" t="s">
        <v>348</v>
      </c>
      <c r="B12" s="48">
        <v>67</v>
      </c>
      <c r="C12" s="48">
        <v>397</v>
      </c>
      <c r="D12" s="6">
        <f t="shared" si="1"/>
        <v>464</v>
      </c>
      <c r="E12" s="6">
        <v>0</v>
      </c>
      <c r="F12" s="6">
        <v>0</v>
      </c>
      <c r="G12" s="6">
        <v>0</v>
      </c>
      <c r="H12" s="6">
        <f t="shared" si="2"/>
        <v>67</v>
      </c>
      <c r="I12" s="50">
        <f t="shared" si="2"/>
        <v>397</v>
      </c>
      <c r="J12" s="6">
        <f t="shared" si="0"/>
        <v>464</v>
      </c>
      <c r="K12" s="7" t="s">
        <v>349</v>
      </c>
    </row>
    <row r="13" spans="1:11" ht="20.100000000000001" customHeight="1" x14ac:dyDescent="0.25">
      <c r="A13" s="5" t="s">
        <v>285</v>
      </c>
      <c r="B13" s="48">
        <v>357</v>
      </c>
      <c r="C13" s="48">
        <v>442</v>
      </c>
      <c r="D13" s="6">
        <f t="shared" si="1"/>
        <v>799</v>
      </c>
      <c r="E13" s="6">
        <v>0</v>
      </c>
      <c r="F13" s="6">
        <v>0</v>
      </c>
      <c r="G13" s="6">
        <v>0</v>
      </c>
      <c r="H13" s="6">
        <f t="shared" si="2"/>
        <v>357</v>
      </c>
      <c r="I13" s="50">
        <f t="shared" si="2"/>
        <v>442</v>
      </c>
      <c r="J13" s="6">
        <f t="shared" si="0"/>
        <v>799</v>
      </c>
      <c r="K13" s="7" t="s">
        <v>286</v>
      </c>
    </row>
    <row r="14" spans="1:11" ht="20.100000000000001" customHeight="1" x14ac:dyDescent="0.25">
      <c r="A14" s="5" t="s">
        <v>350</v>
      </c>
      <c r="B14" s="48">
        <v>170</v>
      </c>
      <c r="C14" s="48">
        <v>257</v>
      </c>
      <c r="D14" s="6">
        <f t="shared" si="1"/>
        <v>427</v>
      </c>
      <c r="E14" s="6">
        <v>0</v>
      </c>
      <c r="F14" s="6">
        <v>0</v>
      </c>
      <c r="G14" s="6">
        <v>0</v>
      </c>
      <c r="H14" s="6">
        <f t="shared" si="2"/>
        <v>170</v>
      </c>
      <c r="I14" s="50">
        <f t="shared" si="2"/>
        <v>257</v>
      </c>
      <c r="J14" s="6">
        <f t="shared" si="0"/>
        <v>427</v>
      </c>
      <c r="K14" s="7" t="s">
        <v>351</v>
      </c>
    </row>
    <row r="15" spans="1:11" ht="20.100000000000001" customHeight="1" x14ac:dyDescent="0.25">
      <c r="A15" s="5" t="s">
        <v>352</v>
      </c>
      <c r="B15" s="48">
        <v>54</v>
      </c>
      <c r="C15" s="48">
        <v>51</v>
      </c>
      <c r="D15" s="6">
        <f t="shared" si="1"/>
        <v>105</v>
      </c>
      <c r="E15" s="6">
        <v>0</v>
      </c>
      <c r="F15" s="6">
        <v>0</v>
      </c>
      <c r="G15" s="6">
        <v>0</v>
      </c>
      <c r="H15" s="6">
        <f t="shared" si="2"/>
        <v>54</v>
      </c>
      <c r="I15" s="50">
        <f t="shared" si="2"/>
        <v>51</v>
      </c>
      <c r="J15" s="6">
        <f t="shared" si="0"/>
        <v>105</v>
      </c>
      <c r="K15" s="7" t="s">
        <v>353</v>
      </c>
    </row>
    <row r="16" spans="1:11" ht="20.100000000000001" customHeight="1" x14ac:dyDescent="0.25">
      <c r="A16" s="5" t="s">
        <v>287</v>
      </c>
      <c r="B16" s="48">
        <v>217</v>
      </c>
      <c r="C16" s="48">
        <v>573</v>
      </c>
      <c r="D16" s="6">
        <f t="shared" si="1"/>
        <v>790</v>
      </c>
      <c r="E16" s="6">
        <v>0</v>
      </c>
      <c r="F16" s="6">
        <v>0</v>
      </c>
      <c r="G16" s="6">
        <v>0</v>
      </c>
      <c r="H16" s="6">
        <f t="shared" si="2"/>
        <v>217</v>
      </c>
      <c r="I16" s="50">
        <f t="shared" si="2"/>
        <v>573</v>
      </c>
      <c r="J16" s="6">
        <f t="shared" si="0"/>
        <v>790</v>
      </c>
      <c r="K16" s="7" t="s">
        <v>355</v>
      </c>
    </row>
    <row r="17" spans="1:11" ht="20.100000000000001" customHeight="1" x14ac:dyDescent="0.25">
      <c r="A17" s="5" t="s">
        <v>400</v>
      </c>
      <c r="B17" s="48">
        <v>110</v>
      </c>
      <c r="C17" s="48">
        <v>211</v>
      </c>
      <c r="D17" s="6">
        <f t="shared" si="1"/>
        <v>321</v>
      </c>
      <c r="E17" s="6">
        <v>0</v>
      </c>
      <c r="F17" s="6">
        <v>0</v>
      </c>
      <c r="G17" s="6">
        <v>0</v>
      </c>
      <c r="H17" s="6">
        <f t="shared" si="2"/>
        <v>110</v>
      </c>
      <c r="I17" s="50">
        <f t="shared" si="2"/>
        <v>211</v>
      </c>
      <c r="J17" s="6">
        <f t="shared" si="0"/>
        <v>321</v>
      </c>
      <c r="K17" s="7" t="s">
        <v>357</v>
      </c>
    </row>
    <row r="18" spans="1:11" ht="20.100000000000001" customHeight="1" x14ac:dyDescent="0.25">
      <c r="A18" s="5" t="s">
        <v>289</v>
      </c>
      <c r="B18" s="48">
        <v>406</v>
      </c>
      <c r="C18" s="48">
        <v>330</v>
      </c>
      <c r="D18" s="6">
        <f t="shared" si="1"/>
        <v>736</v>
      </c>
      <c r="E18" s="6">
        <v>0</v>
      </c>
      <c r="F18" s="6">
        <v>0</v>
      </c>
      <c r="G18" s="6">
        <v>0</v>
      </c>
      <c r="H18" s="6">
        <f t="shared" si="2"/>
        <v>406</v>
      </c>
      <c r="I18" s="50">
        <f t="shared" si="2"/>
        <v>330</v>
      </c>
      <c r="J18" s="6">
        <f t="shared" si="0"/>
        <v>736</v>
      </c>
      <c r="K18" s="7" t="s">
        <v>290</v>
      </c>
    </row>
    <row r="19" spans="1:11" ht="20.100000000000001" customHeight="1" x14ac:dyDescent="0.25">
      <c r="A19" s="5" t="s">
        <v>390</v>
      </c>
      <c r="B19" s="48">
        <v>717</v>
      </c>
      <c r="C19" s="48">
        <v>1788</v>
      </c>
      <c r="D19" s="6">
        <f t="shared" si="1"/>
        <v>2505</v>
      </c>
      <c r="E19" s="6">
        <v>0</v>
      </c>
      <c r="F19" s="6">
        <v>0</v>
      </c>
      <c r="G19" s="6">
        <v>0</v>
      </c>
      <c r="H19" s="6">
        <f t="shared" si="2"/>
        <v>717</v>
      </c>
      <c r="I19" s="50">
        <f t="shared" si="2"/>
        <v>1788</v>
      </c>
      <c r="J19" s="6">
        <f t="shared" si="0"/>
        <v>2505</v>
      </c>
      <c r="K19" s="7" t="s">
        <v>360</v>
      </c>
    </row>
    <row r="20" spans="1:11" ht="20.100000000000001" customHeight="1" x14ac:dyDescent="0.25">
      <c r="A20" s="5" t="s">
        <v>391</v>
      </c>
      <c r="B20" s="48">
        <v>349</v>
      </c>
      <c r="C20" s="48">
        <v>645</v>
      </c>
      <c r="D20" s="6">
        <f t="shared" si="1"/>
        <v>994</v>
      </c>
      <c r="E20" s="6">
        <v>0</v>
      </c>
      <c r="F20" s="6">
        <v>0</v>
      </c>
      <c r="G20" s="6">
        <v>0</v>
      </c>
      <c r="H20" s="6">
        <f t="shared" si="2"/>
        <v>349</v>
      </c>
      <c r="I20" s="50">
        <f t="shared" si="2"/>
        <v>645</v>
      </c>
      <c r="J20" s="6">
        <f t="shared" si="0"/>
        <v>994</v>
      </c>
      <c r="K20" s="7" t="s">
        <v>362</v>
      </c>
    </row>
    <row r="21" spans="1:11" ht="20.100000000000001" customHeight="1" x14ac:dyDescent="0.25">
      <c r="A21" s="5" t="s">
        <v>392</v>
      </c>
      <c r="B21" s="48">
        <v>0</v>
      </c>
      <c r="C21" s="48">
        <v>548</v>
      </c>
      <c r="D21" s="6">
        <f t="shared" si="1"/>
        <v>548</v>
      </c>
      <c r="E21" s="6">
        <v>0</v>
      </c>
      <c r="F21" s="6">
        <v>0</v>
      </c>
      <c r="G21" s="6">
        <v>0</v>
      </c>
      <c r="H21" s="6">
        <f t="shared" si="2"/>
        <v>0</v>
      </c>
      <c r="I21" s="50">
        <f t="shared" si="2"/>
        <v>548</v>
      </c>
      <c r="J21" s="6">
        <f t="shared" si="0"/>
        <v>548</v>
      </c>
      <c r="K21" s="7" t="s">
        <v>364</v>
      </c>
    </row>
    <row r="22" spans="1:11" ht="20.100000000000001" customHeight="1" x14ac:dyDescent="0.25">
      <c r="A22" s="5" t="s">
        <v>393</v>
      </c>
      <c r="B22" s="48">
        <v>288</v>
      </c>
      <c r="C22" s="48">
        <v>145</v>
      </c>
      <c r="D22" s="6">
        <f t="shared" si="1"/>
        <v>433</v>
      </c>
      <c r="E22" s="6">
        <v>0</v>
      </c>
      <c r="F22" s="6">
        <v>0</v>
      </c>
      <c r="G22" s="6">
        <v>0</v>
      </c>
      <c r="H22" s="6">
        <f t="shared" si="2"/>
        <v>288</v>
      </c>
      <c r="I22" s="50">
        <f t="shared" si="2"/>
        <v>145</v>
      </c>
      <c r="J22" s="6">
        <f t="shared" si="0"/>
        <v>433</v>
      </c>
      <c r="K22" s="7" t="s">
        <v>367</v>
      </c>
    </row>
    <row r="23" spans="1:11" ht="20.100000000000001" customHeight="1" x14ac:dyDescent="0.25">
      <c r="A23" s="5" t="s">
        <v>299</v>
      </c>
      <c r="B23" s="48">
        <v>732</v>
      </c>
      <c r="C23" s="48">
        <v>1140</v>
      </c>
      <c r="D23" s="6">
        <f t="shared" si="1"/>
        <v>1872</v>
      </c>
      <c r="E23" s="6">
        <v>0</v>
      </c>
      <c r="F23" s="6">
        <v>0</v>
      </c>
      <c r="G23" s="6">
        <v>0</v>
      </c>
      <c r="H23" s="6">
        <f t="shared" si="2"/>
        <v>732</v>
      </c>
      <c r="I23" s="50">
        <f t="shared" si="2"/>
        <v>1140</v>
      </c>
      <c r="J23" s="6">
        <f t="shared" si="0"/>
        <v>1872</v>
      </c>
      <c r="K23" s="7" t="s">
        <v>300</v>
      </c>
    </row>
    <row r="24" spans="1:11" ht="20.100000000000001" customHeight="1" x14ac:dyDescent="0.25">
      <c r="A24" s="5" t="s">
        <v>368</v>
      </c>
      <c r="B24" s="48">
        <v>75</v>
      </c>
      <c r="C24" s="48">
        <v>56</v>
      </c>
      <c r="D24" s="6">
        <f t="shared" si="1"/>
        <v>131</v>
      </c>
      <c r="E24" s="6">
        <v>0</v>
      </c>
      <c r="F24" s="6">
        <v>0</v>
      </c>
      <c r="G24" s="6">
        <v>0</v>
      </c>
      <c r="H24" s="6">
        <f t="shared" si="2"/>
        <v>75</v>
      </c>
      <c r="I24" s="50">
        <f t="shared" si="2"/>
        <v>56</v>
      </c>
      <c r="J24" s="6">
        <f t="shared" si="0"/>
        <v>131</v>
      </c>
      <c r="K24" s="7" t="s">
        <v>369</v>
      </c>
    </row>
    <row r="25" spans="1:11" ht="20.100000000000001" customHeight="1" x14ac:dyDescent="0.25">
      <c r="A25" s="5" t="s">
        <v>396</v>
      </c>
      <c r="B25" s="48">
        <v>302</v>
      </c>
      <c r="C25" s="48">
        <v>166</v>
      </c>
      <c r="D25" s="6">
        <f t="shared" si="1"/>
        <v>468</v>
      </c>
      <c r="E25" s="6">
        <v>0</v>
      </c>
      <c r="F25" s="6">
        <v>0</v>
      </c>
      <c r="G25" s="6">
        <v>0</v>
      </c>
      <c r="H25" s="6">
        <f t="shared" si="2"/>
        <v>302</v>
      </c>
      <c r="I25" s="50">
        <f t="shared" si="2"/>
        <v>166</v>
      </c>
      <c r="J25" s="6">
        <f t="shared" si="0"/>
        <v>468</v>
      </c>
      <c r="K25" s="7" t="s">
        <v>371</v>
      </c>
    </row>
    <row r="26" spans="1:11" ht="20.100000000000001" customHeight="1" x14ac:dyDescent="0.25">
      <c r="A26" s="5" t="s">
        <v>301</v>
      </c>
      <c r="B26" s="48">
        <v>298</v>
      </c>
      <c r="C26" s="48">
        <v>331</v>
      </c>
      <c r="D26" s="6">
        <f t="shared" si="1"/>
        <v>629</v>
      </c>
      <c r="E26" s="6">
        <v>0</v>
      </c>
      <c r="F26" s="6">
        <v>0</v>
      </c>
      <c r="G26" s="6">
        <v>0</v>
      </c>
      <c r="H26" s="6">
        <f t="shared" si="2"/>
        <v>298</v>
      </c>
      <c r="I26" s="50">
        <f t="shared" si="2"/>
        <v>331</v>
      </c>
      <c r="J26" s="6">
        <f t="shared" si="0"/>
        <v>629</v>
      </c>
      <c r="K26" s="7" t="s">
        <v>302</v>
      </c>
    </row>
    <row r="27" spans="1:11" ht="20.100000000000001" customHeight="1" thickBot="1" x14ac:dyDescent="0.3">
      <c r="A27" s="44" t="s">
        <v>372</v>
      </c>
      <c r="B27" s="51">
        <v>108</v>
      </c>
      <c r="C27" s="51">
        <v>146</v>
      </c>
      <c r="D27" s="45">
        <f t="shared" si="1"/>
        <v>254</v>
      </c>
      <c r="E27" s="45">
        <v>0</v>
      </c>
      <c r="F27" s="45">
        <v>0</v>
      </c>
      <c r="G27" s="45">
        <v>0</v>
      </c>
      <c r="H27" s="45">
        <f>SUM(B27,E27)</f>
        <v>108</v>
      </c>
      <c r="I27" s="52">
        <f>SUM(C27,F27)</f>
        <v>146</v>
      </c>
      <c r="J27" s="45">
        <f t="shared" si="0"/>
        <v>254</v>
      </c>
      <c r="K27" s="46" t="s">
        <v>373</v>
      </c>
    </row>
    <row r="28" spans="1:11" ht="20.100000000000001" customHeight="1" thickBot="1" x14ac:dyDescent="0.3">
      <c r="A28" s="1" t="s">
        <v>38</v>
      </c>
      <c r="B28" s="53">
        <f>SUM(B9:B27)</f>
        <v>4606</v>
      </c>
      <c r="C28" s="53">
        <f t="shared" ref="C28:J28" si="3">SUM(C9:C27)</f>
        <v>7993</v>
      </c>
      <c r="D28" s="53">
        <f t="shared" si="3"/>
        <v>12599</v>
      </c>
      <c r="E28" s="53">
        <f t="shared" si="3"/>
        <v>0</v>
      </c>
      <c r="F28" s="53">
        <f t="shared" si="3"/>
        <v>0</v>
      </c>
      <c r="G28" s="53">
        <f t="shared" si="3"/>
        <v>0</v>
      </c>
      <c r="H28" s="53">
        <f t="shared" si="3"/>
        <v>4606</v>
      </c>
      <c r="I28" s="53">
        <f t="shared" si="3"/>
        <v>7993</v>
      </c>
      <c r="J28" s="53">
        <f t="shared" si="3"/>
        <v>12599</v>
      </c>
      <c r="K28" s="2" t="s">
        <v>39</v>
      </c>
    </row>
    <row r="29" spans="1:11" ht="15" thickTop="1" x14ac:dyDescent="0.2"/>
    <row r="41" spans="1:11" ht="27" customHeight="1" thickBot="1" x14ac:dyDescent="0.3">
      <c r="A41" s="29" t="s">
        <v>495</v>
      </c>
      <c r="K41" s="39" t="s">
        <v>496</v>
      </c>
    </row>
    <row r="42" spans="1:11" ht="20.100000000000001" customHeight="1" thickTop="1" x14ac:dyDescent="0.25">
      <c r="A42" s="409" t="s">
        <v>118</v>
      </c>
      <c r="B42" s="412" t="s">
        <v>2</v>
      </c>
      <c r="C42" s="412"/>
      <c r="D42" s="412"/>
      <c r="E42" s="412" t="s">
        <v>3</v>
      </c>
      <c r="F42" s="412"/>
      <c r="G42" s="412"/>
      <c r="H42" s="412" t="s">
        <v>4</v>
      </c>
      <c r="I42" s="412"/>
      <c r="J42" s="412"/>
      <c r="K42" s="409" t="s">
        <v>278</v>
      </c>
    </row>
    <row r="43" spans="1:11" ht="20.100000000000001" customHeight="1" x14ac:dyDescent="0.25">
      <c r="A43" s="410"/>
      <c r="B43" s="413" t="s">
        <v>6</v>
      </c>
      <c r="C43" s="413"/>
      <c r="D43" s="413"/>
      <c r="E43" s="413" t="s">
        <v>7</v>
      </c>
      <c r="F43" s="413"/>
      <c r="G43" s="413"/>
      <c r="H43" s="413" t="s">
        <v>8</v>
      </c>
      <c r="I43" s="413"/>
      <c r="J43" s="413"/>
      <c r="K43" s="410"/>
    </row>
    <row r="44" spans="1:11" ht="20.100000000000001" customHeight="1" x14ac:dyDescent="0.25">
      <c r="A44" s="410"/>
      <c r="B44" s="38" t="s">
        <v>52</v>
      </c>
      <c r="C44" s="38" t="s">
        <v>10</v>
      </c>
      <c r="D44" s="38" t="s">
        <v>11</v>
      </c>
      <c r="E44" s="38" t="s">
        <v>52</v>
      </c>
      <c r="F44" s="38" t="s">
        <v>10</v>
      </c>
      <c r="G44" s="38" t="s">
        <v>11</v>
      </c>
      <c r="H44" s="38" t="s">
        <v>52</v>
      </c>
      <c r="I44" s="38" t="s">
        <v>10</v>
      </c>
      <c r="J44" s="38" t="s">
        <v>11</v>
      </c>
      <c r="K44" s="410"/>
    </row>
    <row r="45" spans="1:11" ht="20.100000000000001" customHeight="1" thickBot="1" x14ac:dyDescent="0.3">
      <c r="A45" s="411"/>
      <c r="B45" s="4" t="s">
        <v>12</v>
      </c>
      <c r="C45" s="4" t="s">
        <v>13</v>
      </c>
      <c r="D45" s="4" t="s">
        <v>8</v>
      </c>
      <c r="E45" s="4" t="s">
        <v>12</v>
      </c>
      <c r="F45" s="4" t="s">
        <v>13</v>
      </c>
      <c r="G45" s="4" t="s">
        <v>8</v>
      </c>
      <c r="H45" s="4" t="s">
        <v>12</v>
      </c>
      <c r="I45" s="4" t="s">
        <v>13</v>
      </c>
      <c r="J45" s="4" t="s">
        <v>8</v>
      </c>
      <c r="K45" s="411"/>
    </row>
    <row r="46" spans="1:11" ht="20.100000000000001" customHeight="1" x14ac:dyDescent="0.2">
      <c r="A46" s="42" t="s">
        <v>62</v>
      </c>
      <c r="B46" s="40"/>
      <c r="C46" s="40"/>
      <c r="D46" s="40"/>
      <c r="E46" s="40"/>
      <c r="F46" s="40"/>
      <c r="G46" s="40"/>
      <c r="H46" s="40"/>
      <c r="I46" s="40"/>
      <c r="J46" s="40"/>
      <c r="K46" s="43" t="s">
        <v>41</v>
      </c>
    </row>
    <row r="47" spans="1:11" ht="20.100000000000001" customHeight="1" x14ac:dyDescent="0.25">
      <c r="A47" s="5" t="s">
        <v>348</v>
      </c>
      <c r="B47" s="41">
        <v>79</v>
      </c>
      <c r="C47" s="41">
        <v>119</v>
      </c>
      <c r="D47" s="6">
        <f>SUM(B47:C47)</f>
        <v>198</v>
      </c>
      <c r="E47" s="6">
        <v>0</v>
      </c>
      <c r="F47" s="6">
        <v>0</v>
      </c>
      <c r="G47" s="6">
        <f>SUM(E47:F47)</f>
        <v>0</v>
      </c>
      <c r="H47" s="6">
        <f>SUM(B47,E47)</f>
        <v>79</v>
      </c>
      <c r="I47" s="6">
        <f>SUM(C47,F47)</f>
        <v>119</v>
      </c>
      <c r="J47" s="6">
        <f t="shared" ref="J47:J58" si="4">SUM(D47,G47)</f>
        <v>198</v>
      </c>
      <c r="K47" s="7" t="s">
        <v>349</v>
      </c>
    </row>
    <row r="48" spans="1:11" ht="20.100000000000001" customHeight="1" x14ac:dyDescent="0.25">
      <c r="A48" s="5" t="s">
        <v>285</v>
      </c>
      <c r="B48" s="41">
        <v>288</v>
      </c>
      <c r="C48" s="41">
        <v>16</v>
      </c>
      <c r="D48" s="6">
        <f t="shared" ref="D48:D58" si="5">SUM(B48:C48)</f>
        <v>304</v>
      </c>
      <c r="E48" s="6">
        <v>0</v>
      </c>
      <c r="F48" s="6">
        <v>0</v>
      </c>
      <c r="G48" s="6">
        <f t="shared" ref="G48:G58" si="6">SUM(E48:F48)</f>
        <v>0</v>
      </c>
      <c r="H48" s="6">
        <f t="shared" ref="H48:I58" si="7">SUM(B48,E48)</f>
        <v>288</v>
      </c>
      <c r="I48" s="6">
        <f t="shared" si="7"/>
        <v>16</v>
      </c>
      <c r="J48" s="6">
        <f t="shared" si="4"/>
        <v>304</v>
      </c>
      <c r="K48" s="7" t="s">
        <v>286</v>
      </c>
    </row>
    <row r="49" spans="1:11" ht="20.100000000000001" customHeight="1" x14ac:dyDescent="0.25">
      <c r="A49" s="5" t="s">
        <v>287</v>
      </c>
      <c r="B49" s="41">
        <v>619</v>
      </c>
      <c r="C49" s="41">
        <v>306</v>
      </c>
      <c r="D49" s="6">
        <f t="shared" si="5"/>
        <v>925</v>
      </c>
      <c r="E49" s="6">
        <v>0</v>
      </c>
      <c r="F49" s="6">
        <v>0</v>
      </c>
      <c r="G49" s="6">
        <f t="shared" si="6"/>
        <v>0</v>
      </c>
      <c r="H49" s="6">
        <f t="shared" si="7"/>
        <v>619</v>
      </c>
      <c r="I49" s="6">
        <f t="shared" si="7"/>
        <v>306</v>
      </c>
      <c r="J49" s="6">
        <f t="shared" si="4"/>
        <v>925</v>
      </c>
      <c r="K49" s="7" t="s">
        <v>331</v>
      </c>
    </row>
    <row r="50" spans="1:11" ht="20.100000000000001" customHeight="1" x14ac:dyDescent="0.25">
      <c r="A50" s="5" t="s">
        <v>356</v>
      </c>
      <c r="B50" s="41">
        <v>132</v>
      </c>
      <c r="C50" s="41">
        <v>100</v>
      </c>
      <c r="D50" s="6">
        <f t="shared" si="5"/>
        <v>232</v>
      </c>
      <c r="E50" s="6">
        <v>0</v>
      </c>
      <c r="F50" s="6">
        <v>0</v>
      </c>
      <c r="G50" s="6">
        <f t="shared" si="6"/>
        <v>0</v>
      </c>
      <c r="H50" s="6">
        <f t="shared" si="7"/>
        <v>132</v>
      </c>
      <c r="I50" s="6">
        <f t="shared" si="7"/>
        <v>100</v>
      </c>
      <c r="J50" s="6">
        <f t="shared" si="4"/>
        <v>232</v>
      </c>
      <c r="K50" s="7" t="s">
        <v>357</v>
      </c>
    </row>
    <row r="51" spans="1:11" ht="20.100000000000001" customHeight="1" x14ac:dyDescent="0.25">
      <c r="A51" s="5" t="s">
        <v>289</v>
      </c>
      <c r="B51" s="41">
        <v>271</v>
      </c>
      <c r="C51" s="41">
        <v>101</v>
      </c>
      <c r="D51" s="6">
        <f t="shared" si="5"/>
        <v>372</v>
      </c>
      <c r="E51" s="6">
        <v>0</v>
      </c>
      <c r="F51" s="6">
        <v>0</v>
      </c>
      <c r="G51" s="6">
        <f t="shared" si="6"/>
        <v>0</v>
      </c>
      <c r="H51" s="6">
        <f t="shared" si="7"/>
        <v>271</v>
      </c>
      <c r="I51" s="6">
        <f t="shared" si="7"/>
        <v>101</v>
      </c>
      <c r="J51" s="6">
        <f t="shared" si="4"/>
        <v>372</v>
      </c>
      <c r="K51" s="7" t="s">
        <v>290</v>
      </c>
    </row>
    <row r="52" spans="1:11" ht="20.100000000000001" customHeight="1" x14ac:dyDescent="0.25">
      <c r="A52" s="5" t="s">
        <v>390</v>
      </c>
      <c r="B52" s="41">
        <v>504</v>
      </c>
      <c r="C52" s="41">
        <v>467</v>
      </c>
      <c r="D52" s="6">
        <f t="shared" si="5"/>
        <v>971</v>
      </c>
      <c r="E52" s="6">
        <v>0</v>
      </c>
      <c r="F52" s="6">
        <v>0</v>
      </c>
      <c r="G52" s="6">
        <f t="shared" si="6"/>
        <v>0</v>
      </c>
      <c r="H52" s="6">
        <f t="shared" si="7"/>
        <v>504</v>
      </c>
      <c r="I52" s="6">
        <f t="shared" si="7"/>
        <v>467</v>
      </c>
      <c r="J52" s="6">
        <f t="shared" si="4"/>
        <v>971</v>
      </c>
      <c r="K52" s="7" t="s">
        <v>360</v>
      </c>
    </row>
    <row r="53" spans="1:11" ht="20.100000000000001" customHeight="1" x14ac:dyDescent="0.25">
      <c r="A53" s="5" t="s">
        <v>391</v>
      </c>
      <c r="B53" s="41">
        <v>249</v>
      </c>
      <c r="C53" s="41">
        <v>255</v>
      </c>
      <c r="D53" s="6">
        <f t="shared" si="5"/>
        <v>504</v>
      </c>
      <c r="E53" s="6">
        <v>0</v>
      </c>
      <c r="F53" s="6">
        <v>0</v>
      </c>
      <c r="G53" s="6">
        <f t="shared" si="6"/>
        <v>0</v>
      </c>
      <c r="H53" s="6">
        <f t="shared" si="7"/>
        <v>249</v>
      </c>
      <c r="I53" s="6">
        <f t="shared" si="7"/>
        <v>255</v>
      </c>
      <c r="J53" s="6">
        <f t="shared" si="4"/>
        <v>504</v>
      </c>
      <c r="K53" s="7" t="s">
        <v>362</v>
      </c>
    </row>
    <row r="54" spans="1:11" ht="20.100000000000001" customHeight="1" x14ac:dyDescent="0.25">
      <c r="A54" s="5" t="s">
        <v>392</v>
      </c>
      <c r="B54" s="54">
        <v>0</v>
      </c>
      <c r="C54" s="41">
        <v>66</v>
      </c>
      <c r="D54" s="6">
        <f t="shared" si="5"/>
        <v>66</v>
      </c>
      <c r="E54" s="6">
        <v>0</v>
      </c>
      <c r="F54" s="6">
        <v>0</v>
      </c>
      <c r="G54" s="6">
        <f t="shared" si="6"/>
        <v>0</v>
      </c>
      <c r="H54" s="6">
        <f t="shared" si="7"/>
        <v>0</v>
      </c>
      <c r="I54" s="6">
        <f t="shared" si="7"/>
        <v>66</v>
      </c>
      <c r="J54" s="6">
        <f t="shared" si="4"/>
        <v>66</v>
      </c>
      <c r="K54" s="7" t="s">
        <v>364</v>
      </c>
    </row>
    <row r="55" spans="1:11" ht="20.100000000000001" customHeight="1" x14ac:dyDescent="0.25">
      <c r="A55" s="5" t="s">
        <v>297</v>
      </c>
      <c r="B55" s="41">
        <v>52</v>
      </c>
      <c r="C55" s="55">
        <v>0</v>
      </c>
      <c r="D55" s="6">
        <f t="shared" si="5"/>
        <v>52</v>
      </c>
      <c r="E55" s="6">
        <v>0</v>
      </c>
      <c r="F55" s="6">
        <v>0</v>
      </c>
      <c r="G55" s="6">
        <f t="shared" si="6"/>
        <v>0</v>
      </c>
      <c r="H55" s="6">
        <f t="shared" si="7"/>
        <v>52</v>
      </c>
      <c r="I55" s="6">
        <f t="shared" si="7"/>
        <v>0</v>
      </c>
      <c r="J55" s="6">
        <f t="shared" si="4"/>
        <v>52</v>
      </c>
      <c r="K55" s="7" t="s">
        <v>367</v>
      </c>
    </row>
    <row r="56" spans="1:11" ht="20.100000000000001" customHeight="1" x14ac:dyDescent="0.25">
      <c r="A56" s="5" t="s">
        <v>299</v>
      </c>
      <c r="B56" s="41">
        <v>59</v>
      </c>
      <c r="C56" s="41">
        <v>28</v>
      </c>
      <c r="D56" s="6">
        <f t="shared" si="5"/>
        <v>87</v>
      </c>
      <c r="E56" s="6">
        <v>0</v>
      </c>
      <c r="F56" s="6">
        <v>0</v>
      </c>
      <c r="G56" s="6">
        <f t="shared" si="6"/>
        <v>0</v>
      </c>
      <c r="H56" s="6">
        <f t="shared" si="7"/>
        <v>59</v>
      </c>
      <c r="I56" s="6">
        <f t="shared" si="7"/>
        <v>28</v>
      </c>
      <c r="J56" s="6">
        <f t="shared" si="4"/>
        <v>87</v>
      </c>
      <c r="K56" s="7" t="s">
        <v>300</v>
      </c>
    </row>
    <row r="57" spans="1:11" ht="20.100000000000001" customHeight="1" x14ac:dyDescent="0.25">
      <c r="A57" s="5" t="s">
        <v>396</v>
      </c>
      <c r="B57" s="41">
        <v>140</v>
      </c>
      <c r="C57" s="41">
        <v>30</v>
      </c>
      <c r="D57" s="6">
        <f t="shared" si="5"/>
        <v>170</v>
      </c>
      <c r="E57" s="6">
        <v>0</v>
      </c>
      <c r="F57" s="6">
        <v>0</v>
      </c>
      <c r="G57" s="6">
        <f t="shared" si="6"/>
        <v>0</v>
      </c>
      <c r="H57" s="6">
        <f t="shared" si="7"/>
        <v>140</v>
      </c>
      <c r="I57" s="6">
        <f t="shared" si="7"/>
        <v>30</v>
      </c>
      <c r="J57" s="6">
        <f t="shared" si="4"/>
        <v>170</v>
      </c>
      <c r="K57" s="7" t="s">
        <v>371</v>
      </c>
    </row>
    <row r="58" spans="1:11" ht="20.100000000000001" customHeight="1" x14ac:dyDescent="0.25">
      <c r="A58" s="5" t="s">
        <v>301</v>
      </c>
      <c r="B58" s="41">
        <v>388</v>
      </c>
      <c r="C58" s="41">
        <v>134</v>
      </c>
      <c r="D58" s="6">
        <f t="shared" si="5"/>
        <v>522</v>
      </c>
      <c r="E58" s="6">
        <v>0</v>
      </c>
      <c r="F58" s="6">
        <v>0</v>
      </c>
      <c r="G58" s="6">
        <f t="shared" si="6"/>
        <v>0</v>
      </c>
      <c r="H58" s="6">
        <f t="shared" si="7"/>
        <v>388</v>
      </c>
      <c r="I58" s="6">
        <f t="shared" si="7"/>
        <v>134</v>
      </c>
      <c r="J58" s="6">
        <f t="shared" si="4"/>
        <v>522</v>
      </c>
      <c r="K58" s="7" t="s">
        <v>302</v>
      </c>
    </row>
    <row r="59" spans="1:11" ht="20.100000000000001" customHeight="1" thickBot="1" x14ac:dyDescent="0.25">
      <c r="A59" s="44" t="s">
        <v>45</v>
      </c>
      <c r="B59" s="45">
        <f>SUM(B47:B58)</f>
        <v>2781</v>
      </c>
      <c r="C59" s="45">
        <f t="shared" ref="C59:J59" si="8">SUM(C47:C58)</f>
        <v>1622</v>
      </c>
      <c r="D59" s="45">
        <f t="shared" si="8"/>
        <v>4403</v>
      </c>
      <c r="E59" s="45">
        <f t="shared" si="8"/>
        <v>0</v>
      </c>
      <c r="F59" s="45">
        <f t="shared" si="8"/>
        <v>0</v>
      </c>
      <c r="G59" s="45">
        <f t="shared" si="8"/>
        <v>0</v>
      </c>
      <c r="H59" s="45">
        <f t="shared" si="8"/>
        <v>2781</v>
      </c>
      <c r="I59" s="45">
        <f t="shared" si="8"/>
        <v>1622</v>
      </c>
      <c r="J59" s="45">
        <f t="shared" si="8"/>
        <v>4403</v>
      </c>
      <c r="K59" s="46" t="s">
        <v>336</v>
      </c>
    </row>
    <row r="60" spans="1:11" ht="20.100000000000001" customHeight="1" thickBot="1" x14ac:dyDescent="0.25">
      <c r="A60" s="8" t="s">
        <v>108</v>
      </c>
      <c r="B60" s="9">
        <f t="shared" ref="B60:J60" si="9">SUM(B59,B28)</f>
        <v>7387</v>
      </c>
      <c r="C60" s="9">
        <f t="shared" si="9"/>
        <v>9615</v>
      </c>
      <c r="D60" s="9">
        <f t="shared" si="9"/>
        <v>17002</v>
      </c>
      <c r="E60" s="9">
        <f t="shared" si="9"/>
        <v>0</v>
      </c>
      <c r="F60" s="9">
        <f t="shared" si="9"/>
        <v>0</v>
      </c>
      <c r="G60" s="9">
        <f t="shared" si="9"/>
        <v>0</v>
      </c>
      <c r="H60" s="9">
        <f t="shared" si="9"/>
        <v>7387</v>
      </c>
      <c r="I60" s="9">
        <f t="shared" si="9"/>
        <v>9615</v>
      </c>
      <c r="J60" s="9">
        <f t="shared" si="9"/>
        <v>17002</v>
      </c>
      <c r="K60" s="10" t="s">
        <v>48</v>
      </c>
    </row>
    <row r="61" spans="1:11" ht="15" thickTop="1" x14ac:dyDescent="0.2"/>
    <row r="76" spans="1:11" ht="21" customHeight="1" x14ac:dyDescent="0.2"/>
    <row r="80" spans="1:11" ht="33" customHeight="1" x14ac:dyDescent="0.2">
      <c r="A80" s="423" t="s">
        <v>401</v>
      </c>
      <c r="B80" s="423"/>
      <c r="C80" s="423"/>
      <c r="D80" s="423"/>
      <c r="E80" s="423"/>
      <c r="F80" s="423"/>
      <c r="G80" s="423"/>
      <c r="H80" s="423"/>
      <c r="I80" s="423"/>
      <c r="J80" s="423"/>
      <c r="K80" s="423"/>
    </row>
    <row r="81" spans="1:11" ht="37.5" customHeight="1" x14ac:dyDescent="0.25">
      <c r="A81" s="416" t="s">
        <v>402</v>
      </c>
      <c r="B81" s="416"/>
      <c r="C81" s="416"/>
      <c r="D81" s="416"/>
      <c r="E81" s="416"/>
      <c r="F81" s="416"/>
      <c r="G81" s="416"/>
      <c r="H81" s="416"/>
      <c r="I81" s="416"/>
      <c r="J81" s="416"/>
      <c r="K81" s="416"/>
    </row>
    <row r="82" spans="1:11" ht="27" customHeight="1" thickBot="1" x14ac:dyDescent="0.3">
      <c r="A82" s="29" t="s">
        <v>497</v>
      </c>
      <c r="K82" s="39" t="s">
        <v>498</v>
      </c>
    </row>
    <row r="83" spans="1:11" ht="20.100000000000001" customHeight="1" thickTop="1" x14ac:dyDescent="0.25">
      <c r="A83" s="409" t="s">
        <v>118</v>
      </c>
      <c r="B83" s="412" t="s">
        <v>2</v>
      </c>
      <c r="C83" s="412"/>
      <c r="D83" s="412"/>
      <c r="E83" s="412" t="s">
        <v>3</v>
      </c>
      <c r="F83" s="412"/>
      <c r="G83" s="412"/>
      <c r="H83" s="412" t="s">
        <v>4</v>
      </c>
      <c r="I83" s="412"/>
      <c r="J83" s="412"/>
      <c r="K83" s="409" t="s">
        <v>278</v>
      </c>
    </row>
    <row r="84" spans="1:11" ht="20.100000000000001" customHeight="1" x14ac:dyDescent="0.25">
      <c r="A84" s="410"/>
      <c r="B84" s="413" t="s">
        <v>6</v>
      </c>
      <c r="C84" s="413"/>
      <c r="D84" s="413"/>
      <c r="E84" s="413" t="s">
        <v>7</v>
      </c>
      <c r="F84" s="413"/>
      <c r="G84" s="413"/>
      <c r="H84" s="413" t="s">
        <v>8</v>
      </c>
      <c r="I84" s="413"/>
      <c r="J84" s="413"/>
      <c r="K84" s="410"/>
    </row>
    <row r="85" spans="1:11" ht="20.100000000000001" customHeight="1" x14ac:dyDescent="0.25">
      <c r="A85" s="410"/>
      <c r="B85" s="38" t="s">
        <v>52</v>
      </c>
      <c r="C85" s="38" t="s">
        <v>10</v>
      </c>
      <c r="D85" s="38" t="s">
        <v>11</v>
      </c>
      <c r="E85" s="38" t="s">
        <v>52</v>
      </c>
      <c r="F85" s="38" t="s">
        <v>10</v>
      </c>
      <c r="G85" s="38" t="s">
        <v>11</v>
      </c>
      <c r="H85" s="38" t="s">
        <v>52</v>
      </c>
      <c r="I85" s="38" t="s">
        <v>10</v>
      </c>
      <c r="J85" s="38" t="s">
        <v>11</v>
      </c>
      <c r="K85" s="410"/>
    </row>
    <row r="86" spans="1:11" ht="20.100000000000001" customHeight="1" thickBot="1" x14ac:dyDescent="0.3">
      <c r="A86" s="411"/>
      <c r="B86" s="4" t="s">
        <v>12</v>
      </c>
      <c r="C86" s="4" t="s">
        <v>13</v>
      </c>
      <c r="D86" s="4" t="s">
        <v>8</v>
      </c>
      <c r="E86" s="4" t="s">
        <v>12</v>
      </c>
      <c r="F86" s="4" t="s">
        <v>13</v>
      </c>
      <c r="G86" s="4" t="s">
        <v>8</v>
      </c>
      <c r="H86" s="4" t="s">
        <v>12</v>
      </c>
      <c r="I86" s="4" t="s">
        <v>13</v>
      </c>
      <c r="J86" s="4" t="s">
        <v>8</v>
      </c>
      <c r="K86" s="411"/>
    </row>
    <row r="87" spans="1:11" ht="20.100000000000001" customHeight="1" x14ac:dyDescent="0.2">
      <c r="A87" s="42" t="s">
        <v>14</v>
      </c>
      <c r="B87" s="40"/>
      <c r="C87" s="40"/>
      <c r="D87" s="40"/>
      <c r="E87" s="40"/>
      <c r="F87" s="40"/>
      <c r="G87" s="40"/>
      <c r="H87" s="40"/>
      <c r="I87" s="40"/>
      <c r="J87" s="40"/>
      <c r="K87" s="43" t="s">
        <v>15</v>
      </c>
    </row>
    <row r="88" spans="1:11" ht="20.100000000000001" customHeight="1" x14ac:dyDescent="0.25">
      <c r="A88" s="5" t="s">
        <v>280</v>
      </c>
      <c r="B88" s="41">
        <v>172</v>
      </c>
      <c r="C88" s="41">
        <v>400</v>
      </c>
      <c r="D88" s="6">
        <f>SUM(B88:C88)</f>
        <v>572</v>
      </c>
      <c r="E88" s="6">
        <v>0</v>
      </c>
      <c r="F88" s="6">
        <v>0</v>
      </c>
      <c r="G88" s="6">
        <f>SUM(E88:F88)</f>
        <v>0</v>
      </c>
      <c r="H88" s="6">
        <f>SUM(B88,E88)</f>
        <v>172</v>
      </c>
      <c r="I88" s="6">
        <f>SUM(C88,F88)</f>
        <v>400</v>
      </c>
      <c r="J88" s="6">
        <f t="shared" ref="J88:J106" si="10">SUM(D88,G88)</f>
        <v>572</v>
      </c>
      <c r="K88" s="7" t="s">
        <v>281</v>
      </c>
    </row>
    <row r="89" spans="1:11" ht="20.100000000000001" customHeight="1" x14ac:dyDescent="0.25">
      <c r="A89" s="5" t="s">
        <v>124</v>
      </c>
      <c r="B89" s="41">
        <v>7</v>
      </c>
      <c r="C89" s="41">
        <v>25</v>
      </c>
      <c r="D89" s="6">
        <f t="shared" ref="D89:D106" si="11">SUM(B89:C89)</f>
        <v>32</v>
      </c>
      <c r="E89" s="6">
        <v>0</v>
      </c>
      <c r="F89" s="6">
        <v>0</v>
      </c>
      <c r="G89" s="6">
        <v>0</v>
      </c>
      <c r="H89" s="6">
        <f t="shared" ref="H89:I106" si="12">SUM(B89,E89)</f>
        <v>7</v>
      </c>
      <c r="I89" s="6">
        <f t="shared" si="12"/>
        <v>25</v>
      </c>
      <c r="J89" s="6">
        <f t="shared" si="10"/>
        <v>32</v>
      </c>
      <c r="K89" s="7" t="s">
        <v>282</v>
      </c>
    </row>
    <row r="90" spans="1:11" ht="20.100000000000001" customHeight="1" x14ac:dyDescent="0.25">
      <c r="A90" s="5" t="s">
        <v>125</v>
      </c>
      <c r="B90" s="41">
        <v>145</v>
      </c>
      <c r="C90" s="41">
        <v>299</v>
      </c>
      <c r="D90" s="6">
        <f t="shared" si="11"/>
        <v>444</v>
      </c>
      <c r="E90" s="6">
        <v>0</v>
      </c>
      <c r="F90" s="6">
        <v>0</v>
      </c>
      <c r="G90" s="6">
        <f t="shared" ref="G90:G106" si="13">SUM(E90:F90)</f>
        <v>0</v>
      </c>
      <c r="H90" s="6">
        <f t="shared" si="12"/>
        <v>145</v>
      </c>
      <c r="I90" s="6">
        <f t="shared" si="12"/>
        <v>299</v>
      </c>
      <c r="J90" s="6">
        <f t="shared" si="10"/>
        <v>444</v>
      </c>
      <c r="K90" s="7" t="s">
        <v>347</v>
      </c>
    </row>
    <row r="91" spans="1:11" ht="20.100000000000001" customHeight="1" x14ac:dyDescent="0.25">
      <c r="A91" s="5" t="s">
        <v>348</v>
      </c>
      <c r="B91" s="41">
        <v>67</v>
      </c>
      <c r="C91" s="41">
        <v>384</v>
      </c>
      <c r="D91" s="6">
        <f t="shared" si="11"/>
        <v>451</v>
      </c>
      <c r="E91" s="6">
        <v>0</v>
      </c>
      <c r="F91" s="6">
        <v>0</v>
      </c>
      <c r="G91" s="6">
        <f t="shared" si="13"/>
        <v>0</v>
      </c>
      <c r="H91" s="6">
        <f t="shared" si="12"/>
        <v>67</v>
      </c>
      <c r="I91" s="6">
        <f t="shared" si="12"/>
        <v>384</v>
      </c>
      <c r="J91" s="6">
        <f t="shared" si="10"/>
        <v>451</v>
      </c>
      <c r="K91" s="7" t="s">
        <v>349</v>
      </c>
    </row>
    <row r="92" spans="1:11" ht="20.100000000000001" customHeight="1" x14ac:dyDescent="0.25">
      <c r="A92" s="5" t="s">
        <v>285</v>
      </c>
      <c r="B92" s="41">
        <v>299</v>
      </c>
      <c r="C92" s="41">
        <v>389</v>
      </c>
      <c r="D92" s="6">
        <f t="shared" si="11"/>
        <v>688</v>
      </c>
      <c r="E92" s="6">
        <v>0</v>
      </c>
      <c r="F92" s="6">
        <v>0</v>
      </c>
      <c r="G92" s="6">
        <f t="shared" si="13"/>
        <v>0</v>
      </c>
      <c r="H92" s="6">
        <f t="shared" si="12"/>
        <v>299</v>
      </c>
      <c r="I92" s="6">
        <f t="shared" si="12"/>
        <v>389</v>
      </c>
      <c r="J92" s="6">
        <f t="shared" si="10"/>
        <v>688</v>
      </c>
      <c r="K92" s="7" t="s">
        <v>286</v>
      </c>
    </row>
    <row r="93" spans="1:11" ht="20.100000000000001" customHeight="1" x14ac:dyDescent="0.25">
      <c r="A93" s="5" t="s">
        <v>350</v>
      </c>
      <c r="B93" s="41">
        <v>119</v>
      </c>
      <c r="C93" s="41">
        <v>230</v>
      </c>
      <c r="D93" s="6">
        <f t="shared" si="11"/>
        <v>349</v>
      </c>
      <c r="E93" s="6">
        <v>0</v>
      </c>
      <c r="F93" s="6">
        <v>0</v>
      </c>
      <c r="G93" s="6">
        <f t="shared" si="13"/>
        <v>0</v>
      </c>
      <c r="H93" s="6">
        <f t="shared" si="12"/>
        <v>119</v>
      </c>
      <c r="I93" s="6">
        <f t="shared" si="12"/>
        <v>230</v>
      </c>
      <c r="J93" s="6">
        <f t="shared" si="10"/>
        <v>349</v>
      </c>
      <c r="K93" s="7" t="s">
        <v>351</v>
      </c>
    </row>
    <row r="94" spans="1:11" ht="20.100000000000001" customHeight="1" x14ac:dyDescent="0.25">
      <c r="A94" s="5" t="s">
        <v>352</v>
      </c>
      <c r="B94" s="41">
        <v>40</v>
      </c>
      <c r="C94" s="41">
        <v>41</v>
      </c>
      <c r="D94" s="6">
        <f t="shared" si="11"/>
        <v>81</v>
      </c>
      <c r="E94" s="6">
        <v>0</v>
      </c>
      <c r="F94" s="6">
        <v>0</v>
      </c>
      <c r="G94" s="6">
        <f t="shared" si="13"/>
        <v>0</v>
      </c>
      <c r="H94" s="6">
        <f t="shared" si="12"/>
        <v>40</v>
      </c>
      <c r="I94" s="6">
        <f t="shared" si="12"/>
        <v>41</v>
      </c>
      <c r="J94" s="6">
        <f t="shared" si="10"/>
        <v>81</v>
      </c>
      <c r="K94" s="7" t="s">
        <v>353</v>
      </c>
    </row>
    <row r="95" spans="1:11" ht="20.100000000000001" customHeight="1" x14ac:dyDescent="0.25">
      <c r="A95" s="5" t="s">
        <v>287</v>
      </c>
      <c r="B95" s="41">
        <v>179</v>
      </c>
      <c r="C95" s="41">
        <v>483</v>
      </c>
      <c r="D95" s="6">
        <f t="shared" si="11"/>
        <v>662</v>
      </c>
      <c r="E95" s="6">
        <v>0</v>
      </c>
      <c r="F95" s="6">
        <v>0</v>
      </c>
      <c r="G95" s="6">
        <f t="shared" si="13"/>
        <v>0</v>
      </c>
      <c r="H95" s="6">
        <f t="shared" si="12"/>
        <v>179</v>
      </c>
      <c r="I95" s="6">
        <f t="shared" si="12"/>
        <v>483</v>
      </c>
      <c r="J95" s="6">
        <f t="shared" si="10"/>
        <v>662</v>
      </c>
      <c r="K95" s="7" t="s">
        <v>355</v>
      </c>
    </row>
    <row r="96" spans="1:11" ht="20.100000000000001" customHeight="1" x14ac:dyDescent="0.25">
      <c r="A96" s="5" t="s">
        <v>356</v>
      </c>
      <c r="B96" s="41">
        <v>73</v>
      </c>
      <c r="C96" s="41">
        <v>163</v>
      </c>
      <c r="D96" s="6">
        <f t="shared" si="11"/>
        <v>236</v>
      </c>
      <c r="E96" s="6">
        <v>0</v>
      </c>
      <c r="F96" s="6">
        <v>0</v>
      </c>
      <c r="G96" s="6">
        <f t="shared" si="13"/>
        <v>0</v>
      </c>
      <c r="H96" s="6">
        <f t="shared" si="12"/>
        <v>73</v>
      </c>
      <c r="I96" s="6">
        <f t="shared" si="12"/>
        <v>163</v>
      </c>
      <c r="J96" s="6">
        <f t="shared" si="10"/>
        <v>236</v>
      </c>
      <c r="K96" s="7" t="s">
        <v>382</v>
      </c>
    </row>
    <row r="97" spans="1:11" ht="20.100000000000001" customHeight="1" x14ac:dyDescent="0.25">
      <c r="A97" s="5" t="s">
        <v>289</v>
      </c>
      <c r="B97" s="41">
        <v>353</v>
      </c>
      <c r="C97" s="41">
        <v>315</v>
      </c>
      <c r="D97" s="6">
        <f t="shared" si="11"/>
        <v>668</v>
      </c>
      <c r="E97" s="6">
        <v>0</v>
      </c>
      <c r="F97" s="6">
        <v>0</v>
      </c>
      <c r="G97" s="6">
        <f t="shared" si="13"/>
        <v>0</v>
      </c>
      <c r="H97" s="6">
        <f t="shared" si="12"/>
        <v>353</v>
      </c>
      <c r="I97" s="6">
        <f t="shared" si="12"/>
        <v>315</v>
      </c>
      <c r="J97" s="6">
        <f t="shared" si="10"/>
        <v>668</v>
      </c>
      <c r="K97" s="7" t="s">
        <v>290</v>
      </c>
    </row>
    <row r="98" spans="1:11" ht="20.100000000000001" customHeight="1" x14ac:dyDescent="0.25">
      <c r="A98" s="5" t="s">
        <v>390</v>
      </c>
      <c r="B98" s="41">
        <v>606</v>
      </c>
      <c r="C98" s="41">
        <v>1592</v>
      </c>
      <c r="D98" s="6">
        <f t="shared" si="11"/>
        <v>2198</v>
      </c>
      <c r="E98" s="6">
        <v>0</v>
      </c>
      <c r="F98" s="6">
        <v>0</v>
      </c>
      <c r="G98" s="6">
        <f t="shared" si="13"/>
        <v>0</v>
      </c>
      <c r="H98" s="6">
        <f t="shared" si="12"/>
        <v>606</v>
      </c>
      <c r="I98" s="6">
        <f t="shared" si="12"/>
        <v>1592</v>
      </c>
      <c r="J98" s="6">
        <f t="shared" si="10"/>
        <v>2198</v>
      </c>
      <c r="K98" s="7" t="s">
        <v>360</v>
      </c>
    </row>
    <row r="99" spans="1:11" ht="20.100000000000001" customHeight="1" x14ac:dyDescent="0.25">
      <c r="A99" s="5" t="s">
        <v>391</v>
      </c>
      <c r="B99" s="41">
        <v>265</v>
      </c>
      <c r="C99" s="41">
        <v>572</v>
      </c>
      <c r="D99" s="6">
        <f t="shared" si="11"/>
        <v>837</v>
      </c>
      <c r="E99" s="6">
        <v>0</v>
      </c>
      <c r="F99" s="6">
        <v>0</v>
      </c>
      <c r="G99" s="6">
        <f t="shared" si="13"/>
        <v>0</v>
      </c>
      <c r="H99" s="6">
        <f t="shared" si="12"/>
        <v>265</v>
      </c>
      <c r="I99" s="6">
        <f t="shared" si="12"/>
        <v>572</v>
      </c>
      <c r="J99" s="6">
        <f t="shared" si="10"/>
        <v>837</v>
      </c>
      <c r="K99" s="7" t="s">
        <v>362</v>
      </c>
    </row>
    <row r="100" spans="1:11" ht="20.100000000000001" customHeight="1" x14ac:dyDescent="0.25">
      <c r="A100" s="5" t="s">
        <v>392</v>
      </c>
      <c r="B100" s="41">
        <v>0</v>
      </c>
      <c r="C100" s="41">
        <v>543</v>
      </c>
      <c r="D100" s="6">
        <f t="shared" si="11"/>
        <v>543</v>
      </c>
      <c r="E100" s="6">
        <v>0</v>
      </c>
      <c r="F100" s="6">
        <v>0</v>
      </c>
      <c r="G100" s="6">
        <f t="shared" si="13"/>
        <v>0</v>
      </c>
      <c r="H100" s="6">
        <f t="shared" si="12"/>
        <v>0</v>
      </c>
      <c r="I100" s="6">
        <f t="shared" si="12"/>
        <v>543</v>
      </c>
      <c r="J100" s="6">
        <f t="shared" si="10"/>
        <v>543</v>
      </c>
      <c r="K100" s="7" t="s">
        <v>364</v>
      </c>
    </row>
    <row r="101" spans="1:11" ht="20.100000000000001" customHeight="1" x14ac:dyDescent="0.25">
      <c r="A101" s="5" t="s">
        <v>393</v>
      </c>
      <c r="B101" s="41">
        <v>261</v>
      </c>
      <c r="C101" s="41">
        <v>139</v>
      </c>
      <c r="D101" s="6">
        <f t="shared" si="11"/>
        <v>400</v>
      </c>
      <c r="E101" s="6">
        <v>0</v>
      </c>
      <c r="F101" s="6">
        <v>0</v>
      </c>
      <c r="G101" s="6">
        <f t="shared" si="13"/>
        <v>0</v>
      </c>
      <c r="H101" s="6">
        <f t="shared" si="12"/>
        <v>261</v>
      </c>
      <c r="I101" s="6">
        <f t="shared" si="12"/>
        <v>139</v>
      </c>
      <c r="J101" s="6">
        <f t="shared" si="10"/>
        <v>400</v>
      </c>
      <c r="K101" s="7" t="s">
        <v>367</v>
      </c>
    </row>
    <row r="102" spans="1:11" ht="20.100000000000001" customHeight="1" x14ac:dyDescent="0.25">
      <c r="A102" s="5" t="s">
        <v>299</v>
      </c>
      <c r="B102" s="41">
        <v>529</v>
      </c>
      <c r="C102" s="41">
        <v>879</v>
      </c>
      <c r="D102" s="6">
        <f t="shared" si="11"/>
        <v>1408</v>
      </c>
      <c r="E102" s="6">
        <v>0</v>
      </c>
      <c r="F102" s="6">
        <v>0</v>
      </c>
      <c r="G102" s="6">
        <f t="shared" si="13"/>
        <v>0</v>
      </c>
      <c r="H102" s="6">
        <f t="shared" si="12"/>
        <v>529</v>
      </c>
      <c r="I102" s="6">
        <f t="shared" si="12"/>
        <v>879</v>
      </c>
      <c r="J102" s="6">
        <f t="shared" si="10"/>
        <v>1408</v>
      </c>
      <c r="K102" s="7" t="s">
        <v>300</v>
      </c>
    </row>
    <row r="103" spans="1:11" ht="20.100000000000001" customHeight="1" x14ac:dyDescent="0.25">
      <c r="A103" s="5" t="s">
        <v>368</v>
      </c>
      <c r="B103" s="41">
        <v>64</v>
      </c>
      <c r="C103" s="41">
        <v>55</v>
      </c>
      <c r="D103" s="6">
        <f t="shared" si="11"/>
        <v>119</v>
      </c>
      <c r="E103" s="6">
        <v>0</v>
      </c>
      <c r="F103" s="6">
        <v>0</v>
      </c>
      <c r="G103" s="6">
        <f t="shared" si="13"/>
        <v>0</v>
      </c>
      <c r="H103" s="6">
        <f t="shared" si="12"/>
        <v>64</v>
      </c>
      <c r="I103" s="6">
        <f t="shared" si="12"/>
        <v>55</v>
      </c>
      <c r="J103" s="6">
        <f t="shared" si="10"/>
        <v>119</v>
      </c>
      <c r="K103" s="7" t="s">
        <v>369</v>
      </c>
    </row>
    <row r="104" spans="1:11" ht="20.100000000000001" customHeight="1" x14ac:dyDescent="0.25">
      <c r="A104" s="5" t="s">
        <v>396</v>
      </c>
      <c r="B104" s="41">
        <v>295</v>
      </c>
      <c r="C104" s="41">
        <v>164</v>
      </c>
      <c r="D104" s="6">
        <f t="shared" si="11"/>
        <v>459</v>
      </c>
      <c r="E104" s="6">
        <v>0</v>
      </c>
      <c r="F104" s="6">
        <v>0</v>
      </c>
      <c r="G104" s="6">
        <f t="shared" si="13"/>
        <v>0</v>
      </c>
      <c r="H104" s="6">
        <f t="shared" si="12"/>
        <v>295</v>
      </c>
      <c r="I104" s="6">
        <f t="shared" si="12"/>
        <v>164</v>
      </c>
      <c r="J104" s="6">
        <f t="shared" si="10"/>
        <v>459</v>
      </c>
      <c r="K104" s="7" t="s">
        <v>371</v>
      </c>
    </row>
    <row r="105" spans="1:11" ht="20.100000000000001" customHeight="1" x14ac:dyDescent="0.25">
      <c r="A105" s="5" t="s">
        <v>301</v>
      </c>
      <c r="B105" s="41">
        <v>239</v>
      </c>
      <c r="C105" s="41">
        <v>302</v>
      </c>
      <c r="D105" s="6">
        <f t="shared" si="11"/>
        <v>541</v>
      </c>
      <c r="E105" s="6">
        <v>0</v>
      </c>
      <c r="F105" s="6">
        <v>0</v>
      </c>
      <c r="G105" s="6">
        <f t="shared" si="13"/>
        <v>0</v>
      </c>
      <c r="H105" s="6">
        <f t="shared" si="12"/>
        <v>239</v>
      </c>
      <c r="I105" s="6">
        <f t="shared" si="12"/>
        <v>302</v>
      </c>
      <c r="J105" s="6">
        <f t="shared" si="10"/>
        <v>541</v>
      </c>
      <c r="K105" s="7" t="s">
        <v>302</v>
      </c>
    </row>
    <row r="106" spans="1:11" ht="20.100000000000001" customHeight="1" x14ac:dyDescent="0.25">
      <c r="A106" s="11" t="s">
        <v>372</v>
      </c>
      <c r="B106" s="56">
        <v>53</v>
      </c>
      <c r="C106" s="56">
        <v>116</v>
      </c>
      <c r="D106" s="12">
        <f t="shared" si="11"/>
        <v>169</v>
      </c>
      <c r="E106" s="12">
        <v>0</v>
      </c>
      <c r="F106" s="12">
        <v>0</v>
      </c>
      <c r="G106" s="12">
        <f t="shared" si="13"/>
        <v>0</v>
      </c>
      <c r="H106" s="12">
        <f t="shared" si="12"/>
        <v>53</v>
      </c>
      <c r="I106" s="12">
        <f t="shared" si="12"/>
        <v>116</v>
      </c>
      <c r="J106" s="12">
        <f t="shared" si="10"/>
        <v>169</v>
      </c>
      <c r="K106" s="13" t="s">
        <v>373</v>
      </c>
    </row>
    <row r="107" spans="1:11" ht="20.100000000000001" customHeight="1" thickBot="1" x14ac:dyDescent="0.25">
      <c r="A107" s="14" t="s">
        <v>38</v>
      </c>
      <c r="B107" s="15">
        <f t="shared" ref="B107:J107" si="14">SUM(B88:B106)</f>
        <v>3766</v>
      </c>
      <c r="C107" s="15">
        <f t="shared" si="14"/>
        <v>7091</v>
      </c>
      <c r="D107" s="15">
        <f t="shared" si="14"/>
        <v>10857</v>
      </c>
      <c r="E107" s="15">
        <f t="shared" si="14"/>
        <v>0</v>
      </c>
      <c r="F107" s="15">
        <f t="shared" si="14"/>
        <v>0</v>
      </c>
      <c r="G107" s="15">
        <f t="shared" si="14"/>
        <v>0</v>
      </c>
      <c r="H107" s="15">
        <f t="shared" si="14"/>
        <v>3766</v>
      </c>
      <c r="I107" s="15">
        <f t="shared" si="14"/>
        <v>7091</v>
      </c>
      <c r="J107" s="15">
        <f t="shared" si="14"/>
        <v>10857</v>
      </c>
      <c r="K107" s="16" t="s">
        <v>39</v>
      </c>
    </row>
    <row r="108" spans="1:11" ht="15" thickTop="1" x14ac:dyDescent="0.2"/>
    <row r="114" spans="1:11" ht="21.95" customHeight="1" thickBot="1" x14ac:dyDescent="0.3">
      <c r="A114" s="29" t="s">
        <v>499</v>
      </c>
      <c r="K114" s="39" t="s">
        <v>500</v>
      </c>
    </row>
    <row r="115" spans="1:11" ht="21.95" customHeight="1" thickTop="1" x14ac:dyDescent="0.25">
      <c r="A115" s="409" t="s">
        <v>118</v>
      </c>
      <c r="B115" s="412" t="s">
        <v>2</v>
      </c>
      <c r="C115" s="412"/>
      <c r="D115" s="412"/>
      <c r="E115" s="412" t="s">
        <v>3</v>
      </c>
      <c r="F115" s="412"/>
      <c r="G115" s="412"/>
      <c r="H115" s="412" t="s">
        <v>4</v>
      </c>
      <c r="I115" s="412"/>
      <c r="J115" s="412"/>
      <c r="K115" s="409" t="s">
        <v>278</v>
      </c>
    </row>
    <row r="116" spans="1:11" ht="21.95" customHeight="1" x14ac:dyDescent="0.25">
      <c r="A116" s="410"/>
      <c r="B116" s="413" t="s">
        <v>6</v>
      </c>
      <c r="C116" s="413"/>
      <c r="D116" s="413"/>
      <c r="E116" s="413" t="s">
        <v>7</v>
      </c>
      <c r="F116" s="413"/>
      <c r="G116" s="413"/>
      <c r="H116" s="413" t="s">
        <v>8</v>
      </c>
      <c r="I116" s="413"/>
      <c r="J116" s="413"/>
      <c r="K116" s="410"/>
    </row>
    <row r="117" spans="1:11" ht="21.95" customHeight="1" x14ac:dyDescent="0.25">
      <c r="A117" s="410"/>
      <c r="B117" s="38" t="s">
        <v>52</v>
      </c>
      <c r="C117" s="38" t="s">
        <v>10</v>
      </c>
      <c r="D117" s="38" t="s">
        <v>11</v>
      </c>
      <c r="E117" s="38" t="s">
        <v>52</v>
      </c>
      <c r="F117" s="38" t="s">
        <v>10</v>
      </c>
      <c r="G117" s="38" t="s">
        <v>11</v>
      </c>
      <c r="H117" s="38" t="s">
        <v>52</v>
      </c>
      <c r="I117" s="38" t="s">
        <v>10</v>
      </c>
      <c r="J117" s="38" t="s">
        <v>11</v>
      </c>
      <c r="K117" s="410"/>
    </row>
    <row r="118" spans="1:11" ht="21.95" customHeight="1" thickBot="1" x14ac:dyDescent="0.3">
      <c r="A118" s="411"/>
      <c r="B118" s="4" t="s">
        <v>12</v>
      </c>
      <c r="C118" s="4" t="s">
        <v>13</v>
      </c>
      <c r="D118" s="4" t="s">
        <v>8</v>
      </c>
      <c r="E118" s="4" t="s">
        <v>12</v>
      </c>
      <c r="F118" s="4" t="s">
        <v>13</v>
      </c>
      <c r="G118" s="4" t="s">
        <v>8</v>
      </c>
      <c r="H118" s="4" t="s">
        <v>12</v>
      </c>
      <c r="I118" s="4" t="s">
        <v>13</v>
      </c>
      <c r="J118" s="4" t="s">
        <v>8</v>
      </c>
      <c r="K118" s="411"/>
    </row>
    <row r="119" spans="1:11" ht="20.100000000000001" customHeight="1" x14ac:dyDescent="0.2">
      <c r="A119" s="42" t="s">
        <v>62</v>
      </c>
      <c r="B119" s="40"/>
      <c r="C119" s="40"/>
      <c r="D119" s="40"/>
      <c r="E119" s="40"/>
      <c r="F119" s="40"/>
      <c r="G119" s="40"/>
      <c r="H119" s="40"/>
      <c r="I119" s="40"/>
      <c r="J119" s="40"/>
      <c r="K119" s="43" t="s">
        <v>41</v>
      </c>
    </row>
    <row r="120" spans="1:11" ht="20.100000000000001" customHeight="1" x14ac:dyDescent="0.2">
      <c r="A120" s="5" t="s">
        <v>348</v>
      </c>
      <c r="B120" s="78">
        <v>64</v>
      </c>
      <c r="C120" s="78">
        <v>84</v>
      </c>
      <c r="D120" s="6">
        <f>SUM(B120:C120)</f>
        <v>148</v>
      </c>
      <c r="E120" s="6">
        <v>0</v>
      </c>
      <c r="F120" s="6">
        <v>0</v>
      </c>
      <c r="G120" s="6">
        <f>SUM(E120:F120)</f>
        <v>0</v>
      </c>
      <c r="H120" s="6">
        <f>SUM(B120,E120)</f>
        <v>64</v>
      </c>
      <c r="I120" s="6">
        <f>SUM(C120,F120)</f>
        <v>84</v>
      </c>
      <c r="J120" s="6">
        <f t="shared" ref="J120:J131" si="15">SUM(D120,G120)</f>
        <v>148</v>
      </c>
      <c r="K120" s="7" t="s">
        <v>349</v>
      </c>
    </row>
    <row r="121" spans="1:11" ht="20.100000000000001" customHeight="1" x14ac:dyDescent="0.2">
      <c r="A121" s="5" t="s">
        <v>285</v>
      </c>
      <c r="B121" s="78">
        <v>184</v>
      </c>
      <c r="C121" s="78">
        <v>15</v>
      </c>
      <c r="D121" s="6">
        <f t="shared" ref="D121:D131" si="16">SUM(B121:C121)</f>
        <v>199</v>
      </c>
      <c r="E121" s="6">
        <v>0</v>
      </c>
      <c r="F121" s="6">
        <v>0</v>
      </c>
      <c r="G121" s="6">
        <f t="shared" ref="G121:G131" si="17">SUM(E121:F121)</f>
        <v>0</v>
      </c>
      <c r="H121" s="6">
        <f t="shared" ref="H121:I131" si="18">SUM(B121,E121)</f>
        <v>184</v>
      </c>
      <c r="I121" s="6">
        <f t="shared" si="18"/>
        <v>15</v>
      </c>
      <c r="J121" s="6">
        <f t="shared" si="15"/>
        <v>199</v>
      </c>
      <c r="K121" s="7" t="s">
        <v>286</v>
      </c>
    </row>
    <row r="122" spans="1:11" ht="20.100000000000001" customHeight="1" x14ac:dyDescent="0.2">
      <c r="A122" s="5" t="s">
        <v>287</v>
      </c>
      <c r="B122" s="78">
        <v>517</v>
      </c>
      <c r="C122" s="78">
        <v>243</v>
      </c>
      <c r="D122" s="6">
        <f t="shared" si="16"/>
        <v>760</v>
      </c>
      <c r="E122" s="6">
        <v>0</v>
      </c>
      <c r="F122" s="6">
        <v>0</v>
      </c>
      <c r="G122" s="6">
        <f t="shared" si="17"/>
        <v>0</v>
      </c>
      <c r="H122" s="6">
        <f t="shared" si="18"/>
        <v>517</v>
      </c>
      <c r="I122" s="6">
        <f t="shared" si="18"/>
        <v>243</v>
      </c>
      <c r="J122" s="6">
        <f t="shared" si="15"/>
        <v>760</v>
      </c>
      <c r="K122" s="7" t="s">
        <v>331</v>
      </c>
    </row>
    <row r="123" spans="1:11" ht="20.100000000000001" customHeight="1" x14ac:dyDescent="0.2">
      <c r="A123" s="5" t="s">
        <v>356</v>
      </c>
      <c r="B123" s="78">
        <v>92</v>
      </c>
      <c r="C123" s="78">
        <v>66</v>
      </c>
      <c r="D123" s="6">
        <f t="shared" si="16"/>
        <v>158</v>
      </c>
      <c r="E123" s="6">
        <v>0</v>
      </c>
      <c r="F123" s="6">
        <v>0</v>
      </c>
      <c r="G123" s="6">
        <f t="shared" si="17"/>
        <v>0</v>
      </c>
      <c r="H123" s="6">
        <f t="shared" si="18"/>
        <v>92</v>
      </c>
      <c r="I123" s="6">
        <f t="shared" si="18"/>
        <v>66</v>
      </c>
      <c r="J123" s="6">
        <f t="shared" si="15"/>
        <v>158</v>
      </c>
      <c r="K123" s="7" t="s">
        <v>382</v>
      </c>
    </row>
    <row r="124" spans="1:11" ht="20.100000000000001" customHeight="1" x14ac:dyDescent="0.2">
      <c r="A124" s="5" t="s">
        <v>289</v>
      </c>
      <c r="B124" s="78">
        <v>198</v>
      </c>
      <c r="C124" s="78">
        <v>93</v>
      </c>
      <c r="D124" s="6">
        <f t="shared" si="16"/>
        <v>291</v>
      </c>
      <c r="E124" s="6">
        <v>0</v>
      </c>
      <c r="F124" s="6">
        <v>0</v>
      </c>
      <c r="G124" s="6">
        <f t="shared" si="17"/>
        <v>0</v>
      </c>
      <c r="H124" s="6">
        <f t="shared" si="18"/>
        <v>198</v>
      </c>
      <c r="I124" s="6">
        <f t="shared" si="18"/>
        <v>93</v>
      </c>
      <c r="J124" s="6">
        <f t="shared" si="15"/>
        <v>291</v>
      </c>
      <c r="K124" s="7" t="s">
        <v>290</v>
      </c>
    </row>
    <row r="125" spans="1:11" ht="20.100000000000001" customHeight="1" x14ac:dyDescent="0.2">
      <c r="A125" s="5" t="s">
        <v>390</v>
      </c>
      <c r="B125" s="78">
        <v>350</v>
      </c>
      <c r="C125" s="78">
        <v>334</v>
      </c>
      <c r="D125" s="6">
        <f t="shared" si="16"/>
        <v>684</v>
      </c>
      <c r="E125" s="6">
        <v>0</v>
      </c>
      <c r="F125" s="6">
        <v>0</v>
      </c>
      <c r="G125" s="6">
        <f t="shared" si="17"/>
        <v>0</v>
      </c>
      <c r="H125" s="6">
        <f t="shared" si="18"/>
        <v>350</v>
      </c>
      <c r="I125" s="6">
        <f t="shared" si="18"/>
        <v>334</v>
      </c>
      <c r="J125" s="6">
        <f t="shared" si="15"/>
        <v>684</v>
      </c>
      <c r="K125" s="7" t="s">
        <v>360</v>
      </c>
    </row>
    <row r="126" spans="1:11" ht="20.100000000000001" customHeight="1" x14ac:dyDescent="0.2">
      <c r="A126" s="5" t="s">
        <v>391</v>
      </c>
      <c r="B126" s="78">
        <v>201</v>
      </c>
      <c r="C126" s="78">
        <v>224</v>
      </c>
      <c r="D126" s="6">
        <f t="shared" si="16"/>
        <v>425</v>
      </c>
      <c r="E126" s="6">
        <v>0</v>
      </c>
      <c r="F126" s="6">
        <v>0</v>
      </c>
      <c r="G126" s="6">
        <f t="shared" si="17"/>
        <v>0</v>
      </c>
      <c r="H126" s="6">
        <f t="shared" si="18"/>
        <v>201</v>
      </c>
      <c r="I126" s="6">
        <f t="shared" si="18"/>
        <v>224</v>
      </c>
      <c r="J126" s="6">
        <f t="shared" si="15"/>
        <v>425</v>
      </c>
      <c r="K126" s="7" t="s">
        <v>362</v>
      </c>
    </row>
    <row r="127" spans="1:11" ht="20.100000000000001" customHeight="1" x14ac:dyDescent="0.2">
      <c r="A127" s="5" t="s">
        <v>392</v>
      </c>
      <c r="B127" s="343">
        <v>0</v>
      </c>
      <c r="C127" s="78">
        <v>66</v>
      </c>
      <c r="D127" s="6">
        <f t="shared" si="16"/>
        <v>66</v>
      </c>
      <c r="E127" s="6">
        <v>0</v>
      </c>
      <c r="F127" s="6">
        <v>0</v>
      </c>
      <c r="G127" s="6">
        <f t="shared" si="17"/>
        <v>0</v>
      </c>
      <c r="H127" s="6">
        <f t="shared" si="18"/>
        <v>0</v>
      </c>
      <c r="I127" s="6">
        <f t="shared" si="18"/>
        <v>66</v>
      </c>
      <c r="J127" s="6">
        <f t="shared" si="15"/>
        <v>66</v>
      </c>
      <c r="K127" s="7" t="s">
        <v>364</v>
      </c>
    </row>
    <row r="128" spans="1:11" ht="20.100000000000001" customHeight="1" x14ac:dyDescent="0.2">
      <c r="A128" s="5" t="s">
        <v>403</v>
      </c>
      <c r="B128" s="78">
        <v>49</v>
      </c>
      <c r="C128" s="343">
        <v>0</v>
      </c>
      <c r="D128" s="6">
        <f t="shared" si="16"/>
        <v>49</v>
      </c>
      <c r="E128" s="6">
        <v>0</v>
      </c>
      <c r="F128" s="6">
        <v>0</v>
      </c>
      <c r="G128" s="6">
        <f t="shared" si="17"/>
        <v>0</v>
      </c>
      <c r="H128" s="6">
        <f t="shared" si="18"/>
        <v>49</v>
      </c>
      <c r="I128" s="6">
        <f t="shared" si="18"/>
        <v>0</v>
      </c>
      <c r="J128" s="6">
        <f t="shared" si="15"/>
        <v>49</v>
      </c>
      <c r="K128" s="7" t="s">
        <v>367</v>
      </c>
    </row>
    <row r="129" spans="1:11" ht="20.100000000000001" customHeight="1" x14ac:dyDescent="0.2">
      <c r="A129" s="5" t="s">
        <v>299</v>
      </c>
      <c r="B129" s="78">
        <v>45</v>
      </c>
      <c r="C129" s="78">
        <v>18</v>
      </c>
      <c r="D129" s="6">
        <f t="shared" si="16"/>
        <v>63</v>
      </c>
      <c r="E129" s="6">
        <v>0</v>
      </c>
      <c r="F129" s="6">
        <v>0</v>
      </c>
      <c r="G129" s="6">
        <f t="shared" si="17"/>
        <v>0</v>
      </c>
      <c r="H129" s="6">
        <f t="shared" si="18"/>
        <v>45</v>
      </c>
      <c r="I129" s="6">
        <f t="shared" si="18"/>
        <v>18</v>
      </c>
      <c r="J129" s="6">
        <f t="shared" si="15"/>
        <v>63</v>
      </c>
      <c r="K129" s="7" t="s">
        <v>300</v>
      </c>
    </row>
    <row r="130" spans="1:11" ht="20.100000000000001" customHeight="1" x14ac:dyDescent="0.2">
      <c r="A130" s="5" t="s">
        <v>396</v>
      </c>
      <c r="B130" s="78">
        <v>133</v>
      </c>
      <c r="C130" s="78">
        <v>30</v>
      </c>
      <c r="D130" s="6">
        <f t="shared" si="16"/>
        <v>163</v>
      </c>
      <c r="E130" s="6">
        <v>0</v>
      </c>
      <c r="F130" s="6">
        <v>0</v>
      </c>
      <c r="G130" s="6">
        <f t="shared" si="17"/>
        <v>0</v>
      </c>
      <c r="H130" s="6">
        <f t="shared" si="18"/>
        <v>133</v>
      </c>
      <c r="I130" s="6">
        <f t="shared" si="18"/>
        <v>30</v>
      </c>
      <c r="J130" s="6">
        <f t="shared" si="15"/>
        <v>163</v>
      </c>
      <c r="K130" s="7" t="s">
        <v>371</v>
      </c>
    </row>
    <row r="131" spans="1:11" ht="20.100000000000001" customHeight="1" x14ac:dyDescent="0.2">
      <c r="A131" s="5" t="s">
        <v>301</v>
      </c>
      <c r="B131" s="78">
        <v>254</v>
      </c>
      <c r="C131" s="78">
        <v>89</v>
      </c>
      <c r="D131" s="6">
        <f t="shared" si="16"/>
        <v>343</v>
      </c>
      <c r="E131" s="6">
        <v>0</v>
      </c>
      <c r="F131" s="6">
        <v>0</v>
      </c>
      <c r="G131" s="6">
        <f t="shared" si="17"/>
        <v>0</v>
      </c>
      <c r="H131" s="6">
        <f t="shared" si="18"/>
        <v>254</v>
      </c>
      <c r="I131" s="6">
        <f t="shared" si="18"/>
        <v>89</v>
      </c>
      <c r="J131" s="6">
        <f t="shared" si="15"/>
        <v>343</v>
      </c>
      <c r="K131" s="7" t="s">
        <v>302</v>
      </c>
    </row>
    <row r="132" spans="1:11" ht="20.100000000000001" customHeight="1" thickBot="1" x14ac:dyDescent="0.25">
      <c r="A132" s="44" t="s">
        <v>45</v>
      </c>
      <c r="B132" s="45">
        <f>SUM(B120:B131)</f>
        <v>2087</v>
      </c>
      <c r="C132" s="45">
        <f>SUM(C120:C131)</f>
        <v>1262</v>
      </c>
      <c r="D132" s="45">
        <f>SUM(D120:D131)</f>
        <v>3349</v>
      </c>
      <c r="E132" s="45">
        <f t="shared" ref="E132:J132" si="19">SUM(E120:E131)</f>
        <v>0</v>
      </c>
      <c r="F132" s="45">
        <f t="shared" si="19"/>
        <v>0</v>
      </c>
      <c r="G132" s="45">
        <f t="shared" si="19"/>
        <v>0</v>
      </c>
      <c r="H132" s="45">
        <f t="shared" si="19"/>
        <v>2087</v>
      </c>
      <c r="I132" s="45">
        <f t="shared" si="19"/>
        <v>1262</v>
      </c>
      <c r="J132" s="45">
        <f t="shared" si="19"/>
        <v>3349</v>
      </c>
      <c r="K132" s="46" t="s">
        <v>336</v>
      </c>
    </row>
    <row r="133" spans="1:11" ht="20.100000000000001" customHeight="1" thickBot="1" x14ac:dyDescent="0.25">
      <c r="A133" s="8" t="s">
        <v>108</v>
      </c>
      <c r="B133" s="9">
        <f t="shared" ref="B133:J133" si="20">SUM(B107,B132)</f>
        <v>5853</v>
      </c>
      <c r="C133" s="9">
        <f t="shared" si="20"/>
        <v>8353</v>
      </c>
      <c r="D133" s="9">
        <f t="shared" si="20"/>
        <v>14206</v>
      </c>
      <c r="E133" s="9">
        <f t="shared" si="20"/>
        <v>0</v>
      </c>
      <c r="F133" s="9">
        <f t="shared" si="20"/>
        <v>0</v>
      </c>
      <c r="G133" s="9">
        <f t="shared" si="20"/>
        <v>0</v>
      </c>
      <c r="H133" s="9">
        <f t="shared" si="20"/>
        <v>5853</v>
      </c>
      <c r="I133" s="9">
        <f t="shared" si="20"/>
        <v>8353</v>
      </c>
      <c r="J133" s="9">
        <f t="shared" si="20"/>
        <v>14206</v>
      </c>
      <c r="K133" s="10" t="s">
        <v>48</v>
      </c>
    </row>
    <row r="134" spans="1:11" ht="15" thickTop="1" x14ac:dyDescent="0.2"/>
  </sheetData>
  <mergeCells count="36">
    <mergeCell ref="A1:K1"/>
    <mergeCell ref="A2:K2"/>
    <mergeCell ref="A4:A7"/>
    <mergeCell ref="B4:D4"/>
    <mergeCell ref="E4:G4"/>
    <mergeCell ref="H4:J4"/>
    <mergeCell ref="K4:K7"/>
    <mergeCell ref="B5:D5"/>
    <mergeCell ref="E5:G5"/>
    <mergeCell ref="H5:J5"/>
    <mergeCell ref="A42:A45"/>
    <mergeCell ref="B42:D42"/>
    <mergeCell ref="E42:G42"/>
    <mergeCell ref="H42:J42"/>
    <mergeCell ref="K42:K45"/>
    <mergeCell ref="B43:D43"/>
    <mergeCell ref="E43:G43"/>
    <mergeCell ref="H43:J43"/>
    <mergeCell ref="A80:K80"/>
    <mergeCell ref="A81:K81"/>
    <mergeCell ref="A83:A86"/>
    <mergeCell ref="B83:D83"/>
    <mergeCell ref="E83:G83"/>
    <mergeCell ref="H83:J83"/>
    <mergeCell ref="K83:K86"/>
    <mergeCell ref="B84:D84"/>
    <mergeCell ref="E84:G84"/>
    <mergeCell ref="H84:J84"/>
    <mergeCell ref="A115:A118"/>
    <mergeCell ref="B115:D115"/>
    <mergeCell ref="E115:G115"/>
    <mergeCell ref="H115:J115"/>
    <mergeCell ref="K115:K118"/>
    <mergeCell ref="B116:D116"/>
    <mergeCell ref="E116:G116"/>
    <mergeCell ref="H116:J116"/>
  </mergeCells>
  <printOptions horizontalCentered="1"/>
  <pageMargins left="0.39370078740157483" right="0.39370078740157483" top="0.78740157480314965" bottom="0.39370078740157483" header="0.78740157480314965" footer="0.39370078740157483"/>
  <pageSetup paperSize="9" scale="75" orientation="landscape" r:id="rId1"/>
  <rowBreaks count="1" manualBreakCount="1">
    <brk id="107" max="1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74"/>
  <sheetViews>
    <sheetView rightToLeft="1" view="pageBreakPreview" topLeftCell="A25" zoomScale="80" zoomScaleSheetLayoutView="80" workbookViewId="0">
      <selection activeCell="A38" sqref="A38:A43"/>
    </sheetView>
  </sheetViews>
  <sheetFormatPr defaultRowHeight="14.25" x14ac:dyDescent="0.2"/>
  <cols>
    <col min="1" max="1" width="26.75" style="264" customWidth="1"/>
    <col min="2" max="2" width="7.625" style="264" customWidth="1"/>
    <col min="3" max="3" width="8.25" style="264" customWidth="1"/>
    <col min="4" max="5" width="7" style="264" customWidth="1"/>
    <col min="6" max="6" width="9" style="264" customWidth="1"/>
    <col min="7" max="7" width="7.625" style="264" customWidth="1"/>
    <col min="8" max="8" width="7.75" style="264" customWidth="1"/>
    <col min="9" max="9" width="8.75" style="264" customWidth="1"/>
    <col min="10" max="10" width="7.75" style="264" customWidth="1"/>
    <col min="11" max="11" width="46.375" style="264" customWidth="1"/>
    <col min="12" max="16384" width="9" style="264"/>
  </cols>
  <sheetData>
    <row r="1" spans="1:11" ht="28.5" customHeight="1" x14ac:dyDescent="0.2">
      <c r="A1" s="443" t="s">
        <v>1505</v>
      </c>
      <c r="B1" s="443"/>
      <c r="C1" s="443"/>
      <c r="D1" s="443"/>
      <c r="E1" s="443"/>
      <c r="F1" s="443"/>
      <c r="G1" s="443"/>
      <c r="H1" s="443"/>
      <c r="I1" s="443"/>
      <c r="J1" s="443"/>
      <c r="K1" s="443"/>
    </row>
    <row r="2" spans="1:11" ht="39.75" customHeight="1" x14ac:dyDescent="0.25">
      <c r="A2" s="444" t="s">
        <v>1506</v>
      </c>
      <c r="B2" s="444"/>
      <c r="C2" s="444"/>
      <c r="D2" s="444"/>
      <c r="E2" s="444"/>
      <c r="F2" s="444"/>
      <c r="G2" s="444"/>
      <c r="H2" s="444"/>
      <c r="I2" s="444"/>
      <c r="J2" s="444"/>
      <c r="K2" s="444"/>
    </row>
    <row r="3" spans="1:11" s="248" customFormat="1" ht="24" customHeight="1" thickBot="1" x14ac:dyDescent="0.3">
      <c r="A3" s="247" t="s">
        <v>1507</v>
      </c>
      <c r="K3" s="278" t="s">
        <v>1508</v>
      </c>
    </row>
    <row r="4" spans="1:11" ht="21.75" customHeight="1" thickTop="1" x14ac:dyDescent="0.25">
      <c r="A4" s="445" t="s">
        <v>118</v>
      </c>
      <c r="B4" s="448" t="s">
        <v>2</v>
      </c>
      <c r="C4" s="448"/>
      <c r="D4" s="448"/>
      <c r="E4" s="448" t="s">
        <v>3</v>
      </c>
      <c r="F4" s="448"/>
      <c r="G4" s="448"/>
      <c r="H4" s="448" t="s">
        <v>4</v>
      </c>
      <c r="I4" s="448"/>
      <c r="J4" s="448"/>
      <c r="K4" s="445" t="s">
        <v>278</v>
      </c>
    </row>
    <row r="5" spans="1:11" ht="21.75" customHeight="1" x14ac:dyDescent="0.25">
      <c r="A5" s="446"/>
      <c r="B5" s="449" t="s">
        <v>6</v>
      </c>
      <c r="C5" s="449"/>
      <c r="D5" s="449"/>
      <c r="E5" s="449" t="s">
        <v>7</v>
      </c>
      <c r="F5" s="449"/>
      <c r="G5" s="449"/>
      <c r="H5" s="449" t="s">
        <v>8</v>
      </c>
      <c r="I5" s="449"/>
      <c r="J5" s="449"/>
      <c r="K5" s="446"/>
    </row>
    <row r="6" spans="1:11" ht="21.75" customHeight="1" x14ac:dyDescent="0.25">
      <c r="A6" s="446"/>
      <c r="B6" s="250" t="s">
        <v>52</v>
      </c>
      <c r="C6" s="250" t="s">
        <v>10</v>
      </c>
      <c r="D6" s="250" t="s">
        <v>11</v>
      </c>
      <c r="E6" s="250" t="s">
        <v>52</v>
      </c>
      <c r="F6" s="250" t="s">
        <v>10</v>
      </c>
      <c r="G6" s="250" t="s">
        <v>11</v>
      </c>
      <c r="H6" s="250" t="s">
        <v>52</v>
      </c>
      <c r="I6" s="250" t="s">
        <v>10</v>
      </c>
      <c r="J6" s="250" t="s">
        <v>11</v>
      </c>
      <c r="K6" s="446"/>
    </row>
    <row r="7" spans="1:11" ht="21.75" customHeight="1" thickBot="1" x14ac:dyDescent="0.3">
      <c r="A7" s="447"/>
      <c r="B7" s="251" t="s">
        <v>12</v>
      </c>
      <c r="C7" s="251" t="s">
        <v>13</v>
      </c>
      <c r="D7" s="251" t="s">
        <v>8</v>
      </c>
      <c r="E7" s="251" t="s">
        <v>12</v>
      </c>
      <c r="F7" s="251" t="s">
        <v>13</v>
      </c>
      <c r="G7" s="251" t="s">
        <v>8</v>
      </c>
      <c r="H7" s="251" t="s">
        <v>12</v>
      </c>
      <c r="I7" s="251" t="s">
        <v>13</v>
      </c>
      <c r="J7" s="251" t="s">
        <v>8</v>
      </c>
      <c r="K7" s="447"/>
    </row>
    <row r="8" spans="1:11" ht="21.75" customHeight="1" x14ac:dyDescent="0.2">
      <c r="A8" s="252" t="s">
        <v>14</v>
      </c>
      <c r="B8" s="254"/>
      <c r="C8" s="254"/>
      <c r="D8" s="254"/>
      <c r="E8" s="254"/>
      <c r="F8" s="254"/>
      <c r="G8" s="254"/>
      <c r="H8" s="254"/>
      <c r="I8" s="254"/>
      <c r="J8" s="254"/>
      <c r="K8" s="255" t="s">
        <v>69</v>
      </c>
    </row>
    <row r="9" spans="1:11" ht="21.75" customHeight="1" x14ac:dyDescent="0.2">
      <c r="A9" s="252" t="s">
        <v>893</v>
      </c>
      <c r="B9" s="254">
        <v>31</v>
      </c>
      <c r="C9" s="254">
        <v>43</v>
      </c>
      <c r="D9" s="254">
        <v>74</v>
      </c>
      <c r="E9" s="254">
        <v>0</v>
      </c>
      <c r="F9" s="254">
        <v>0</v>
      </c>
      <c r="G9" s="254">
        <v>0</v>
      </c>
      <c r="H9" s="254">
        <f t="shared" ref="H9:H14" si="0">SUM(E9,B9)</f>
        <v>31</v>
      </c>
      <c r="I9" s="254">
        <f t="shared" ref="I9:J14" si="1">SUM(F9,C9)</f>
        <v>43</v>
      </c>
      <c r="J9" s="254">
        <f>SUM(G9,D9)</f>
        <v>74</v>
      </c>
      <c r="K9" s="255" t="s">
        <v>351</v>
      </c>
    </row>
    <row r="10" spans="1:11" ht="21.75" customHeight="1" x14ac:dyDescent="0.2">
      <c r="A10" s="252" t="s">
        <v>1509</v>
      </c>
      <c r="B10" s="254">
        <v>6</v>
      </c>
      <c r="C10" s="254">
        <v>8</v>
      </c>
      <c r="D10" s="254">
        <v>14</v>
      </c>
      <c r="E10" s="254">
        <v>0</v>
      </c>
      <c r="F10" s="254">
        <v>0</v>
      </c>
      <c r="G10" s="254">
        <v>0</v>
      </c>
      <c r="H10" s="254">
        <f t="shared" si="0"/>
        <v>6</v>
      </c>
      <c r="I10" s="254">
        <f t="shared" si="1"/>
        <v>8</v>
      </c>
      <c r="J10" s="254">
        <f t="shared" si="1"/>
        <v>14</v>
      </c>
      <c r="K10" s="255" t="s">
        <v>331</v>
      </c>
    </row>
    <row r="11" spans="1:11" ht="21.75" customHeight="1" x14ac:dyDescent="0.2">
      <c r="A11" s="252" t="s">
        <v>1259</v>
      </c>
      <c r="B11" s="254">
        <v>43</v>
      </c>
      <c r="C11" s="254">
        <v>38</v>
      </c>
      <c r="D11" s="254">
        <v>81</v>
      </c>
      <c r="E11" s="254">
        <v>0</v>
      </c>
      <c r="F11" s="254">
        <v>0</v>
      </c>
      <c r="G11" s="254">
        <v>0</v>
      </c>
      <c r="H11" s="254">
        <f t="shared" si="0"/>
        <v>43</v>
      </c>
      <c r="I11" s="254">
        <f t="shared" si="1"/>
        <v>38</v>
      </c>
      <c r="J11" s="254">
        <f t="shared" si="1"/>
        <v>81</v>
      </c>
      <c r="K11" s="255" t="s">
        <v>1510</v>
      </c>
    </row>
    <row r="12" spans="1:11" ht="21.75" customHeight="1" x14ac:dyDescent="0.2">
      <c r="A12" s="252" t="s">
        <v>414</v>
      </c>
      <c r="B12" s="254">
        <v>136</v>
      </c>
      <c r="C12" s="254">
        <v>100</v>
      </c>
      <c r="D12" s="254">
        <v>236</v>
      </c>
      <c r="E12" s="254">
        <v>0</v>
      </c>
      <c r="F12" s="254">
        <v>0</v>
      </c>
      <c r="G12" s="254">
        <v>0</v>
      </c>
      <c r="H12" s="254">
        <f t="shared" si="0"/>
        <v>136</v>
      </c>
      <c r="I12" s="254">
        <f t="shared" si="1"/>
        <v>100</v>
      </c>
      <c r="J12" s="254">
        <f t="shared" si="1"/>
        <v>236</v>
      </c>
      <c r="K12" s="255" t="s">
        <v>290</v>
      </c>
    </row>
    <row r="13" spans="1:11" ht="21.75" customHeight="1" x14ac:dyDescent="0.2">
      <c r="A13" s="252" t="s">
        <v>1212</v>
      </c>
      <c r="B13" s="254">
        <v>106</v>
      </c>
      <c r="C13" s="254">
        <v>164</v>
      </c>
      <c r="D13" s="254">
        <v>270</v>
      </c>
      <c r="E13" s="254">
        <v>0</v>
      </c>
      <c r="F13" s="254">
        <v>0</v>
      </c>
      <c r="G13" s="254">
        <v>0</v>
      </c>
      <c r="H13" s="254">
        <f t="shared" si="0"/>
        <v>106</v>
      </c>
      <c r="I13" s="254">
        <f t="shared" si="1"/>
        <v>164</v>
      </c>
      <c r="J13" s="254">
        <f t="shared" si="1"/>
        <v>270</v>
      </c>
      <c r="K13" s="255" t="s">
        <v>296</v>
      </c>
    </row>
    <row r="14" spans="1:11" ht="21.75" customHeight="1" x14ac:dyDescent="0.2">
      <c r="A14" s="252" t="s">
        <v>301</v>
      </c>
      <c r="B14" s="254">
        <v>81</v>
      </c>
      <c r="C14" s="254">
        <v>31</v>
      </c>
      <c r="D14" s="254">
        <v>112</v>
      </c>
      <c r="E14" s="254">
        <v>0</v>
      </c>
      <c r="F14" s="254">
        <v>0</v>
      </c>
      <c r="G14" s="254">
        <v>0</v>
      </c>
      <c r="H14" s="254">
        <f t="shared" si="0"/>
        <v>81</v>
      </c>
      <c r="I14" s="254">
        <f t="shared" si="1"/>
        <v>31</v>
      </c>
      <c r="J14" s="254">
        <f t="shared" si="1"/>
        <v>112</v>
      </c>
      <c r="K14" s="255" t="s">
        <v>302</v>
      </c>
    </row>
    <row r="15" spans="1:11" ht="21.75" customHeight="1" x14ac:dyDescent="0.2">
      <c r="A15" s="252" t="s">
        <v>374</v>
      </c>
      <c r="B15" s="254">
        <f>SUM(B9:B14)</f>
        <v>403</v>
      </c>
      <c r="C15" s="254">
        <f t="shared" ref="C15:J15" si="2">SUM(C9:C14)</f>
        <v>384</v>
      </c>
      <c r="D15" s="254">
        <f t="shared" si="2"/>
        <v>787</v>
      </c>
      <c r="E15" s="254">
        <f t="shared" si="2"/>
        <v>0</v>
      </c>
      <c r="F15" s="254">
        <f t="shared" si="2"/>
        <v>0</v>
      </c>
      <c r="G15" s="254">
        <f t="shared" si="2"/>
        <v>0</v>
      </c>
      <c r="H15" s="254">
        <f t="shared" si="2"/>
        <v>403</v>
      </c>
      <c r="I15" s="254">
        <f t="shared" si="2"/>
        <v>384</v>
      </c>
      <c r="J15" s="254">
        <f t="shared" si="2"/>
        <v>787</v>
      </c>
      <c r="K15" s="255" t="s">
        <v>39</v>
      </c>
    </row>
    <row r="16" spans="1:11" ht="21.75" customHeight="1" x14ac:dyDescent="0.2">
      <c r="A16" s="252" t="s">
        <v>62</v>
      </c>
      <c r="B16" s="254"/>
      <c r="C16" s="254"/>
      <c r="D16" s="254"/>
      <c r="E16" s="254"/>
      <c r="F16" s="254"/>
      <c r="G16" s="254"/>
      <c r="H16" s="254"/>
      <c r="I16" s="254"/>
      <c r="J16" s="254"/>
      <c r="K16" s="255" t="s">
        <v>41</v>
      </c>
    </row>
    <row r="17" spans="1:11" ht="21.75" customHeight="1" x14ac:dyDescent="0.2">
      <c r="A17" s="252" t="s">
        <v>1259</v>
      </c>
      <c r="B17" s="254">
        <v>14</v>
      </c>
      <c r="C17" s="254">
        <v>8</v>
      </c>
      <c r="D17" s="254">
        <v>22</v>
      </c>
      <c r="E17" s="254">
        <v>0</v>
      </c>
      <c r="F17" s="254">
        <v>0</v>
      </c>
      <c r="G17" s="254">
        <v>0</v>
      </c>
      <c r="H17" s="254">
        <f>SUM(B17,E17)</f>
        <v>14</v>
      </c>
      <c r="I17" s="254">
        <f t="shared" ref="I17:J21" si="3">SUM(C17,F17)</f>
        <v>8</v>
      </c>
      <c r="J17" s="254">
        <f t="shared" si="3"/>
        <v>22</v>
      </c>
      <c r="K17" s="255" t="s">
        <v>1510</v>
      </c>
    </row>
    <row r="18" spans="1:11" ht="21.75" customHeight="1" x14ac:dyDescent="0.2">
      <c r="A18" s="252" t="s">
        <v>414</v>
      </c>
      <c r="B18" s="254">
        <v>57</v>
      </c>
      <c r="C18" s="254">
        <v>20</v>
      </c>
      <c r="D18" s="254">
        <v>77</v>
      </c>
      <c r="E18" s="254">
        <v>0</v>
      </c>
      <c r="F18" s="254">
        <v>0</v>
      </c>
      <c r="G18" s="254">
        <v>0</v>
      </c>
      <c r="H18" s="254">
        <f>SUM(B18,E18)</f>
        <v>57</v>
      </c>
      <c r="I18" s="254">
        <f t="shared" si="3"/>
        <v>20</v>
      </c>
      <c r="J18" s="254">
        <f t="shared" si="3"/>
        <v>77</v>
      </c>
      <c r="K18" s="255" t="s">
        <v>290</v>
      </c>
    </row>
    <row r="19" spans="1:11" ht="21.75" customHeight="1" x14ac:dyDescent="0.2">
      <c r="A19" s="252" t="s">
        <v>1212</v>
      </c>
      <c r="B19" s="254">
        <v>95</v>
      </c>
      <c r="C19" s="254">
        <v>85</v>
      </c>
      <c r="D19" s="254">
        <v>180</v>
      </c>
      <c r="E19" s="254">
        <v>0</v>
      </c>
      <c r="F19" s="254">
        <v>0</v>
      </c>
      <c r="G19" s="254">
        <v>0</v>
      </c>
      <c r="H19" s="254">
        <f>SUM(B19,E19)</f>
        <v>95</v>
      </c>
      <c r="I19" s="254">
        <f t="shared" si="3"/>
        <v>85</v>
      </c>
      <c r="J19" s="254">
        <f t="shared" si="3"/>
        <v>180</v>
      </c>
      <c r="K19" s="255" t="s">
        <v>296</v>
      </c>
    </row>
    <row r="20" spans="1:11" ht="21.75" customHeight="1" x14ac:dyDescent="0.2">
      <c r="A20" s="252" t="s">
        <v>301</v>
      </c>
      <c r="B20" s="254">
        <v>56</v>
      </c>
      <c r="C20" s="254">
        <v>13</v>
      </c>
      <c r="D20" s="254">
        <v>69</v>
      </c>
      <c r="E20" s="254">
        <v>0</v>
      </c>
      <c r="F20" s="254">
        <v>0</v>
      </c>
      <c r="G20" s="254">
        <v>0</v>
      </c>
      <c r="H20" s="254">
        <f>SUM(B20,E20)</f>
        <v>56</v>
      </c>
      <c r="I20" s="254">
        <f t="shared" si="3"/>
        <v>13</v>
      </c>
      <c r="J20" s="254">
        <f t="shared" si="3"/>
        <v>69</v>
      </c>
      <c r="K20" s="255" t="s">
        <v>302</v>
      </c>
    </row>
    <row r="21" spans="1:11" ht="21.75" customHeight="1" thickBot="1" x14ac:dyDescent="0.25">
      <c r="A21" s="252" t="s">
        <v>45</v>
      </c>
      <c r="B21" s="254">
        <f>SUM(B17:B20)</f>
        <v>222</v>
      </c>
      <c r="C21" s="254">
        <f>SUM(C17:C20)</f>
        <v>126</v>
      </c>
      <c r="D21" s="254">
        <f>SUM(D17:D20)</f>
        <v>348</v>
      </c>
      <c r="E21" s="254">
        <v>0</v>
      </c>
      <c r="F21" s="254">
        <v>0</v>
      </c>
      <c r="G21" s="254">
        <v>0</v>
      </c>
      <c r="H21" s="254">
        <f>SUM(B21,E21)</f>
        <v>222</v>
      </c>
      <c r="I21" s="254">
        <f t="shared" si="3"/>
        <v>126</v>
      </c>
      <c r="J21" s="254">
        <f t="shared" si="3"/>
        <v>348</v>
      </c>
      <c r="K21" s="255" t="s">
        <v>633</v>
      </c>
    </row>
    <row r="22" spans="1:11" ht="21.75" customHeight="1" thickBot="1" x14ac:dyDescent="0.25">
      <c r="A22" s="272" t="s">
        <v>108</v>
      </c>
      <c r="B22" s="273">
        <f t="shared" ref="B22:J22" si="4">SUM(B21,B15)</f>
        <v>625</v>
      </c>
      <c r="C22" s="273">
        <f t="shared" si="4"/>
        <v>510</v>
      </c>
      <c r="D22" s="273">
        <f t="shared" si="4"/>
        <v>1135</v>
      </c>
      <c r="E22" s="273">
        <f t="shared" si="4"/>
        <v>0</v>
      </c>
      <c r="F22" s="273">
        <f t="shared" si="4"/>
        <v>0</v>
      </c>
      <c r="G22" s="273">
        <f t="shared" si="4"/>
        <v>0</v>
      </c>
      <c r="H22" s="273">
        <f t="shared" si="4"/>
        <v>625</v>
      </c>
      <c r="I22" s="273">
        <f t="shared" si="4"/>
        <v>510</v>
      </c>
      <c r="J22" s="273">
        <f t="shared" si="4"/>
        <v>1135</v>
      </c>
      <c r="K22" s="274" t="s">
        <v>48</v>
      </c>
    </row>
    <row r="23" spans="1:11" ht="15" thickTop="1" x14ac:dyDescent="0.2"/>
    <row r="30" spans="1:11" ht="33.75" customHeight="1" x14ac:dyDescent="0.2">
      <c r="A30" s="443" t="s">
        <v>1511</v>
      </c>
      <c r="B30" s="443"/>
      <c r="C30" s="443"/>
      <c r="D30" s="443"/>
      <c r="E30" s="443"/>
      <c r="F30" s="443"/>
      <c r="G30" s="443"/>
      <c r="H30" s="443"/>
      <c r="I30" s="443"/>
      <c r="J30" s="443"/>
      <c r="K30" s="443"/>
    </row>
    <row r="31" spans="1:11" ht="42" customHeight="1" x14ac:dyDescent="0.25">
      <c r="A31" s="444" t="s">
        <v>1512</v>
      </c>
      <c r="B31" s="444"/>
      <c r="C31" s="444"/>
      <c r="D31" s="444"/>
      <c r="E31" s="444"/>
      <c r="F31" s="444"/>
      <c r="G31" s="444"/>
      <c r="H31" s="444"/>
      <c r="I31" s="444"/>
      <c r="J31" s="444"/>
      <c r="K31" s="444"/>
    </row>
    <row r="32" spans="1:11" s="248" customFormat="1" ht="22.5" customHeight="1" thickBot="1" x14ac:dyDescent="0.3">
      <c r="A32" s="247" t="s">
        <v>1513</v>
      </c>
      <c r="K32" s="278" t="s">
        <v>1514</v>
      </c>
    </row>
    <row r="33" spans="1:11" ht="20.100000000000001" customHeight="1" thickTop="1" x14ac:dyDescent="0.25">
      <c r="A33" s="445" t="s">
        <v>118</v>
      </c>
      <c r="B33" s="448" t="s">
        <v>2</v>
      </c>
      <c r="C33" s="448"/>
      <c r="D33" s="448"/>
      <c r="E33" s="448" t="s">
        <v>3</v>
      </c>
      <c r="F33" s="448"/>
      <c r="G33" s="448"/>
      <c r="H33" s="448" t="s">
        <v>4</v>
      </c>
      <c r="I33" s="448"/>
      <c r="J33" s="448"/>
      <c r="K33" s="445" t="s">
        <v>278</v>
      </c>
    </row>
    <row r="34" spans="1:11" ht="20.100000000000001" customHeight="1" x14ac:dyDescent="0.25">
      <c r="A34" s="446"/>
      <c r="B34" s="449" t="s">
        <v>6</v>
      </c>
      <c r="C34" s="449"/>
      <c r="D34" s="449"/>
      <c r="E34" s="449" t="s">
        <v>7</v>
      </c>
      <c r="F34" s="449"/>
      <c r="G34" s="449"/>
      <c r="H34" s="449" t="s">
        <v>8</v>
      </c>
      <c r="I34" s="449"/>
      <c r="J34" s="449"/>
      <c r="K34" s="446"/>
    </row>
    <row r="35" spans="1:11" ht="20.100000000000001" customHeight="1" x14ac:dyDescent="0.25">
      <c r="A35" s="446"/>
      <c r="B35" s="250" t="s">
        <v>52</v>
      </c>
      <c r="C35" s="250" t="s">
        <v>10</v>
      </c>
      <c r="D35" s="250" t="s">
        <v>11</v>
      </c>
      <c r="E35" s="250" t="s">
        <v>52</v>
      </c>
      <c r="F35" s="250" t="s">
        <v>10</v>
      </c>
      <c r="G35" s="250" t="s">
        <v>11</v>
      </c>
      <c r="H35" s="250" t="s">
        <v>52</v>
      </c>
      <c r="I35" s="250" t="s">
        <v>10</v>
      </c>
      <c r="J35" s="250" t="s">
        <v>11</v>
      </c>
      <c r="K35" s="446"/>
    </row>
    <row r="36" spans="1:11" ht="20.100000000000001" customHeight="1" thickBot="1" x14ac:dyDescent="0.3">
      <c r="A36" s="447"/>
      <c r="B36" s="251" t="s">
        <v>12</v>
      </c>
      <c r="C36" s="251" t="s">
        <v>13</v>
      </c>
      <c r="D36" s="251" t="s">
        <v>8</v>
      </c>
      <c r="E36" s="251" t="s">
        <v>12</v>
      </c>
      <c r="F36" s="251" t="s">
        <v>13</v>
      </c>
      <c r="G36" s="251" t="s">
        <v>8</v>
      </c>
      <c r="H36" s="251" t="s">
        <v>12</v>
      </c>
      <c r="I36" s="251" t="s">
        <v>13</v>
      </c>
      <c r="J36" s="251" t="s">
        <v>8</v>
      </c>
      <c r="K36" s="447"/>
    </row>
    <row r="37" spans="1:11" ht="20.100000000000001" customHeight="1" x14ac:dyDescent="0.2">
      <c r="A37" s="252" t="s">
        <v>14</v>
      </c>
      <c r="B37" s="254"/>
      <c r="C37" s="254"/>
      <c r="D37" s="254"/>
      <c r="E37" s="254"/>
      <c r="F37" s="254"/>
      <c r="G37" s="254"/>
      <c r="H37" s="254"/>
      <c r="I37" s="254"/>
      <c r="J37" s="254"/>
      <c r="K37" s="255" t="s">
        <v>69</v>
      </c>
    </row>
    <row r="38" spans="1:11" ht="20.100000000000001" customHeight="1" x14ac:dyDescent="0.2">
      <c r="A38" s="252" t="s">
        <v>893</v>
      </c>
      <c r="B38" s="254">
        <v>200</v>
      </c>
      <c r="C38" s="254">
        <v>199</v>
      </c>
      <c r="D38" s="254">
        <v>399</v>
      </c>
      <c r="E38" s="254">
        <v>0</v>
      </c>
      <c r="F38" s="254">
        <v>0</v>
      </c>
      <c r="G38" s="254">
        <v>0</v>
      </c>
      <c r="H38" s="254">
        <f t="shared" ref="H38:H43" si="5">SUM(E38,B38)</f>
        <v>200</v>
      </c>
      <c r="I38" s="254">
        <f t="shared" ref="I38:J43" si="6">SUM(F38,C38)</f>
        <v>199</v>
      </c>
      <c r="J38" s="254">
        <f t="shared" si="6"/>
        <v>399</v>
      </c>
      <c r="K38" s="255" t="s">
        <v>351</v>
      </c>
    </row>
    <row r="39" spans="1:11" ht="21.75" customHeight="1" x14ac:dyDescent="0.2">
      <c r="A39" s="252" t="s">
        <v>287</v>
      </c>
      <c r="B39" s="254">
        <v>6</v>
      </c>
      <c r="C39" s="254">
        <v>8</v>
      </c>
      <c r="D39" s="254">
        <v>14</v>
      </c>
      <c r="E39" s="254">
        <v>0</v>
      </c>
      <c r="F39" s="254">
        <v>0</v>
      </c>
      <c r="G39" s="254">
        <v>0</v>
      </c>
      <c r="H39" s="254">
        <f t="shared" si="5"/>
        <v>6</v>
      </c>
      <c r="I39" s="254">
        <f t="shared" si="6"/>
        <v>8</v>
      </c>
      <c r="J39" s="254">
        <f>SUM(G39,D39)</f>
        <v>14</v>
      </c>
      <c r="K39" s="255" t="s">
        <v>331</v>
      </c>
    </row>
    <row r="40" spans="1:11" ht="20.100000000000001" customHeight="1" x14ac:dyDescent="0.2">
      <c r="A40" s="252" t="s">
        <v>1259</v>
      </c>
      <c r="B40" s="254">
        <v>78</v>
      </c>
      <c r="C40" s="254">
        <v>65</v>
      </c>
      <c r="D40" s="254">
        <v>143</v>
      </c>
      <c r="E40" s="254">
        <v>0</v>
      </c>
      <c r="F40" s="254">
        <v>0</v>
      </c>
      <c r="G40" s="254">
        <v>0</v>
      </c>
      <c r="H40" s="254">
        <f t="shared" si="5"/>
        <v>78</v>
      </c>
      <c r="I40" s="254">
        <f t="shared" si="6"/>
        <v>65</v>
      </c>
      <c r="J40" s="254">
        <f t="shared" si="6"/>
        <v>143</v>
      </c>
      <c r="K40" s="255" t="s">
        <v>1515</v>
      </c>
    </row>
    <row r="41" spans="1:11" ht="20.100000000000001" customHeight="1" x14ac:dyDescent="0.2">
      <c r="A41" s="252" t="s">
        <v>414</v>
      </c>
      <c r="B41" s="254">
        <v>474</v>
      </c>
      <c r="C41" s="254">
        <v>422</v>
      </c>
      <c r="D41" s="254">
        <v>896</v>
      </c>
      <c r="E41" s="254">
        <v>0</v>
      </c>
      <c r="F41" s="254">
        <v>0</v>
      </c>
      <c r="G41" s="254">
        <v>0</v>
      </c>
      <c r="H41" s="254">
        <f t="shared" si="5"/>
        <v>474</v>
      </c>
      <c r="I41" s="254">
        <f t="shared" si="6"/>
        <v>422</v>
      </c>
      <c r="J41" s="254">
        <f t="shared" si="6"/>
        <v>896</v>
      </c>
      <c r="K41" s="255" t="s">
        <v>290</v>
      </c>
    </row>
    <row r="42" spans="1:11" ht="20.100000000000001" customHeight="1" x14ac:dyDescent="0.2">
      <c r="A42" s="252" t="s">
        <v>1212</v>
      </c>
      <c r="B42" s="254">
        <v>447</v>
      </c>
      <c r="C42" s="254">
        <v>597</v>
      </c>
      <c r="D42" s="254">
        <v>1044</v>
      </c>
      <c r="E42" s="254">
        <v>0</v>
      </c>
      <c r="F42" s="254">
        <v>0</v>
      </c>
      <c r="G42" s="254">
        <v>0</v>
      </c>
      <c r="H42" s="254">
        <f t="shared" si="5"/>
        <v>447</v>
      </c>
      <c r="I42" s="254">
        <f t="shared" si="6"/>
        <v>597</v>
      </c>
      <c r="J42" s="254">
        <f t="shared" si="6"/>
        <v>1044</v>
      </c>
      <c r="K42" s="255" t="s">
        <v>296</v>
      </c>
    </row>
    <row r="43" spans="1:11" ht="20.100000000000001" customHeight="1" x14ac:dyDescent="0.2">
      <c r="A43" s="252" t="s">
        <v>301</v>
      </c>
      <c r="B43" s="254">
        <v>126</v>
      </c>
      <c r="C43" s="254">
        <v>41</v>
      </c>
      <c r="D43" s="254">
        <v>167</v>
      </c>
      <c r="E43" s="254">
        <v>0</v>
      </c>
      <c r="F43" s="254">
        <v>0</v>
      </c>
      <c r="G43" s="254">
        <v>0</v>
      </c>
      <c r="H43" s="254">
        <f t="shared" si="5"/>
        <v>126</v>
      </c>
      <c r="I43" s="254">
        <f t="shared" si="6"/>
        <v>41</v>
      </c>
      <c r="J43" s="254">
        <f t="shared" si="6"/>
        <v>167</v>
      </c>
      <c r="K43" s="255" t="s">
        <v>302</v>
      </c>
    </row>
    <row r="44" spans="1:11" ht="20.100000000000001" customHeight="1" x14ac:dyDescent="0.2">
      <c r="A44" s="252" t="s">
        <v>374</v>
      </c>
      <c r="B44" s="254">
        <f>SUM(B38:B43)</f>
        <v>1331</v>
      </c>
      <c r="C44" s="254">
        <f t="shared" ref="C44:J44" si="7">SUM(C38:C43)</f>
        <v>1332</v>
      </c>
      <c r="D44" s="254">
        <f t="shared" si="7"/>
        <v>2663</v>
      </c>
      <c r="E44" s="254">
        <f t="shared" si="7"/>
        <v>0</v>
      </c>
      <c r="F44" s="254">
        <f t="shared" si="7"/>
        <v>0</v>
      </c>
      <c r="G44" s="254">
        <f t="shared" si="7"/>
        <v>0</v>
      </c>
      <c r="H44" s="254">
        <f t="shared" si="7"/>
        <v>1331</v>
      </c>
      <c r="I44" s="254">
        <f t="shared" si="7"/>
        <v>1332</v>
      </c>
      <c r="J44" s="254">
        <f t="shared" si="7"/>
        <v>2663</v>
      </c>
      <c r="K44" s="255" t="s">
        <v>39</v>
      </c>
    </row>
    <row r="45" spans="1:11" ht="20.100000000000001" customHeight="1" x14ac:dyDescent="0.2">
      <c r="A45" s="252" t="s">
        <v>62</v>
      </c>
      <c r="B45" s="254"/>
      <c r="C45" s="254"/>
      <c r="D45" s="254"/>
      <c r="E45" s="254"/>
      <c r="F45" s="254"/>
      <c r="G45" s="254"/>
      <c r="H45" s="254"/>
      <c r="I45" s="254"/>
      <c r="J45" s="254"/>
      <c r="K45" s="255" t="s">
        <v>41</v>
      </c>
    </row>
    <row r="46" spans="1:11" ht="20.100000000000001" customHeight="1" x14ac:dyDescent="0.2">
      <c r="A46" s="252" t="s">
        <v>893</v>
      </c>
      <c r="B46" s="254">
        <v>17</v>
      </c>
      <c r="C46" s="254">
        <v>7</v>
      </c>
      <c r="D46" s="254">
        <v>24</v>
      </c>
      <c r="E46" s="254">
        <v>0</v>
      </c>
      <c r="F46" s="254">
        <v>0</v>
      </c>
      <c r="G46" s="254">
        <v>0</v>
      </c>
      <c r="H46" s="254">
        <f>SUM(B46,E46)</f>
        <v>17</v>
      </c>
      <c r="I46" s="254">
        <f t="shared" ref="I46:J50" si="8">SUM(C46,F46)</f>
        <v>7</v>
      </c>
      <c r="J46" s="254">
        <f t="shared" si="8"/>
        <v>24</v>
      </c>
      <c r="K46" s="255" t="s">
        <v>351</v>
      </c>
    </row>
    <row r="47" spans="1:11" ht="20.100000000000001" customHeight="1" x14ac:dyDescent="0.2">
      <c r="A47" s="252" t="s">
        <v>1259</v>
      </c>
      <c r="B47" s="254">
        <v>14</v>
      </c>
      <c r="C47" s="254">
        <v>8</v>
      </c>
      <c r="D47" s="254">
        <v>22</v>
      </c>
      <c r="E47" s="254">
        <v>0</v>
      </c>
      <c r="F47" s="254">
        <v>0</v>
      </c>
      <c r="G47" s="254">
        <v>0</v>
      </c>
      <c r="H47" s="254">
        <f>SUM(B47,E47)</f>
        <v>14</v>
      </c>
      <c r="I47" s="254">
        <f t="shared" si="8"/>
        <v>8</v>
      </c>
      <c r="J47" s="254">
        <f t="shared" si="8"/>
        <v>22</v>
      </c>
      <c r="K47" s="255" t="s">
        <v>1515</v>
      </c>
    </row>
    <row r="48" spans="1:11" ht="20.100000000000001" customHeight="1" x14ac:dyDescent="0.2">
      <c r="A48" s="252" t="s">
        <v>414</v>
      </c>
      <c r="B48" s="254">
        <v>323</v>
      </c>
      <c r="C48" s="254">
        <v>152</v>
      </c>
      <c r="D48" s="254">
        <v>475</v>
      </c>
      <c r="E48" s="254">
        <v>0</v>
      </c>
      <c r="F48" s="254">
        <v>0</v>
      </c>
      <c r="G48" s="254">
        <v>0</v>
      </c>
      <c r="H48" s="254">
        <f>SUM(B48,E48)</f>
        <v>323</v>
      </c>
      <c r="I48" s="254">
        <f t="shared" si="8"/>
        <v>152</v>
      </c>
      <c r="J48" s="254">
        <f t="shared" si="8"/>
        <v>475</v>
      </c>
      <c r="K48" s="255" t="s">
        <v>290</v>
      </c>
    </row>
    <row r="49" spans="1:11" ht="20.100000000000001" customHeight="1" x14ac:dyDescent="0.2">
      <c r="A49" s="252" t="s">
        <v>1212</v>
      </c>
      <c r="B49" s="254">
        <v>399</v>
      </c>
      <c r="C49" s="254">
        <v>413</v>
      </c>
      <c r="D49" s="254">
        <v>812</v>
      </c>
      <c r="E49" s="254">
        <v>0</v>
      </c>
      <c r="F49" s="254">
        <v>0</v>
      </c>
      <c r="G49" s="254">
        <v>0</v>
      </c>
      <c r="H49" s="254">
        <f>SUM(B49,E49)</f>
        <v>399</v>
      </c>
      <c r="I49" s="254">
        <f t="shared" si="8"/>
        <v>413</v>
      </c>
      <c r="J49" s="254">
        <f t="shared" si="8"/>
        <v>812</v>
      </c>
      <c r="K49" s="255" t="s">
        <v>296</v>
      </c>
    </row>
    <row r="50" spans="1:11" ht="20.100000000000001" customHeight="1" x14ac:dyDescent="0.2">
      <c r="A50" s="252" t="s">
        <v>301</v>
      </c>
      <c r="B50" s="254">
        <v>56</v>
      </c>
      <c r="C50" s="254">
        <v>13</v>
      </c>
      <c r="D50" s="254">
        <v>69</v>
      </c>
      <c r="E50" s="254">
        <v>0</v>
      </c>
      <c r="F50" s="254">
        <v>0</v>
      </c>
      <c r="G50" s="254">
        <v>0</v>
      </c>
      <c r="H50" s="254">
        <f>SUM(B50,E50)</f>
        <v>56</v>
      </c>
      <c r="I50" s="254">
        <f t="shared" si="8"/>
        <v>13</v>
      </c>
      <c r="J50" s="254">
        <f t="shared" si="8"/>
        <v>69</v>
      </c>
      <c r="K50" s="255" t="s">
        <v>302</v>
      </c>
    </row>
    <row r="51" spans="1:11" ht="20.100000000000001" customHeight="1" thickBot="1" x14ac:dyDescent="0.25">
      <c r="A51" s="252" t="s">
        <v>45</v>
      </c>
      <c r="B51" s="254">
        <f t="shared" ref="B51:J51" si="9">SUM(B46:B50)</f>
        <v>809</v>
      </c>
      <c r="C51" s="254">
        <f t="shared" si="9"/>
        <v>593</v>
      </c>
      <c r="D51" s="254">
        <f t="shared" si="9"/>
        <v>1402</v>
      </c>
      <c r="E51" s="254">
        <f t="shared" si="9"/>
        <v>0</v>
      </c>
      <c r="F51" s="254">
        <f t="shared" si="9"/>
        <v>0</v>
      </c>
      <c r="G51" s="254">
        <f t="shared" si="9"/>
        <v>0</v>
      </c>
      <c r="H51" s="254">
        <f t="shared" si="9"/>
        <v>809</v>
      </c>
      <c r="I51" s="254">
        <f t="shared" si="9"/>
        <v>593</v>
      </c>
      <c r="J51" s="254">
        <f t="shared" si="9"/>
        <v>1402</v>
      </c>
      <c r="K51" s="255" t="s">
        <v>633</v>
      </c>
    </row>
    <row r="52" spans="1:11" ht="20.100000000000001" customHeight="1" thickBot="1" x14ac:dyDescent="0.25">
      <c r="A52" s="272" t="s">
        <v>108</v>
      </c>
      <c r="B52" s="273">
        <f t="shared" ref="B52:J52" si="10">SUM(B44,B51)</f>
        <v>2140</v>
      </c>
      <c r="C52" s="273">
        <f t="shared" si="10"/>
        <v>1925</v>
      </c>
      <c r="D52" s="273">
        <f t="shared" si="10"/>
        <v>4065</v>
      </c>
      <c r="E52" s="273">
        <f t="shared" si="10"/>
        <v>0</v>
      </c>
      <c r="F52" s="273">
        <f t="shared" si="10"/>
        <v>0</v>
      </c>
      <c r="G52" s="273">
        <f t="shared" si="10"/>
        <v>0</v>
      </c>
      <c r="H52" s="273">
        <f t="shared" si="10"/>
        <v>2140</v>
      </c>
      <c r="I52" s="273">
        <f t="shared" si="10"/>
        <v>1925</v>
      </c>
      <c r="J52" s="273">
        <f t="shared" si="10"/>
        <v>4065</v>
      </c>
      <c r="K52" s="274" t="s">
        <v>48</v>
      </c>
    </row>
    <row r="53" spans="1:11" ht="15" thickTop="1" x14ac:dyDescent="0.2"/>
    <row r="55" spans="1:11" ht="19.5" customHeight="1" x14ac:dyDescent="0.2"/>
    <row r="57" spans="1:11" ht="22.5" customHeight="1" x14ac:dyDescent="0.2">
      <c r="A57" s="443" t="s">
        <v>1516</v>
      </c>
      <c r="B57" s="443"/>
      <c r="C57" s="443"/>
      <c r="D57" s="443"/>
      <c r="E57" s="443"/>
      <c r="F57" s="443"/>
      <c r="G57" s="443"/>
      <c r="H57" s="443"/>
      <c r="I57" s="443"/>
      <c r="J57" s="443"/>
      <c r="K57" s="443"/>
    </row>
    <row r="58" spans="1:11" ht="28.5" customHeight="1" x14ac:dyDescent="0.2">
      <c r="A58" s="455" t="s">
        <v>1517</v>
      </c>
      <c r="B58" s="455"/>
      <c r="C58" s="455"/>
      <c r="D58" s="455"/>
      <c r="E58" s="455"/>
      <c r="F58" s="455"/>
      <c r="G58" s="455"/>
      <c r="H58" s="455"/>
      <c r="I58" s="455"/>
      <c r="J58" s="455"/>
      <c r="K58" s="455"/>
    </row>
    <row r="59" spans="1:11" s="268" customFormat="1" ht="26.25" customHeight="1" thickBot="1" x14ac:dyDescent="0.25">
      <c r="A59" s="267" t="s">
        <v>1518</v>
      </c>
      <c r="K59" s="293" t="s">
        <v>1519</v>
      </c>
    </row>
    <row r="60" spans="1:11" ht="22.5" customHeight="1" thickTop="1" x14ac:dyDescent="0.25">
      <c r="A60" s="445" t="s">
        <v>118</v>
      </c>
      <c r="B60" s="448" t="s">
        <v>2</v>
      </c>
      <c r="C60" s="448"/>
      <c r="D60" s="448"/>
      <c r="E60" s="448" t="s">
        <v>3</v>
      </c>
      <c r="F60" s="448"/>
      <c r="G60" s="448"/>
      <c r="H60" s="448" t="s">
        <v>4</v>
      </c>
      <c r="I60" s="448"/>
      <c r="J60" s="448"/>
      <c r="K60" s="445" t="s">
        <v>278</v>
      </c>
    </row>
    <row r="61" spans="1:11" ht="22.5" customHeight="1" x14ac:dyDescent="0.25">
      <c r="A61" s="446"/>
      <c r="B61" s="449" t="s">
        <v>6</v>
      </c>
      <c r="C61" s="449"/>
      <c r="D61" s="449"/>
      <c r="E61" s="449" t="s">
        <v>7</v>
      </c>
      <c r="F61" s="449"/>
      <c r="G61" s="449"/>
      <c r="H61" s="449" t="s">
        <v>8</v>
      </c>
      <c r="I61" s="449"/>
      <c r="J61" s="449"/>
      <c r="K61" s="446"/>
    </row>
    <row r="62" spans="1:11" ht="22.5" customHeight="1" x14ac:dyDescent="0.25">
      <c r="A62" s="446"/>
      <c r="B62" s="250" t="s">
        <v>52</v>
      </c>
      <c r="C62" s="250" t="s">
        <v>10</v>
      </c>
      <c r="D62" s="250" t="s">
        <v>11</v>
      </c>
      <c r="E62" s="250" t="s">
        <v>52</v>
      </c>
      <c r="F62" s="250" t="s">
        <v>10</v>
      </c>
      <c r="G62" s="250" t="s">
        <v>11</v>
      </c>
      <c r="H62" s="250" t="s">
        <v>52</v>
      </c>
      <c r="I62" s="250" t="s">
        <v>10</v>
      </c>
      <c r="J62" s="250" t="s">
        <v>11</v>
      </c>
      <c r="K62" s="446"/>
    </row>
    <row r="63" spans="1:11" ht="22.5" customHeight="1" thickBot="1" x14ac:dyDescent="0.3">
      <c r="A63" s="447"/>
      <c r="B63" s="251" t="s">
        <v>12</v>
      </c>
      <c r="C63" s="251" t="s">
        <v>13</v>
      </c>
      <c r="D63" s="251" t="s">
        <v>8</v>
      </c>
      <c r="E63" s="251" t="s">
        <v>12</v>
      </c>
      <c r="F63" s="251" t="s">
        <v>13</v>
      </c>
      <c r="G63" s="251" t="s">
        <v>8</v>
      </c>
      <c r="H63" s="251" t="s">
        <v>12</v>
      </c>
      <c r="I63" s="251" t="s">
        <v>13</v>
      </c>
      <c r="J63" s="251" t="s">
        <v>8</v>
      </c>
      <c r="K63" s="447"/>
    </row>
    <row r="64" spans="1:11" ht="24.75" customHeight="1" x14ac:dyDescent="0.2">
      <c r="A64" s="252" t="s">
        <v>14</v>
      </c>
      <c r="B64" s="254"/>
      <c r="C64" s="254"/>
      <c r="D64" s="254"/>
      <c r="E64" s="254"/>
      <c r="F64" s="254"/>
      <c r="G64" s="254"/>
      <c r="H64" s="254"/>
      <c r="I64" s="254"/>
      <c r="J64" s="254"/>
      <c r="K64" s="255" t="s">
        <v>69</v>
      </c>
    </row>
    <row r="65" spans="1:11" ht="24.75" customHeight="1" x14ac:dyDescent="0.2">
      <c r="A65" s="252" t="s">
        <v>893</v>
      </c>
      <c r="B65" s="302">
        <v>19</v>
      </c>
      <c r="C65" s="302">
        <v>5</v>
      </c>
      <c r="D65" s="302">
        <v>24</v>
      </c>
      <c r="E65" s="254">
        <v>0</v>
      </c>
      <c r="F65" s="254">
        <v>0</v>
      </c>
      <c r="G65" s="254">
        <v>0</v>
      </c>
      <c r="H65" s="254">
        <f>SUM(E65,B65)</f>
        <v>19</v>
      </c>
      <c r="I65" s="254">
        <f t="shared" ref="I65:J72" si="11">SUM(F65,C65)</f>
        <v>5</v>
      </c>
      <c r="J65" s="254">
        <f t="shared" si="11"/>
        <v>24</v>
      </c>
      <c r="K65" s="255" t="s">
        <v>351</v>
      </c>
    </row>
    <row r="66" spans="1:11" ht="24.75" customHeight="1" x14ac:dyDescent="0.2">
      <c r="A66" s="252" t="s">
        <v>287</v>
      </c>
      <c r="B66" s="302">
        <v>6</v>
      </c>
      <c r="C66" s="302">
        <v>2</v>
      </c>
      <c r="D66" s="302">
        <v>8</v>
      </c>
      <c r="E66" s="254">
        <v>0</v>
      </c>
      <c r="F66" s="254">
        <v>0</v>
      </c>
      <c r="G66" s="254">
        <v>0</v>
      </c>
      <c r="H66" s="254">
        <f t="shared" ref="H66:H72" si="12">SUM(E66,B66)</f>
        <v>6</v>
      </c>
      <c r="I66" s="254">
        <f t="shared" si="11"/>
        <v>2</v>
      </c>
      <c r="J66" s="254">
        <f t="shared" si="11"/>
        <v>8</v>
      </c>
      <c r="K66" s="255" t="s">
        <v>331</v>
      </c>
    </row>
    <row r="67" spans="1:11" ht="24.75" customHeight="1" x14ac:dyDescent="0.2">
      <c r="A67" s="252" t="s">
        <v>1259</v>
      </c>
      <c r="B67" s="302">
        <v>13</v>
      </c>
      <c r="C67" s="302">
        <v>4</v>
      </c>
      <c r="D67" s="302">
        <v>17</v>
      </c>
      <c r="E67" s="254">
        <v>0</v>
      </c>
      <c r="F67" s="254">
        <v>0</v>
      </c>
      <c r="G67" s="254">
        <v>0</v>
      </c>
      <c r="H67" s="254">
        <f t="shared" si="12"/>
        <v>13</v>
      </c>
      <c r="I67" s="254">
        <f t="shared" si="11"/>
        <v>4</v>
      </c>
      <c r="J67" s="254">
        <f t="shared" si="11"/>
        <v>17</v>
      </c>
      <c r="K67" s="255" t="s">
        <v>1510</v>
      </c>
    </row>
    <row r="68" spans="1:11" ht="24.75" customHeight="1" x14ac:dyDescent="0.2">
      <c r="A68" s="252" t="s">
        <v>414</v>
      </c>
      <c r="B68" s="302">
        <v>26</v>
      </c>
      <c r="C68" s="302">
        <v>4</v>
      </c>
      <c r="D68" s="302">
        <v>30</v>
      </c>
      <c r="E68" s="254">
        <v>0</v>
      </c>
      <c r="F68" s="254">
        <v>0</v>
      </c>
      <c r="G68" s="254">
        <v>0</v>
      </c>
      <c r="H68" s="254">
        <f t="shared" si="12"/>
        <v>26</v>
      </c>
      <c r="I68" s="254">
        <f t="shared" si="11"/>
        <v>4</v>
      </c>
      <c r="J68" s="254">
        <f t="shared" si="11"/>
        <v>30</v>
      </c>
      <c r="K68" s="255" t="s">
        <v>290</v>
      </c>
    </row>
    <row r="69" spans="1:11" ht="24.75" customHeight="1" x14ac:dyDescent="0.2">
      <c r="A69" s="252" t="s">
        <v>1212</v>
      </c>
      <c r="B69" s="302">
        <v>30</v>
      </c>
      <c r="C69" s="302">
        <v>8</v>
      </c>
      <c r="D69" s="302">
        <v>38</v>
      </c>
      <c r="E69" s="254">
        <v>0</v>
      </c>
      <c r="F69" s="254">
        <v>0</v>
      </c>
      <c r="G69" s="254">
        <v>0</v>
      </c>
      <c r="H69" s="254">
        <f t="shared" si="12"/>
        <v>30</v>
      </c>
      <c r="I69" s="254">
        <f t="shared" si="11"/>
        <v>8</v>
      </c>
      <c r="J69" s="254">
        <f t="shared" si="11"/>
        <v>38</v>
      </c>
      <c r="K69" s="255" t="s">
        <v>296</v>
      </c>
    </row>
    <row r="70" spans="1:11" ht="24.75" customHeight="1" x14ac:dyDescent="0.2">
      <c r="A70" s="252" t="s">
        <v>127</v>
      </c>
      <c r="B70" s="302">
        <v>11</v>
      </c>
      <c r="C70" s="302">
        <v>2</v>
      </c>
      <c r="D70" s="302">
        <v>13</v>
      </c>
      <c r="E70" s="254">
        <v>0</v>
      </c>
      <c r="F70" s="254">
        <v>0</v>
      </c>
      <c r="G70" s="254">
        <v>0</v>
      </c>
      <c r="H70" s="254">
        <f t="shared" si="12"/>
        <v>11</v>
      </c>
      <c r="I70" s="254">
        <f t="shared" si="11"/>
        <v>2</v>
      </c>
      <c r="J70" s="254">
        <f t="shared" si="11"/>
        <v>13</v>
      </c>
      <c r="K70" s="255" t="s">
        <v>302</v>
      </c>
    </row>
    <row r="71" spans="1:11" ht="24.75" customHeight="1" x14ac:dyDescent="0.2">
      <c r="A71" s="252" t="s">
        <v>115</v>
      </c>
      <c r="B71" s="302">
        <v>13</v>
      </c>
      <c r="C71" s="302">
        <v>1</v>
      </c>
      <c r="D71" s="302">
        <v>14</v>
      </c>
      <c r="E71" s="254">
        <v>0</v>
      </c>
      <c r="F71" s="254">
        <v>0</v>
      </c>
      <c r="G71" s="254">
        <v>0</v>
      </c>
      <c r="H71" s="254">
        <f t="shared" si="12"/>
        <v>13</v>
      </c>
      <c r="I71" s="254">
        <f t="shared" si="11"/>
        <v>1</v>
      </c>
      <c r="J71" s="254">
        <f t="shared" si="11"/>
        <v>14</v>
      </c>
      <c r="K71" s="255" t="s">
        <v>1405</v>
      </c>
    </row>
    <row r="72" spans="1:11" ht="24.75" customHeight="1" thickBot="1" x14ac:dyDescent="0.25">
      <c r="A72" s="252" t="s">
        <v>374</v>
      </c>
      <c r="B72" s="254">
        <f>SUM(B65:B71)</f>
        <v>118</v>
      </c>
      <c r="C72" s="254">
        <f>SUM(C65:C71)</f>
        <v>26</v>
      </c>
      <c r="D72" s="254">
        <f>SUM(D65:D71)</f>
        <v>144</v>
      </c>
      <c r="E72" s="254">
        <v>0</v>
      </c>
      <c r="F72" s="254">
        <v>0</v>
      </c>
      <c r="G72" s="254">
        <v>0</v>
      </c>
      <c r="H72" s="254">
        <f t="shared" si="12"/>
        <v>118</v>
      </c>
      <c r="I72" s="254">
        <f t="shared" si="11"/>
        <v>26</v>
      </c>
      <c r="J72" s="254">
        <f t="shared" si="11"/>
        <v>144</v>
      </c>
      <c r="K72" s="255" t="s">
        <v>39</v>
      </c>
    </row>
    <row r="73" spans="1:11" ht="24.75" customHeight="1" thickBot="1" x14ac:dyDescent="0.25">
      <c r="A73" s="272" t="s">
        <v>108</v>
      </c>
      <c r="B73" s="273">
        <f>SUM(B72)</f>
        <v>118</v>
      </c>
      <c r="C73" s="273">
        <f t="shared" ref="C73:I73" si="13">SUM(C72)</f>
        <v>26</v>
      </c>
      <c r="D73" s="273">
        <f t="shared" si="13"/>
        <v>144</v>
      </c>
      <c r="E73" s="273">
        <f t="shared" si="13"/>
        <v>0</v>
      </c>
      <c r="F73" s="273">
        <f t="shared" si="13"/>
        <v>0</v>
      </c>
      <c r="G73" s="273">
        <f t="shared" si="13"/>
        <v>0</v>
      </c>
      <c r="H73" s="273">
        <f t="shared" si="13"/>
        <v>118</v>
      </c>
      <c r="I73" s="273">
        <f t="shared" si="13"/>
        <v>26</v>
      </c>
      <c r="J73" s="273">
        <f>SUM(J72)</f>
        <v>144</v>
      </c>
      <c r="K73" s="274" t="s">
        <v>48</v>
      </c>
    </row>
    <row r="74" spans="1:11" ht="15" thickTop="1" x14ac:dyDescent="0.2"/>
  </sheetData>
  <mergeCells count="30">
    <mergeCell ref="A57:K57"/>
    <mergeCell ref="A58:K58"/>
    <mergeCell ref="A60:A63"/>
    <mergeCell ref="B60:D60"/>
    <mergeCell ref="E60:G60"/>
    <mergeCell ref="H60:J60"/>
    <mergeCell ref="K60:K63"/>
    <mergeCell ref="B61:D61"/>
    <mergeCell ref="E61:G61"/>
    <mergeCell ref="H61:J61"/>
    <mergeCell ref="A30:K30"/>
    <mergeCell ref="A31:K31"/>
    <mergeCell ref="A33:A36"/>
    <mergeCell ref="B33:D33"/>
    <mergeCell ref="E33:G33"/>
    <mergeCell ref="H33:J33"/>
    <mergeCell ref="K33:K36"/>
    <mergeCell ref="B34:D34"/>
    <mergeCell ref="E34:G34"/>
    <mergeCell ref="H34:J34"/>
    <mergeCell ref="A1:K1"/>
    <mergeCell ref="A2:K2"/>
    <mergeCell ref="A4:A7"/>
    <mergeCell ref="B4:D4"/>
    <mergeCell ref="E4:G4"/>
    <mergeCell ref="H4:J4"/>
    <mergeCell ref="K4:K7"/>
    <mergeCell ref="B5:D5"/>
    <mergeCell ref="E5:G5"/>
    <mergeCell ref="H5:J5"/>
  </mergeCells>
  <printOptions horizontalCentered="1"/>
  <pageMargins left="0.5" right="0.5" top="1" bottom="1" header="1" footer="1"/>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21"/>
  <sheetViews>
    <sheetView rightToLeft="1" view="pageBreakPreview" zoomScale="80" zoomScaleSheetLayoutView="80" workbookViewId="0">
      <selection activeCell="D77" sqref="D77"/>
    </sheetView>
  </sheetViews>
  <sheetFormatPr defaultRowHeight="14.25" x14ac:dyDescent="0.2"/>
  <cols>
    <col min="1" max="1" width="27.375" style="264" customWidth="1"/>
    <col min="2" max="2" width="6.375" style="264" customWidth="1"/>
    <col min="3" max="3" width="7.875" style="264" customWidth="1"/>
    <col min="4" max="4" width="7.25" style="264" customWidth="1"/>
    <col min="5" max="5" width="6.875" style="264" customWidth="1"/>
    <col min="6" max="6" width="7.875" style="264" customWidth="1"/>
    <col min="7" max="7" width="7.25" style="264" customWidth="1"/>
    <col min="8" max="8" width="7.875" style="264" customWidth="1"/>
    <col min="9" max="9" width="8" style="264" customWidth="1"/>
    <col min="10" max="10" width="7.25" style="264" customWidth="1"/>
    <col min="11" max="11" width="6.5" style="264" customWidth="1"/>
    <col min="12" max="13" width="7.875" style="264" customWidth="1"/>
    <col min="14" max="14" width="33.625" style="264" customWidth="1"/>
    <col min="15" max="16384" width="9" style="264"/>
  </cols>
  <sheetData>
    <row r="1" spans="1:14" ht="30" customHeight="1" x14ac:dyDescent="0.2">
      <c r="A1" s="443" t="s">
        <v>1520</v>
      </c>
      <c r="B1" s="443"/>
      <c r="C1" s="443"/>
      <c r="D1" s="443"/>
      <c r="E1" s="443"/>
      <c r="F1" s="443"/>
      <c r="G1" s="443"/>
      <c r="H1" s="443"/>
      <c r="I1" s="443"/>
      <c r="J1" s="443"/>
      <c r="K1" s="443"/>
      <c r="L1" s="443"/>
      <c r="M1" s="443"/>
      <c r="N1" s="443"/>
    </row>
    <row r="2" spans="1:14" ht="47.25" customHeight="1" x14ac:dyDescent="0.2">
      <c r="A2" s="455" t="s">
        <v>1521</v>
      </c>
      <c r="B2" s="455"/>
      <c r="C2" s="455"/>
      <c r="D2" s="455"/>
      <c r="E2" s="455"/>
      <c r="F2" s="455"/>
      <c r="G2" s="455"/>
      <c r="H2" s="455"/>
      <c r="I2" s="455"/>
      <c r="J2" s="455"/>
      <c r="K2" s="455"/>
      <c r="L2" s="455"/>
      <c r="M2" s="455"/>
      <c r="N2" s="455"/>
    </row>
    <row r="3" spans="1:14" s="248" customFormat="1" ht="23.25" customHeight="1" thickBot="1" x14ac:dyDescent="0.3">
      <c r="A3" s="247" t="s">
        <v>1522</v>
      </c>
      <c r="N3" s="278" t="s">
        <v>1523</v>
      </c>
    </row>
    <row r="4" spans="1:14" ht="23.25" customHeight="1" thickTop="1" x14ac:dyDescent="0.25">
      <c r="A4" s="445" t="s">
        <v>118</v>
      </c>
      <c r="B4" s="448" t="s">
        <v>56</v>
      </c>
      <c r="C4" s="448"/>
      <c r="D4" s="448"/>
      <c r="E4" s="448" t="s">
        <v>57</v>
      </c>
      <c r="F4" s="448"/>
      <c r="G4" s="448"/>
      <c r="H4" s="448" t="s">
        <v>58</v>
      </c>
      <c r="I4" s="448"/>
      <c r="J4" s="448"/>
      <c r="K4" s="448" t="s">
        <v>4</v>
      </c>
      <c r="L4" s="448"/>
      <c r="M4" s="448"/>
      <c r="N4" s="445" t="s">
        <v>278</v>
      </c>
    </row>
    <row r="5" spans="1:14" ht="23.25" customHeight="1" x14ac:dyDescent="0.25">
      <c r="A5" s="446"/>
      <c r="B5" s="449" t="s">
        <v>59</v>
      </c>
      <c r="C5" s="449"/>
      <c r="D5" s="449"/>
      <c r="E5" s="449" t="s">
        <v>60</v>
      </c>
      <c r="F5" s="449"/>
      <c r="G5" s="449"/>
      <c r="H5" s="449" t="s">
        <v>61</v>
      </c>
      <c r="I5" s="449"/>
      <c r="J5" s="449"/>
      <c r="K5" s="449" t="s">
        <v>8</v>
      </c>
      <c r="L5" s="449"/>
      <c r="M5" s="449"/>
      <c r="N5" s="446"/>
    </row>
    <row r="6" spans="1:14" ht="23.25" customHeight="1" x14ac:dyDescent="0.25">
      <c r="A6" s="446"/>
      <c r="B6" s="250" t="s">
        <v>52</v>
      </c>
      <c r="C6" s="250" t="s">
        <v>10</v>
      </c>
      <c r="D6" s="250" t="s">
        <v>11</v>
      </c>
      <c r="E6" s="250" t="s">
        <v>52</v>
      </c>
      <c r="F6" s="250" t="s">
        <v>10</v>
      </c>
      <c r="G6" s="250" t="s">
        <v>11</v>
      </c>
      <c r="H6" s="250" t="s">
        <v>52</v>
      </c>
      <c r="I6" s="250" t="s">
        <v>10</v>
      </c>
      <c r="J6" s="250" t="s">
        <v>11</v>
      </c>
      <c r="K6" s="250" t="s">
        <v>52</v>
      </c>
      <c r="L6" s="250" t="s">
        <v>10</v>
      </c>
      <c r="M6" s="250" t="s">
        <v>11</v>
      </c>
      <c r="N6" s="446"/>
    </row>
    <row r="7" spans="1:14" ht="23.25" customHeight="1" thickBot="1" x14ac:dyDescent="0.3">
      <c r="A7" s="447"/>
      <c r="B7" s="251" t="s">
        <v>12</v>
      </c>
      <c r="C7" s="251" t="s">
        <v>13</v>
      </c>
      <c r="D7" s="251" t="s">
        <v>8</v>
      </c>
      <c r="E7" s="251" t="s">
        <v>12</v>
      </c>
      <c r="F7" s="251" t="s">
        <v>13</v>
      </c>
      <c r="G7" s="251" t="s">
        <v>8</v>
      </c>
      <c r="H7" s="251" t="s">
        <v>12</v>
      </c>
      <c r="I7" s="251" t="s">
        <v>13</v>
      </c>
      <c r="J7" s="251" t="s">
        <v>8</v>
      </c>
      <c r="K7" s="251" t="s">
        <v>12</v>
      </c>
      <c r="L7" s="251" t="s">
        <v>13</v>
      </c>
      <c r="M7" s="251" t="s">
        <v>8</v>
      </c>
      <c r="N7" s="447"/>
    </row>
    <row r="8" spans="1:14" ht="23.25" customHeight="1" x14ac:dyDescent="0.2">
      <c r="A8" s="252" t="s">
        <v>14</v>
      </c>
      <c r="B8" s="254"/>
      <c r="C8" s="254"/>
      <c r="D8" s="254"/>
      <c r="E8" s="254"/>
      <c r="F8" s="254"/>
      <c r="G8" s="254"/>
      <c r="H8" s="254"/>
      <c r="I8" s="254"/>
      <c r="J8" s="254"/>
      <c r="K8" s="255"/>
      <c r="L8" s="252"/>
      <c r="M8" s="254"/>
      <c r="N8" s="255" t="s">
        <v>69</v>
      </c>
    </row>
    <row r="9" spans="1:14" ht="23.25" customHeight="1" x14ac:dyDescent="0.2">
      <c r="A9" s="252" t="s">
        <v>893</v>
      </c>
      <c r="B9" s="254">
        <v>51</v>
      </c>
      <c r="C9" s="254">
        <v>12</v>
      </c>
      <c r="D9" s="254">
        <f>SUM(B9:C9)</f>
        <v>63</v>
      </c>
      <c r="E9" s="254">
        <v>9</v>
      </c>
      <c r="F9" s="254">
        <v>3</v>
      </c>
      <c r="G9" s="254">
        <f>SUM(E9:F9)</f>
        <v>12</v>
      </c>
      <c r="H9" s="254">
        <v>2</v>
      </c>
      <c r="I9" s="254">
        <v>4</v>
      </c>
      <c r="J9" s="254">
        <f>SUM(H9:I9)</f>
        <v>6</v>
      </c>
      <c r="K9" s="254">
        <f t="shared" ref="K9:L13" si="0">SUM(B9,E9,H9)</f>
        <v>62</v>
      </c>
      <c r="L9" s="254">
        <f t="shared" si="0"/>
        <v>19</v>
      </c>
      <c r="M9" s="254">
        <f>SUM(K9:L9)</f>
        <v>81</v>
      </c>
      <c r="N9" s="255" t="s">
        <v>351</v>
      </c>
    </row>
    <row r="10" spans="1:14" ht="39.75" customHeight="1" x14ac:dyDescent="0.2">
      <c r="A10" s="252" t="s">
        <v>1259</v>
      </c>
      <c r="B10" s="254">
        <v>7</v>
      </c>
      <c r="C10" s="254">
        <v>1</v>
      </c>
      <c r="D10" s="254">
        <f>SUM(B10:C10)</f>
        <v>8</v>
      </c>
      <c r="E10" s="254">
        <v>5</v>
      </c>
      <c r="F10" s="254">
        <v>0</v>
      </c>
      <c r="G10" s="254">
        <f>SUM(E10:F10)</f>
        <v>5</v>
      </c>
      <c r="H10" s="254">
        <v>7</v>
      </c>
      <c r="I10" s="254">
        <v>4</v>
      </c>
      <c r="J10" s="254">
        <f>SUM(H10:I10)</f>
        <v>11</v>
      </c>
      <c r="K10" s="254">
        <f t="shared" si="0"/>
        <v>19</v>
      </c>
      <c r="L10" s="254">
        <f t="shared" si="0"/>
        <v>5</v>
      </c>
      <c r="M10" s="254">
        <f>SUM(K10:L10)</f>
        <v>24</v>
      </c>
      <c r="N10" s="259" t="s">
        <v>1510</v>
      </c>
    </row>
    <row r="11" spans="1:14" ht="23.25" customHeight="1" x14ac:dyDescent="0.2">
      <c r="A11" s="252" t="s">
        <v>414</v>
      </c>
      <c r="B11" s="254">
        <v>85</v>
      </c>
      <c r="C11" s="254">
        <v>26</v>
      </c>
      <c r="D11" s="254">
        <f>SUM(B11:C11)</f>
        <v>111</v>
      </c>
      <c r="E11" s="254">
        <v>9</v>
      </c>
      <c r="F11" s="254">
        <v>6</v>
      </c>
      <c r="G11" s="254">
        <f>SUM(E11:F11)</f>
        <v>15</v>
      </c>
      <c r="H11" s="254">
        <v>0</v>
      </c>
      <c r="I11" s="254">
        <v>2</v>
      </c>
      <c r="J11" s="254">
        <f>SUM(H11:I11)</f>
        <v>2</v>
      </c>
      <c r="K11" s="254">
        <f t="shared" si="0"/>
        <v>94</v>
      </c>
      <c r="L11" s="254">
        <f t="shared" si="0"/>
        <v>34</v>
      </c>
      <c r="M11" s="254">
        <f>SUM(K11:L11)</f>
        <v>128</v>
      </c>
      <c r="N11" s="255" t="s">
        <v>290</v>
      </c>
    </row>
    <row r="12" spans="1:14" ht="23.25" customHeight="1" x14ac:dyDescent="0.2">
      <c r="A12" s="252" t="s">
        <v>1212</v>
      </c>
      <c r="B12" s="254">
        <v>21</v>
      </c>
      <c r="C12" s="254">
        <v>13</v>
      </c>
      <c r="D12" s="254">
        <f>SUM(B12:C12)</f>
        <v>34</v>
      </c>
      <c r="E12" s="254">
        <v>9</v>
      </c>
      <c r="F12" s="254">
        <v>14</v>
      </c>
      <c r="G12" s="254">
        <f>SUM(E12:F12)</f>
        <v>23</v>
      </c>
      <c r="H12" s="254">
        <v>0</v>
      </c>
      <c r="I12" s="254">
        <v>0</v>
      </c>
      <c r="J12" s="254">
        <f>SUM(H12:I12)</f>
        <v>0</v>
      </c>
      <c r="K12" s="254">
        <f t="shared" si="0"/>
        <v>30</v>
      </c>
      <c r="L12" s="254">
        <f t="shared" si="0"/>
        <v>27</v>
      </c>
      <c r="M12" s="254">
        <f>SUM(K12:L12)</f>
        <v>57</v>
      </c>
      <c r="N12" s="255" t="s">
        <v>296</v>
      </c>
    </row>
    <row r="13" spans="1:14" ht="23.25" customHeight="1" x14ac:dyDescent="0.2">
      <c r="A13" s="252" t="s">
        <v>1524</v>
      </c>
      <c r="B13" s="254">
        <v>5</v>
      </c>
      <c r="C13" s="254">
        <v>0</v>
      </c>
      <c r="D13" s="254">
        <f>SUM(B13:C13)</f>
        <v>5</v>
      </c>
      <c r="E13" s="254">
        <v>2</v>
      </c>
      <c r="F13" s="254">
        <v>0</v>
      </c>
      <c r="G13" s="254">
        <f>SUM(E13:F13)</f>
        <v>2</v>
      </c>
      <c r="H13" s="254">
        <v>0</v>
      </c>
      <c r="I13" s="254">
        <v>0</v>
      </c>
      <c r="J13" s="254">
        <f>SUM(H13:I13)</f>
        <v>0</v>
      </c>
      <c r="K13" s="254">
        <f t="shared" si="0"/>
        <v>7</v>
      </c>
      <c r="L13" s="254">
        <f t="shared" si="0"/>
        <v>0</v>
      </c>
      <c r="M13" s="254">
        <f>SUM(K13:L13)</f>
        <v>7</v>
      </c>
      <c r="N13" s="255" t="s">
        <v>302</v>
      </c>
    </row>
    <row r="14" spans="1:14" ht="23.25" customHeight="1" x14ac:dyDescent="0.2">
      <c r="A14" s="252" t="s">
        <v>374</v>
      </c>
      <c r="B14" s="254">
        <f>SUM(B9:B13)</f>
        <v>169</v>
      </c>
      <c r="C14" s="254">
        <f t="shared" ref="C14:M14" si="1">SUM(C9:C13)</f>
        <v>52</v>
      </c>
      <c r="D14" s="254">
        <f t="shared" si="1"/>
        <v>221</v>
      </c>
      <c r="E14" s="254">
        <f t="shared" si="1"/>
        <v>34</v>
      </c>
      <c r="F14" s="254">
        <f t="shared" si="1"/>
        <v>23</v>
      </c>
      <c r="G14" s="254">
        <f t="shared" si="1"/>
        <v>57</v>
      </c>
      <c r="H14" s="254">
        <f t="shared" si="1"/>
        <v>9</v>
      </c>
      <c r="I14" s="254">
        <f t="shared" si="1"/>
        <v>10</v>
      </c>
      <c r="J14" s="254">
        <f t="shared" si="1"/>
        <v>19</v>
      </c>
      <c r="K14" s="254">
        <f t="shared" si="1"/>
        <v>212</v>
      </c>
      <c r="L14" s="254">
        <f t="shared" si="1"/>
        <v>85</v>
      </c>
      <c r="M14" s="254">
        <f t="shared" si="1"/>
        <v>297</v>
      </c>
      <c r="N14" s="255" t="s">
        <v>39</v>
      </c>
    </row>
    <row r="15" spans="1:14" ht="23.25" customHeight="1" x14ac:dyDescent="0.2">
      <c r="A15" s="252" t="s">
        <v>62</v>
      </c>
      <c r="B15" s="254"/>
      <c r="C15" s="254"/>
      <c r="D15" s="254"/>
      <c r="E15" s="254"/>
      <c r="F15" s="254"/>
      <c r="G15" s="254"/>
      <c r="H15" s="254"/>
      <c r="I15" s="254"/>
      <c r="J15" s="254"/>
      <c r="K15" s="254"/>
      <c r="L15" s="254"/>
      <c r="M15" s="254"/>
      <c r="N15" s="255" t="s">
        <v>41</v>
      </c>
    </row>
    <row r="16" spans="1:14" ht="23.25" customHeight="1" x14ac:dyDescent="0.2">
      <c r="A16" s="252" t="s">
        <v>893</v>
      </c>
      <c r="B16" s="254">
        <v>1</v>
      </c>
      <c r="C16" s="254">
        <v>0</v>
      </c>
      <c r="D16" s="254">
        <f>SUM(B16:C16)</f>
        <v>1</v>
      </c>
      <c r="E16" s="254">
        <v>0</v>
      </c>
      <c r="F16" s="254">
        <v>0</v>
      </c>
      <c r="G16" s="254">
        <f>SUM(E16:F16)</f>
        <v>0</v>
      </c>
      <c r="H16" s="254">
        <v>0</v>
      </c>
      <c r="I16" s="254">
        <v>0</v>
      </c>
      <c r="J16" s="254">
        <v>0</v>
      </c>
      <c r="K16" s="254">
        <f>SUM(B16,E16,H16)</f>
        <v>1</v>
      </c>
      <c r="L16" s="254">
        <f t="shared" ref="L16:M19" si="2">SUM(C16,F16,I16)</f>
        <v>0</v>
      </c>
      <c r="M16" s="254">
        <f t="shared" si="2"/>
        <v>1</v>
      </c>
      <c r="N16" s="255" t="s">
        <v>351</v>
      </c>
    </row>
    <row r="17" spans="1:14" ht="23.25" customHeight="1" x14ac:dyDescent="0.2">
      <c r="A17" s="252" t="s">
        <v>414</v>
      </c>
      <c r="B17" s="254">
        <v>103</v>
      </c>
      <c r="C17" s="254">
        <v>28</v>
      </c>
      <c r="D17" s="254">
        <f>SUM(B17:C17)</f>
        <v>131</v>
      </c>
      <c r="E17" s="254">
        <v>0</v>
      </c>
      <c r="F17" s="254">
        <v>0</v>
      </c>
      <c r="G17" s="254">
        <f>SUM(E17:F17)</f>
        <v>0</v>
      </c>
      <c r="H17" s="254">
        <v>0</v>
      </c>
      <c r="I17" s="254">
        <v>0</v>
      </c>
      <c r="J17" s="254">
        <v>0</v>
      </c>
      <c r="K17" s="254">
        <f>SUM(B17,E17,H17)</f>
        <v>103</v>
      </c>
      <c r="L17" s="254">
        <f t="shared" si="2"/>
        <v>28</v>
      </c>
      <c r="M17" s="254">
        <f t="shared" si="2"/>
        <v>131</v>
      </c>
      <c r="N17" s="255" t="s">
        <v>290</v>
      </c>
    </row>
    <row r="18" spans="1:14" ht="23.25" customHeight="1" x14ac:dyDescent="0.2">
      <c r="A18" s="252" t="s">
        <v>1212</v>
      </c>
      <c r="B18" s="254">
        <v>21</v>
      </c>
      <c r="C18" s="254">
        <v>21</v>
      </c>
      <c r="D18" s="254">
        <f>SUM(B18:C18)</f>
        <v>42</v>
      </c>
      <c r="E18" s="254">
        <v>1</v>
      </c>
      <c r="F18" s="254">
        <v>2</v>
      </c>
      <c r="G18" s="254">
        <f>SUM(E18:F18)</f>
        <v>3</v>
      </c>
      <c r="H18" s="254">
        <v>0</v>
      </c>
      <c r="I18" s="254">
        <v>0</v>
      </c>
      <c r="J18" s="254">
        <v>0</v>
      </c>
      <c r="K18" s="254">
        <f>SUM(B18,E18,H18)</f>
        <v>22</v>
      </c>
      <c r="L18" s="254">
        <f t="shared" si="2"/>
        <v>23</v>
      </c>
      <c r="M18" s="254">
        <f t="shared" si="2"/>
        <v>45</v>
      </c>
      <c r="N18" s="255" t="s">
        <v>296</v>
      </c>
    </row>
    <row r="19" spans="1:14" ht="23.25" customHeight="1" thickBot="1" x14ac:dyDescent="0.25">
      <c r="A19" s="252" t="s">
        <v>1525</v>
      </c>
      <c r="B19" s="254">
        <f>SUM(B16:B18)</f>
        <v>125</v>
      </c>
      <c r="C19" s="254">
        <f t="shared" ref="C19:J19" si="3">SUM(C16:C18)</f>
        <v>49</v>
      </c>
      <c r="D19" s="254">
        <f t="shared" si="3"/>
        <v>174</v>
      </c>
      <c r="E19" s="254">
        <f t="shared" si="3"/>
        <v>1</v>
      </c>
      <c r="F19" s="254">
        <f t="shared" si="3"/>
        <v>2</v>
      </c>
      <c r="G19" s="254">
        <f>SUM(E19:F19)</f>
        <v>3</v>
      </c>
      <c r="H19" s="254">
        <f t="shared" si="3"/>
        <v>0</v>
      </c>
      <c r="I19" s="254">
        <f t="shared" si="3"/>
        <v>0</v>
      </c>
      <c r="J19" s="254">
        <f t="shared" si="3"/>
        <v>0</v>
      </c>
      <c r="K19" s="254">
        <f>SUM(B19,E19,H19)</f>
        <v>126</v>
      </c>
      <c r="L19" s="254">
        <f t="shared" si="2"/>
        <v>51</v>
      </c>
      <c r="M19" s="254">
        <f t="shared" si="2"/>
        <v>177</v>
      </c>
      <c r="N19" s="255" t="s">
        <v>633</v>
      </c>
    </row>
    <row r="20" spans="1:14" ht="23.25" customHeight="1" thickBot="1" x14ac:dyDescent="0.25">
      <c r="A20" s="272" t="s">
        <v>47</v>
      </c>
      <c r="B20" s="273">
        <f>SUM(B14,B19)</f>
        <v>294</v>
      </c>
      <c r="C20" s="273">
        <f t="shared" ref="C20:M20" si="4">SUM(C14,C19)</f>
        <v>101</v>
      </c>
      <c r="D20" s="273">
        <f t="shared" si="4"/>
        <v>395</v>
      </c>
      <c r="E20" s="273">
        <f t="shared" si="4"/>
        <v>35</v>
      </c>
      <c r="F20" s="273">
        <f t="shared" si="4"/>
        <v>25</v>
      </c>
      <c r="G20" s="273">
        <f t="shared" si="4"/>
        <v>60</v>
      </c>
      <c r="H20" s="273">
        <f t="shared" si="4"/>
        <v>9</v>
      </c>
      <c r="I20" s="273">
        <f t="shared" si="4"/>
        <v>10</v>
      </c>
      <c r="J20" s="273">
        <f t="shared" si="4"/>
        <v>19</v>
      </c>
      <c r="K20" s="273">
        <f t="shared" si="4"/>
        <v>338</v>
      </c>
      <c r="L20" s="273">
        <f t="shared" si="4"/>
        <v>136</v>
      </c>
      <c r="M20" s="273">
        <f t="shared" si="4"/>
        <v>474</v>
      </c>
      <c r="N20" s="274" t="s">
        <v>48</v>
      </c>
    </row>
    <row r="21"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1" header="1" footer="1"/>
  <pageSetup paperSize="9" scale="8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49"/>
  <sheetViews>
    <sheetView rightToLeft="1" view="pageBreakPreview" zoomScale="80" zoomScaleSheetLayoutView="80" workbookViewId="0">
      <selection activeCell="D77" sqref="D77"/>
    </sheetView>
  </sheetViews>
  <sheetFormatPr defaultRowHeight="14.25" x14ac:dyDescent="0.2"/>
  <cols>
    <col min="1" max="1" width="26.25" style="264" customWidth="1"/>
    <col min="2" max="2" width="6.875" style="264" customWidth="1"/>
    <col min="3" max="3" width="8.875" style="264" customWidth="1"/>
    <col min="4" max="4" width="8.125" style="264" customWidth="1"/>
    <col min="5" max="5" width="7.25" style="264" customWidth="1"/>
    <col min="6" max="6" width="9.125" style="264" customWidth="1"/>
    <col min="7" max="7" width="7.875" style="264" customWidth="1"/>
    <col min="8" max="8" width="7.375" style="264" customWidth="1"/>
    <col min="9" max="9" width="8.625" style="264" customWidth="1"/>
    <col min="10" max="10" width="8.25" style="264" customWidth="1"/>
    <col min="11" max="11" width="46.5" style="264" customWidth="1"/>
    <col min="12" max="16384" width="9" style="264"/>
  </cols>
  <sheetData>
    <row r="1" spans="1:11" s="290" customFormat="1" ht="28.5" customHeight="1" x14ac:dyDescent="0.2">
      <c r="A1" s="443" t="s">
        <v>1526</v>
      </c>
      <c r="B1" s="443"/>
      <c r="C1" s="443"/>
      <c r="D1" s="443"/>
      <c r="E1" s="443"/>
      <c r="F1" s="443"/>
      <c r="G1" s="443"/>
      <c r="H1" s="443"/>
      <c r="I1" s="443"/>
      <c r="J1" s="443"/>
      <c r="K1" s="443"/>
    </row>
    <row r="2" spans="1:11" s="290" customFormat="1" ht="40.5" customHeight="1" x14ac:dyDescent="0.2">
      <c r="A2" s="455" t="s">
        <v>1527</v>
      </c>
      <c r="B2" s="455"/>
      <c r="C2" s="455"/>
      <c r="D2" s="455"/>
      <c r="E2" s="455"/>
      <c r="F2" s="455"/>
      <c r="G2" s="455"/>
      <c r="H2" s="455"/>
      <c r="I2" s="455"/>
      <c r="J2" s="455"/>
      <c r="K2" s="455"/>
    </row>
    <row r="3" spans="1:11" s="268" customFormat="1" ht="28.5" customHeight="1" thickBot="1" x14ac:dyDescent="0.25">
      <c r="A3" s="267" t="s">
        <v>1528</v>
      </c>
      <c r="K3" s="293" t="s">
        <v>1529</v>
      </c>
    </row>
    <row r="4" spans="1:11" ht="22.5" customHeight="1" thickTop="1" x14ac:dyDescent="0.25">
      <c r="A4" s="445" t="s">
        <v>118</v>
      </c>
      <c r="B4" s="448" t="s">
        <v>2</v>
      </c>
      <c r="C4" s="448"/>
      <c r="D4" s="448"/>
      <c r="E4" s="448" t="s">
        <v>3</v>
      </c>
      <c r="F4" s="448"/>
      <c r="G4" s="448"/>
      <c r="H4" s="448" t="s">
        <v>4</v>
      </c>
      <c r="I4" s="448"/>
      <c r="J4" s="448"/>
      <c r="K4" s="445" t="s">
        <v>278</v>
      </c>
    </row>
    <row r="5" spans="1:11" ht="22.5" customHeight="1" x14ac:dyDescent="0.25">
      <c r="A5" s="446"/>
      <c r="B5" s="449" t="s">
        <v>6</v>
      </c>
      <c r="C5" s="449"/>
      <c r="D5" s="449"/>
      <c r="E5" s="449" t="s">
        <v>7</v>
      </c>
      <c r="F5" s="449"/>
      <c r="G5" s="449"/>
      <c r="H5" s="449" t="s">
        <v>8</v>
      </c>
      <c r="I5" s="449"/>
      <c r="J5" s="449"/>
      <c r="K5" s="446"/>
    </row>
    <row r="6" spans="1:11" ht="22.5" customHeight="1" x14ac:dyDescent="0.2">
      <c r="A6" s="446"/>
      <c r="B6" s="332" t="s">
        <v>52</v>
      </c>
      <c r="C6" s="332" t="s">
        <v>10</v>
      </c>
      <c r="D6" s="332" t="s">
        <v>11</v>
      </c>
      <c r="E6" s="332" t="s">
        <v>52</v>
      </c>
      <c r="F6" s="332" t="s">
        <v>10</v>
      </c>
      <c r="G6" s="332" t="s">
        <v>11</v>
      </c>
      <c r="H6" s="332" t="s">
        <v>52</v>
      </c>
      <c r="I6" s="332" t="s">
        <v>10</v>
      </c>
      <c r="J6" s="332" t="s">
        <v>11</v>
      </c>
      <c r="K6" s="446"/>
    </row>
    <row r="7" spans="1:11" ht="22.5" customHeight="1" thickBot="1" x14ac:dyDescent="0.25">
      <c r="A7" s="447"/>
      <c r="B7" s="333" t="s">
        <v>12</v>
      </c>
      <c r="C7" s="333" t="s">
        <v>13</v>
      </c>
      <c r="D7" s="333" t="s">
        <v>8</v>
      </c>
      <c r="E7" s="333" t="s">
        <v>12</v>
      </c>
      <c r="F7" s="333" t="s">
        <v>13</v>
      </c>
      <c r="G7" s="333" t="s">
        <v>8</v>
      </c>
      <c r="H7" s="333" t="s">
        <v>12</v>
      </c>
      <c r="I7" s="333" t="s">
        <v>13</v>
      </c>
      <c r="J7" s="333" t="s">
        <v>8</v>
      </c>
      <c r="K7" s="447"/>
    </row>
    <row r="8" spans="1:11" ht="22.5" customHeight="1" x14ac:dyDescent="0.2">
      <c r="A8" s="252" t="s">
        <v>14</v>
      </c>
      <c r="B8" s="254"/>
      <c r="C8" s="254"/>
      <c r="D8" s="254"/>
      <c r="E8" s="254"/>
      <c r="F8" s="254"/>
      <c r="G8" s="254"/>
      <c r="H8" s="254"/>
      <c r="I8" s="254"/>
      <c r="J8" s="254"/>
      <c r="K8" s="255" t="s">
        <v>69</v>
      </c>
    </row>
    <row r="9" spans="1:11" ht="22.5" customHeight="1" x14ac:dyDescent="0.2">
      <c r="A9" s="252" t="s">
        <v>893</v>
      </c>
      <c r="B9" s="254">
        <v>194</v>
      </c>
      <c r="C9" s="254">
        <v>231</v>
      </c>
      <c r="D9" s="254">
        <v>425</v>
      </c>
      <c r="E9" s="254">
        <v>0</v>
      </c>
      <c r="F9" s="254">
        <v>0</v>
      </c>
      <c r="G9" s="254">
        <v>0</v>
      </c>
      <c r="H9" s="254">
        <f>SUM(B9,E9)</f>
        <v>194</v>
      </c>
      <c r="I9" s="254">
        <f t="shared" ref="I9:J13" si="0">SUM(C9,F9)</f>
        <v>231</v>
      </c>
      <c r="J9" s="254">
        <f t="shared" si="0"/>
        <v>425</v>
      </c>
      <c r="K9" s="255" t="s">
        <v>351</v>
      </c>
    </row>
    <row r="10" spans="1:11" ht="24" customHeight="1" x14ac:dyDescent="0.2">
      <c r="A10" s="257" t="s">
        <v>1259</v>
      </c>
      <c r="B10" s="254">
        <v>58</v>
      </c>
      <c r="C10" s="254">
        <v>31</v>
      </c>
      <c r="D10" s="254">
        <v>89</v>
      </c>
      <c r="E10" s="254">
        <v>0</v>
      </c>
      <c r="F10" s="254">
        <v>0</v>
      </c>
      <c r="G10" s="254">
        <v>0</v>
      </c>
      <c r="H10" s="254">
        <f>SUM(B10,E10)</f>
        <v>58</v>
      </c>
      <c r="I10" s="254">
        <f t="shared" si="0"/>
        <v>31</v>
      </c>
      <c r="J10" s="254">
        <f t="shared" si="0"/>
        <v>89</v>
      </c>
      <c r="K10" s="259" t="s">
        <v>1510</v>
      </c>
    </row>
    <row r="11" spans="1:11" ht="22.5" customHeight="1" x14ac:dyDescent="0.2">
      <c r="A11" s="252" t="s">
        <v>289</v>
      </c>
      <c r="B11" s="254">
        <v>459</v>
      </c>
      <c r="C11" s="254">
        <v>391</v>
      </c>
      <c r="D11" s="254">
        <v>850</v>
      </c>
      <c r="E11" s="254">
        <v>0</v>
      </c>
      <c r="F11" s="254">
        <v>0</v>
      </c>
      <c r="G11" s="254">
        <v>0</v>
      </c>
      <c r="H11" s="254">
        <f>SUM(B11,E11)</f>
        <v>459</v>
      </c>
      <c r="I11" s="254">
        <f t="shared" si="0"/>
        <v>391</v>
      </c>
      <c r="J11" s="254">
        <f t="shared" si="0"/>
        <v>850</v>
      </c>
      <c r="K11" s="255" t="s">
        <v>290</v>
      </c>
    </row>
    <row r="12" spans="1:11" ht="22.5" customHeight="1" x14ac:dyDescent="0.2">
      <c r="A12" s="252" t="s">
        <v>1212</v>
      </c>
      <c r="B12" s="254">
        <v>578</v>
      </c>
      <c r="C12" s="254">
        <v>1033</v>
      </c>
      <c r="D12" s="254">
        <v>1611</v>
      </c>
      <c r="E12" s="254">
        <v>0</v>
      </c>
      <c r="F12" s="254">
        <v>0</v>
      </c>
      <c r="G12" s="254">
        <v>0</v>
      </c>
      <c r="H12" s="254">
        <f>SUM(B12,E12)</f>
        <v>578</v>
      </c>
      <c r="I12" s="254">
        <f t="shared" si="0"/>
        <v>1033</v>
      </c>
      <c r="J12" s="254">
        <f t="shared" si="0"/>
        <v>1611</v>
      </c>
      <c r="K12" s="255" t="s">
        <v>296</v>
      </c>
    </row>
    <row r="13" spans="1:11" ht="22.5" customHeight="1" x14ac:dyDescent="0.2">
      <c r="A13" s="252" t="s">
        <v>301</v>
      </c>
      <c r="B13" s="254">
        <v>34</v>
      </c>
      <c r="C13" s="254">
        <v>8</v>
      </c>
      <c r="D13" s="254">
        <v>42</v>
      </c>
      <c r="E13" s="254">
        <v>0</v>
      </c>
      <c r="F13" s="254">
        <v>0</v>
      </c>
      <c r="G13" s="254">
        <v>0</v>
      </c>
      <c r="H13" s="254">
        <f>SUM(B13,E13)</f>
        <v>34</v>
      </c>
      <c r="I13" s="254">
        <f t="shared" si="0"/>
        <v>8</v>
      </c>
      <c r="J13" s="254">
        <f t="shared" si="0"/>
        <v>42</v>
      </c>
      <c r="K13" s="255" t="s">
        <v>302</v>
      </c>
    </row>
    <row r="14" spans="1:11" ht="22.5" customHeight="1" x14ac:dyDescent="0.2">
      <c r="A14" s="252" t="s">
        <v>1530</v>
      </c>
      <c r="B14" s="254">
        <f>SUM(B9:B13)</f>
        <v>1323</v>
      </c>
      <c r="C14" s="254">
        <f t="shared" ref="C14:J14" si="1">SUM(C9:C13)</f>
        <v>1694</v>
      </c>
      <c r="D14" s="254">
        <f t="shared" si="1"/>
        <v>3017</v>
      </c>
      <c r="E14" s="254">
        <f t="shared" si="1"/>
        <v>0</v>
      </c>
      <c r="F14" s="254">
        <f t="shared" si="1"/>
        <v>0</v>
      </c>
      <c r="G14" s="254">
        <f t="shared" si="1"/>
        <v>0</v>
      </c>
      <c r="H14" s="254">
        <f t="shared" si="1"/>
        <v>1323</v>
      </c>
      <c r="I14" s="254">
        <f t="shared" si="1"/>
        <v>1694</v>
      </c>
      <c r="J14" s="254">
        <f t="shared" si="1"/>
        <v>3017</v>
      </c>
      <c r="K14" s="255" t="s">
        <v>39</v>
      </c>
    </row>
    <row r="15" spans="1:11" ht="22.5" customHeight="1" x14ac:dyDescent="0.2">
      <c r="A15" s="252" t="s">
        <v>267</v>
      </c>
      <c r="B15" s="254"/>
      <c r="C15" s="254"/>
      <c r="D15" s="254"/>
      <c r="E15" s="254"/>
      <c r="F15" s="254"/>
      <c r="G15" s="254"/>
      <c r="H15" s="254"/>
      <c r="I15" s="254"/>
      <c r="J15" s="254"/>
      <c r="K15" s="255" t="s">
        <v>41</v>
      </c>
    </row>
    <row r="16" spans="1:11" ht="22.5" customHeight="1" x14ac:dyDescent="0.2">
      <c r="A16" s="252" t="s">
        <v>893</v>
      </c>
      <c r="B16" s="254">
        <v>57</v>
      </c>
      <c r="C16" s="254">
        <v>9</v>
      </c>
      <c r="D16" s="254">
        <f>SUM(B16:C16)</f>
        <v>66</v>
      </c>
      <c r="E16" s="254">
        <v>0</v>
      </c>
      <c r="F16" s="254">
        <v>0</v>
      </c>
      <c r="G16" s="254">
        <v>0</v>
      </c>
      <c r="H16" s="254">
        <f>SUM(B16,E16)</f>
        <v>57</v>
      </c>
      <c r="I16" s="254">
        <f t="shared" ref="I16:J18" si="2">SUM(C16,F16)</f>
        <v>9</v>
      </c>
      <c r="J16" s="254">
        <f t="shared" si="2"/>
        <v>66</v>
      </c>
      <c r="K16" s="255" t="s">
        <v>351</v>
      </c>
    </row>
    <row r="17" spans="1:11" ht="22.5" customHeight="1" x14ac:dyDescent="0.2">
      <c r="A17" s="252" t="s">
        <v>289</v>
      </c>
      <c r="B17" s="254">
        <v>297</v>
      </c>
      <c r="C17" s="254">
        <v>141</v>
      </c>
      <c r="D17" s="254">
        <f>SUM(B17:C17)</f>
        <v>438</v>
      </c>
      <c r="E17" s="254">
        <v>0</v>
      </c>
      <c r="F17" s="254">
        <v>0</v>
      </c>
      <c r="G17" s="254">
        <v>0</v>
      </c>
      <c r="H17" s="254">
        <f>SUM(B17,E17)</f>
        <v>297</v>
      </c>
      <c r="I17" s="254">
        <f t="shared" si="2"/>
        <v>141</v>
      </c>
      <c r="J17" s="254">
        <f t="shared" si="2"/>
        <v>438</v>
      </c>
      <c r="K17" s="255" t="s">
        <v>290</v>
      </c>
    </row>
    <row r="18" spans="1:11" ht="22.5" customHeight="1" x14ac:dyDescent="0.2">
      <c r="A18" s="252" t="s">
        <v>1212</v>
      </c>
      <c r="B18" s="254">
        <v>415</v>
      </c>
      <c r="C18" s="254">
        <v>470</v>
      </c>
      <c r="D18" s="254">
        <f>SUM(B18:C18)</f>
        <v>885</v>
      </c>
      <c r="E18" s="254">
        <v>0</v>
      </c>
      <c r="F18" s="254">
        <v>0</v>
      </c>
      <c r="G18" s="254">
        <v>0</v>
      </c>
      <c r="H18" s="254">
        <f>SUM(B18,E18)</f>
        <v>415</v>
      </c>
      <c r="I18" s="254">
        <f t="shared" si="2"/>
        <v>470</v>
      </c>
      <c r="J18" s="254">
        <f t="shared" si="2"/>
        <v>885</v>
      </c>
      <c r="K18" s="255" t="s">
        <v>296</v>
      </c>
    </row>
    <row r="19" spans="1:11" ht="22.5" customHeight="1" thickBot="1" x14ac:dyDescent="0.25">
      <c r="A19" s="252" t="s">
        <v>397</v>
      </c>
      <c r="B19" s="254">
        <f>SUM(B16:B18)</f>
        <v>769</v>
      </c>
      <c r="C19" s="254">
        <f t="shared" ref="C19:J19" si="3">SUM(C16:C18)</f>
        <v>620</v>
      </c>
      <c r="D19" s="254">
        <f t="shared" si="3"/>
        <v>1389</v>
      </c>
      <c r="E19" s="254">
        <f t="shared" si="3"/>
        <v>0</v>
      </c>
      <c r="F19" s="254">
        <f t="shared" si="3"/>
        <v>0</v>
      </c>
      <c r="G19" s="254">
        <f t="shared" si="3"/>
        <v>0</v>
      </c>
      <c r="H19" s="254">
        <f t="shared" si="3"/>
        <v>769</v>
      </c>
      <c r="I19" s="254">
        <f t="shared" si="3"/>
        <v>620</v>
      </c>
      <c r="J19" s="254">
        <f t="shared" si="3"/>
        <v>1389</v>
      </c>
      <c r="K19" s="255" t="s">
        <v>633</v>
      </c>
    </row>
    <row r="20" spans="1:11" ht="22.5" customHeight="1" thickBot="1" x14ac:dyDescent="0.25">
      <c r="A20" s="272" t="s">
        <v>47</v>
      </c>
      <c r="B20" s="273">
        <f>SUM(B19,B14)</f>
        <v>2092</v>
      </c>
      <c r="C20" s="273">
        <f t="shared" ref="C20:J20" si="4">SUM(C19,C14)</f>
        <v>2314</v>
      </c>
      <c r="D20" s="273">
        <f t="shared" si="4"/>
        <v>4406</v>
      </c>
      <c r="E20" s="273">
        <f t="shared" si="4"/>
        <v>0</v>
      </c>
      <c r="F20" s="273">
        <f t="shared" si="4"/>
        <v>0</v>
      </c>
      <c r="G20" s="273">
        <f t="shared" si="4"/>
        <v>0</v>
      </c>
      <c r="H20" s="273">
        <f t="shared" si="4"/>
        <v>2092</v>
      </c>
      <c r="I20" s="273">
        <f t="shared" si="4"/>
        <v>2314</v>
      </c>
      <c r="J20" s="273">
        <f t="shared" si="4"/>
        <v>4406</v>
      </c>
      <c r="K20" s="274" t="s">
        <v>48</v>
      </c>
    </row>
    <row r="21" spans="1:11" ht="15" thickTop="1" x14ac:dyDescent="0.2"/>
    <row r="29" spans="1:11" ht="24" customHeight="1" x14ac:dyDescent="0.2">
      <c r="A29" s="443" t="s">
        <v>1531</v>
      </c>
      <c r="B29" s="443"/>
      <c r="C29" s="443"/>
      <c r="D29" s="443"/>
      <c r="E29" s="443"/>
      <c r="F29" s="443"/>
      <c r="G29" s="443"/>
      <c r="H29" s="443"/>
      <c r="I29" s="443"/>
      <c r="J29" s="443"/>
      <c r="K29" s="443"/>
    </row>
    <row r="30" spans="1:11" ht="42.75" customHeight="1" x14ac:dyDescent="0.2">
      <c r="A30" s="455" t="s">
        <v>1532</v>
      </c>
      <c r="B30" s="455"/>
      <c r="C30" s="455"/>
      <c r="D30" s="455"/>
      <c r="E30" s="455"/>
      <c r="F30" s="455"/>
      <c r="G30" s="455"/>
      <c r="H30" s="455"/>
      <c r="I30" s="455"/>
      <c r="J30" s="455"/>
      <c r="K30" s="455"/>
    </row>
    <row r="31" spans="1:11" s="268" customFormat="1" ht="27.75" customHeight="1" thickBot="1" x14ac:dyDescent="0.25">
      <c r="A31" s="267" t="s">
        <v>1533</v>
      </c>
      <c r="B31" s="267"/>
      <c r="C31" s="267"/>
      <c r="D31" s="267"/>
      <c r="E31" s="267"/>
      <c r="F31" s="267"/>
      <c r="G31" s="267"/>
      <c r="H31" s="267"/>
      <c r="I31" s="267"/>
      <c r="J31" s="267"/>
      <c r="K31" s="293" t="s">
        <v>1534</v>
      </c>
    </row>
    <row r="32" spans="1:11" ht="22.5" customHeight="1" thickTop="1" x14ac:dyDescent="0.25">
      <c r="A32" s="445" t="s">
        <v>118</v>
      </c>
      <c r="B32" s="448" t="s">
        <v>2</v>
      </c>
      <c r="C32" s="448"/>
      <c r="D32" s="448"/>
      <c r="E32" s="448" t="s">
        <v>3</v>
      </c>
      <c r="F32" s="448"/>
      <c r="G32" s="448"/>
      <c r="H32" s="448" t="s">
        <v>4</v>
      </c>
      <c r="I32" s="448"/>
      <c r="J32" s="448"/>
      <c r="K32" s="445" t="s">
        <v>278</v>
      </c>
    </row>
    <row r="33" spans="1:11" ht="22.5" customHeight="1" x14ac:dyDescent="0.25">
      <c r="A33" s="446"/>
      <c r="B33" s="449" t="s">
        <v>6</v>
      </c>
      <c r="C33" s="449"/>
      <c r="D33" s="449"/>
      <c r="E33" s="449" t="s">
        <v>7</v>
      </c>
      <c r="F33" s="449"/>
      <c r="G33" s="449"/>
      <c r="H33" s="449" t="s">
        <v>8</v>
      </c>
      <c r="I33" s="449"/>
      <c r="J33" s="449"/>
      <c r="K33" s="446"/>
    </row>
    <row r="34" spans="1:11" ht="22.5" customHeight="1" x14ac:dyDescent="0.2">
      <c r="A34" s="446"/>
      <c r="B34" s="332" t="s">
        <v>52</v>
      </c>
      <c r="C34" s="332" t="s">
        <v>10</v>
      </c>
      <c r="D34" s="332" t="s">
        <v>11</v>
      </c>
      <c r="E34" s="332" t="s">
        <v>52</v>
      </c>
      <c r="F34" s="332" t="s">
        <v>10</v>
      </c>
      <c r="G34" s="332" t="s">
        <v>11</v>
      </c>
      <c r="H34" s="332" t="s">
        <v>52</v>
      </c>
      <c r="I34" s="332" t="s">
        <v>10</v>
      </c>
      <c r="J34" s="332" t="s">
        <v>11</v>
      </c>
      <c r="K34" s="446"/>
    </row>
    <row r="35" spans="1:11" ht="22.5" customHeight="1" thickBot="1" x14ac:dyDescent="0.25">
      <c r="A35" s="447"/>
      <c r="B35" s="333" t="s">
        <v>12</v>
      </c>
      <c r="C35" s="333" t="s">
        <v>13</v>
      </c>
      <c r="D35" s="333" t="s">
        <v>8</v>
      </c>
      <c r="E35" s="333" t="s">
        <v>12</v>
      </c>
      <c r="F35" s="333" t="s">
        <v>13</v>
      </c>
      <c r="G35" s="333" t="s">
        <v>8</v>
      </c>
      <c r="H35" s="333" t="s">
        <v>12</v>
      </c>
      <c r="I35" s="333" t="s">
        <v>13</v>
      </c>
      <c r="J35" s="333" t="s">
        <v>8</v>
      </c>
      <c r="K35" s="447"/>
    </row>
    <row r="36" spans="1:11" ht="22.5" customHeight="1" x14ac:dyDescent="0.2">
      <c r="A36" s="252" t="s">
        <v>14</v>
      </c>
      <c r="B36" s="254"/>
      <c r="C36" s="254"/>
      <c r="D36" s="254"/>
      <c r="E36" s="254"/>
      <c r="F36" s="254"/>
      <c r="G36" s="254"/>
      <c r="H36" s="254"/>
      <c r="I36" s="254"/>
      <c r="J36" s="254"/>
      <c r="K36" s="255" t="s">
        <v>69</v>
      </c>
    </row>
    <row r="37" spans="1:11" ht="22.5" customHeight="1" x14ac:dyDescent="0.2">
      <c r="A37" s="252" t="s">
        <v>893</v>
      </c>
      <c r="B37" s="254">
        <v>150</v>
      </c>
      <c r="C37" s="254">
        <v>218</v>
      </c>
      <c r="D37" s="254">
        <v>368</v>
      </c>
      <c r="E37" s="254">
        <v>0</v>
      </c>
      <c r="F37" s="254">
        <v>0</v>
      </c>
      <c r="G37" s="254">
        <v>0</v>
      </c>
      <c r="H37" s="254">
        <f>SUM(B37,E37)</f>
        <v>150</v>
      </c>
      <c r="I37" s="254">
        <f t="shared" ref="I37:J41" si="5">SUM(C37,F37)</f>
        <v>218</v>
      </c>
      <c r="J37" s="254">
        <f t="shared" si="5"/>
        <v>368</v>
      </c>
      <c r="K37" s="255" t="s">
        <v>351</v>
      </c>
    </row>
    <row r="38" spans="1:11" ht="25.5" customHeight="1" x14ac:dyDescent="0.2">
      <c r="A38" s="257" t="s">
        <v>1259</v>
      </c>
      <c r="B38" s="254">
        <v>52</v>
      </c>
      <c r="C38" s="254">
        <v>29</v>
      </c>
      <c r="D38" s="254">
        <v>81</v>
      </c>
      <c r="E38" s="254">
        <v>0</v>
      </c>
      <c r="F38" s="254">
        <v>0</v>
      </c>
      <c r="G38" s="254">
        <v>0</v>
      </c>
      <c r="H38" s="254">
        <f>SUM(B38,E38)</f>
        <v>52</v>
      </c>
      <c r="I38" s="254">
        <f t="shared" si="5"/>
        <v>29</v>
      </c>
      <c r="J38" s="254">
        <f t="shared" si="5"/>
        <v>81</v>
      </c>
      <c r="K38" s="259" t="s">
        <v>1510</v>
      </c>
    </row>
    <row r="39" spans="1:11" ht="22.5" customHeight="1" x14ac:dyDescent="0.2">
      <c r="A39" s="252" t="s">
        <v>289</v>
      </c>
      <c r="B39" s="254">
        <v>383</v>
      </c>
      <c r="C39" s="254">
        <v>369</v>
      </c>
      <c r="D39" s="254">
        <v>752</v>
      </c>
      <c r="E39" s="254">
        <v>0</v>
      </c>
      <c r="F39" s="254">
        <v>0</v>
      </c>
      <c r="G39" s="254">
        <v>0</v>
      </c>
      <c r="H39" s="254">
        <f>SUM(B39,E39)</f>
        <v>383</v>
      </c>
      <c r="I39" s="254">
        <f t="shared" si="5"/>
        <v>369</v>
      </c>
      <c r="J39" s="254">
        <f t="shared" si="5"/>
        <v>752</v>
      </c>
      <c r="K39" s="255" t="s">
        <v>290</v>
      </c>
    </row>
    <row r="40" spans="1:11" ht="22.5" customHeight="1" x14ac:dyDescent="0.2">
      <c r="A40" s="252" t="s">
        <v>1212</v>
      </c>
      <c r="B40" s="254">
        <v>568</v>
      </c>
      <c r="C40" s="254">
        <v>1025</v>
      </c>
      <c r="D40" s="254">
        <v>1593</v>
      </c>
      <c r="E40" s="254">
        <v>0</v>
      </c>
      <c r="F40" s="254">
        <v>0</v>
      </c>
      <c r="G40" s="254">
        <v>0</v>
      </c>
      <c r="H40" s="254">
        <f>SUM(B40,E40)</f>
        <v>568</v>
      </c>
      <c r="I40" s="254">
        <f t="shared" si="5"/>
        <v>1025</v>
      </c>
      <c r="J40" s="254">
        <f t="shared" si="5"/>
        <v>1593</v>
      </c>
      <c r="K40" s="255" t="s">
        <v>296</v>
      </c>
    </row>
    <row r="41" spans="1:11" ht="22.5" customHeight="1" x14ac:dyDescent="0.2">
      <c r="A41" s="252" t="s">
        <v>301</v>
      </c>
      <c r="B41" s="254">
        <v>30</v>
      </c>
      <c r="C41" s="254">
        <v>8</v>
      </c>
      <c r="D41" s="254">
        <v>38</v>
      </c>
      <c r="E41" s="254">
        <v>0</v>
      </c>
      <c r="F41" s="254">
        <v>0</v>
      </c>
      <c r="G41" s="254">
        <v>0</v>
      </c>
      <c r="H41" s="254">
        <f>SUM(B41,E41)</f>
        <v>30</v>
      </c>
      <c r="I41" s="254">
        <f t="shared" si="5"/>
        <v>8</v>
      </c>
      <c r="J41" s="254">
        <f t="shared" si="5"/>
        <v>38</v>
      </c>
      <c r="K41" s="255" t="s">
        <v>302</v>
      </c>
    </row>
    <row r="42" spans="1:11" ht="22.5" customHeight="1" x14ac:dyDescent="0.2">
      <c r="A42" s="252" t="s">
        <v>1530</v>
      </c>
      <c r="B42" s="254">
        <f>SUM(B37:B41)</f>
        <v>1183</v>
      </c>
      <c r="C42" s="254">
        <f t="shared" ref="C42:J42" si="6">SUM(C37:C41)</f>
        <v>1649</v>
      </c>
      <c r="D42" s="254">
        <f t="shared" si="6"/>
        <v>2832</v>
      </c>
      <c r="E42" s="254">
        <f t="shared" si="6"/>
        <v>0</v>
      </c>
      <c r="F42" s="254">
        <f t="shared" si="6"/>
        <v>0</v>
      </c>
      <c r="G42" s="254">
        <f t="shared" si="6"/>
        <v>0</v>
      </c>
      <c r="H42" s="254">
        <f t="shared" si="6"/>
        <v>1183</v>
      </c>
      <c r="I42" s="254">
        <f t="shared" si="6"/>
        <v>1649</v>
      </c>
      <c r="J42" s="254">
        <f t="shared" si="6"/>
        <v>2832</v>
      </c>
      <c r="K42" s="255" t="s">
        <v>39</v>
      </c>
    </row>
    <row r="43" spans="1:11" ht="22.5" customHeight="1" x14ac:dyDescent="0.2">
      <c r="A43" s="252" t="s">
        <v>267</v>
      </c>
      <c r="B43" s="254"/>
      <c r="C43" s="254"/>
      <c r="D43" s="254"/>
      <c r="E43" s="254"/>
      <c r="F43" s="254"/>
      <c r="G43" s="254"/>
      <c r="H43" s="254"/>
      <c r="I43" s="254"/>
      <c r="J43" s="254"/>
      <c r="K43" s="255" t="s">
        <v>41</v>
      </c>
    </row>
    <row r="44" spans="1:11" ht="22.5" customHeight="1" x14ac:dyDescent="0.2">
      <c r="A44" s="252" t="s">
        <v>893</v>
      </c>
      <c r="B44" s="254">
        <v>56</v>
      </c>
      <c r="C44" s="254">
        <v>9</v>
      </c>
      <c r="D44" s="254">
        <f>SUM(B44:C44)</f>
        <v>65</v>
      </c>
      <c r="E44" s="254">
        <v>0</v>
      </c>
      <c r="F44" s="254">
        <v>0</v>
      </c>
      <c r="G44" s="254">
        <v>0</v>
      </c>
      <c r="H44" s="254">
        <f>SUM(B44,E44)</f>
        <v>56</v>
      </c>
      <c r="I44" s="254">
        <f t="shared" ref="I44:J46" si="7">SUM(C44,F44)</f>
        <v>9</v>
      </c>
      <c r="J44" s="254">
        <f t="shared" si="7"/>
        <v>65</v>
      </c>
      <c r="K44" s="255" t="s">
        <v>351</v>
      </c>
    </row>
    <row r="45" spans="1:11" ht="22.5" customHeight="1" x14ac:dyDescent="0.2">
      <c r="A45" s="252" t="s">
        <v>289</v>
      </c>
      <c r="B45" s="254">
        <v>194</v>
      </c>
      <c r="C45" s="254">
        <v>113</v>
      </c>
      <c r="D45" s="254">
        <f>SUM(B45:C45)</f>
        <v>307</v>
      </c>
      <c r="E45" s="254">
        <v>0</v>
      </c>
      <c r="F45" s="254">
        <v>0</v>
      </c>
      <c r="G45" s="254">
        <v>0</v>
      </c>
      <c r="H45" s="254">
        <f>SUM(B45,E45)</f>
        <v>194</v>
      </c>
      <c r="I45" s="254">
        <f t="shared" si="7"/>
        <v>113</v>
      </c>
      <c r="J45" s="254">
        <f t="shared" si="7"/>
        <v>307</v>
      </c>
      <c r="K45" s="255" t="s">
        <v>290</v>
      </c>
    </row>
    <row r="46" spans="1:11" ht="22.5" customHeight="1" x14ac:dyDescent="0.2">
      <c r="A46" s="252" t="s">
        <v>1212</v>
      </c>
      <c r="B46" s="254">
        <v>407</v>
      </c>
      <c r="C46" s="254">
        <v>456</v>
      </c>
      <c r="D46" s="254">
        <f>SUM(B46:C46)</f>
        <v>863</v>
      </c>
      <c r="E46" s="254">
        <v>0</v>
      </c>
      <c r="F46" s="254">
        <v>0</v>
      </c>
      <c r="G46" s="254">
        <v>0</v>
      </c>
      <c r="H46" s="254">
        <f>SUM(B46,E46)</f>
        <v>407</v>
      </c>
      <c r="I46" s="254">
        <f t="shared" si="7"/>
        <v>456</v>
      </c>
      <c r="J46" s="254">
        <f t="shared" si="7"/>
        <v>863</v>
      </c>
      <c r="K46" s="255" t="s">
        <v>296</v>
      </c>
    </row>
    <row r="47" spans="1:11" ht="22.5" customHeight="1" thickBot="1" x14ac:dyDescent="0.25">
      <c r="A47" s="252" t="s">
        <v>1535</v>
      </c>
      <c r="B47" s="254">
        <f>SUM(B44:B46)</f>
        <v>657</v>
      </c>
      <c r="C47" s="254">
        <f t="shared" ref="C47:J47" si="8">SUM(C44:C46)</f>
        <v>578</v>
      </c>
      <c r="D47" s="254">
        <f t="shared" si="8"/>
        <v>1235</v>
      </c>
      <c r="E47" s="254">
        <f t="shared" si="8"/>
        <v>0</v>
      </c>
      <c r="F47" s="254">
        <f t="shared" si="8"/>
        <v>0</v>
      </c>
      <c r="G47" s="254">
        <f t="shared" si="8"/>
        <v>0</v>
      </c>
      <c r="H47" s="254">
        <f t="shared" si="8"/>
        <v>657</v>
      </c>
      <c r="I47" s="254">
        <f t="shared" si="8"/>
        <v>578</v>
      </c>
      <c r="J47" s="254">
        <f t="shared" si="8"/>
        <v>1235</v>
      </c>
      <c r="K47" s="255" t="s">
        <v>633</v>
      </c>
    </row>
    <row r="48" spans="1:11" ht="22.5" customHeight="1" thickBot="1" x14ac:dyDescent="0.25">
      <c r="A48" s="272" t="s">
        <v>47</v>
      </c>
      <c r="B48" s="273">
        <f>SUM(B42,B47)</f>
        <v>1840</v>
      </c>
      <c r="C48" s="273">
        <f t="shared" ref="C48:J48" si="9">SUM(C42,C47)</f>
        <v>2227</v>
      </c>
      <c r="D48" s="273">
        <f t="shared" si="9"/>
        <v>4067</v>
      </c>
      <c r="E48" s="273">
        <f t="shared" si="9"/>
        <v>0</v>
      </c>
      <c r="F48" s="273">
        <f t="shared" si="9"/>
        <v>0</v>
      </c>
      <c r="G48" s="273">
        <f t="shared" si="9"/>
        <v>0</v>
      </c>
      <c r="H48" s="273">
        <f t="shared" si="9"/>
        <v>1840</v>
      </c>
      <c r="I48" s="273">
        <f t="shared" si="9"/>
        <v>2227</v>
      </c>
      <c r="J48" s="273">
        <f t="shared" si="9"/>
        <v>4067</v>
      </c>
      <c r="K48" s="274" t="s">
        <v>48</v>
      </c>
    </row>
    <row r="49" ht="15" thickTop="1" x14ac:dyDescent="0.2"/>
  </sheetData>
  <mergeCells count="20">
    <mergeCell ref="A29:K29"/>
    <mergeCell ref="A30:K30"/>
    <mergeCell ref="A32:A35"/>
    <mergeCell ref="B32:D32"/>
    <mergeCell ref="E32:G32"/>
    <mergeCell ref="H32:J32"/>
    <mergeCell ref="K32:K35"/>
    <mergeCell ref="B33:D33"/>
    <mergeCell ref="E33:G33"/>
    <mergeCell ref="H33:J33"/>
    <mergeCell ref="A1:K1"/>
    <mergeCell ref="A2:K2"/>
    <mergeCell ref="A4:A7"/>
    <mergeCell ref="B4:D4"/>
    <mergeCell ref="E4:G4"/>
    <mergeCell ref="H4:J4"/>
    <mergeCell ref="K4:K7"/>
    <mergeCell ref="B5:D5"/>
    <mergeCell ref="E5:G5"/>
    <mergeCell ref="H5:J5"/>
  </mergeCells>
  <printOptions horizontalCentered="1"/>
  <pageMargins left="0.5" right="0.5" top="1" bottom="1" header="1" footer="1"/>
  <pageSetup paperSize="9" scale="8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17"/>
  <sheetViews>
    <sheetView rightToLeft="1" view="pageBreakPreview" topLeftCell="A56" zoomScale="80" zoomScaleSheetLayoutView="80" workbookViewId="0">
      <selection activeCell="A51" sqref="A51:A81"/>
    </sheetView>
  </sheetViews>
  <sheetFormatPr defaultRowHeight="14.25" x14ac:dyDescent="0.2"/>
  <cols>
    <col min="1" max="1" width="25.875" customWidth="1"/>
    <col min="2" max="2" width="8.5" customWidth="1"/>
    <col min="3" max="3" width="8.75" customWidth="1"/>
    <col min="4" max="4" width="8.25" customWidth="1"/>
    <col min="5" max="5" width="8.375" customWidth="1"/>
    <col min="6" max="6" width="10.25" customWidth="1"/>
    <col min="7" max="7" width="9" customWidth="1"/>
    <col min="8" max="10" width="10.25" customWidth="1"/>
    <col min="11" max="11" width="40.5" customWidth="1"/>
  </cols>
  <sheetData>
    <row r="1" spans="1:11" ht="24" customHeight="1" x14ac:dyDescent="0.2">
      <c r="A1" s="423" t="s">
        <v>404</v>
      </c>
      <c r="B1" s="423"/>
      <c r="C1" s="423"/>
      <c r="D1" s="423"/>
      <c r="E1" s="423"/>
      <c r="F1" s="423"/>
      <c r="G1" s="423"/>
      <c r="H1" s="423"/>
      <c r="I1" s="423"/>
      <c r="J1" s="423"/>
      <c r="K1" s="423"/>
    </row>
    <row r="2" spans="1:11" ht="34.5" customHeight="1" x14ac:dyDescent="0.25">
      <c r="A2" s="416" t="s">
        <v>405</v>
      </c>
      <c r="B2" s="416"/>
      <c r="C2" s="416"/>
      <c r="D2" s="416"/>
      <c r="E2" s="416"/>
      <c r="F2" s="416"/>
      <c r="G2" s="416"/>
      <c r="H2" s="416"/>
      <c r="I2" s="416"/>
      <c r="J2" s="416"/>
      <c r="K2" s="416"/>
    </row>
    <row r="3" spans="1:11" ht="23.25" customHeight="1" thickBot="1" x14ac:dyDescent="0.3">
      <c r="A3" s="29" t="s">
        <v>521</v>
      </c>
      <c r="K3" s="57" t="s">
        <v>522</v>
      </c>
    </row>
    <row r="4" spans="1:11" ht="16.5" thickTop="1" x14ac:dyDescent="0.25">
      <c r="A4" s="409" t="s">
        <v>406</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38" t="s">
        <v>52</v>
      </c>
      <c r="C6" s="38" t="s">
        <v>10</v>
      </c>
      <c r="D6" s="38" t="s">
        <v>11</v>
      </c>
      <c r="E6" s="38" t="s">
        <v>52</v>
      </c>
      <c r="F6" s="38" t="s">
        <v>10</v>
      </c>
      <c r="G6" s="38" t="s">
        <v>11</v>
      </c>
      <c r="H6" s="38" t="s">
        <v>52</v>
      </c>
      <c r="I6" s="38" t="s">
        <v>10</v>
      </c>
      <c r="J6" s="38" t="s">
        <v>11</v>
      </c>
      <c r="K6" s="410"/>
    </row>
    <row r="7" spans="1:11" ht="16.5" thickBot="1" x14ac:dyDescent="0.3">
      <c r="A7" s="410"/>
      <c r="B7" s="38" t="s">
        <v>12</v>
      </c>
      <c r="C7" s="38" t="s">
        <v>13</v>
      </c>
      <c r="D7" s="38" t="s">
        <v>8</v>
      </c>
      <c r="E7" s="38" t="s">
        <v>12</v>
      </c>
      <c r="F7" s="38" t="s">
        <v>13</v>
      </c>
      <c r="G7" s="38" t="s">
        <v>8</v>
      </c>
      <c r="H7" s="38" t="s">
        <v>12</v>
      </c>
      <c r="I7" s="38" t="s">
        <v>13</v>
      </c>
      <c r="J7" s="38" t="s">
        <v>8</v>
      </c>
      <c r="K7" s="410"/>
    </row>
    <row r="8" spans="1:11" ht="16.5" customHeight="1" x14ac:dyDescent="0.2">
      <c r="A8" s="42" t="s">
        <v>14</v>
      </c>
      <c r="B8" s="40"/>
      <c r="C8" s="40"/>
      <c r="D8" s="40"/>
      <c r="E8" s="40"/>
      <c r="F8" s="40"/>
      <c r="G8" s="40"/>
      <c r="H8" s="40"/>
      <c r="I8" s="40"/>
      <c r="J8" s="40"/>
      <c r="K8" s="43" t="s">
        <v>69</v>
      </c>
    </row>
    <row r="9" spans="1:11" ht="16.5" customHeight="1" x14ac:dyDescent="0.2">
      <c r="A9" s="5" t="s">
        <v>280</v>
      </c>
      <c r="B9" s="60">
        <v>24</v>
      </c>
      <c r="C9" s="60">
        <v>66</v>
      </c>
      <c r="D9" s="6">
        <f>SUM(B9:C9)</f>
        <v>90</v>
      </c>
      <c r="E9" s="6">
        <v>0</v>
      </c>
      <c r="F9" s="6">
        <v>0</v>
      </c>
      <c r="G9" s="6">
        <f>SUM(E9:F9)</f>
        <v>0</v>
      </c>
      <c r="H9" s="6">
        <f>SUM(B9,E9)</f>
        <v>24</v>
      </c>
      <c r="I9" s="6">
        <f>SUM(C9,F9)</f>
        <v>66</v>
      </c>
      <c r="J9" s="6">
        <f>SUM(H9:I9)</f>
        <v>90</v>
      </c>
      <c r="K9" s="7" t="s">
        <v>281</v>
      </c>
    </row>
    <row r="10" spans="1:11" ht="16.5" customHeight="1" x14ac:dyDescent="0.2">
      <c r="A10" s="5" t="s">
        <v>124</v>
      </c>
      <c r="B10" s="60">
        <v>23</v>
      </c>
      <c r="C10" s="60">
        <v>74</v>
      </c>
      <c r="D10" s="6">
        <f t="shared" ref="D10:D25" si="0">SUM(B10:C10)</f>
        <v>97</v>
      </c>
      <c r="E10" s="6">
        <v>0</v>
      </c>
      <c r="F10" s="6">
        <v>0</v>
      </c>
      <c r="G10" s="6">
        <f t="shared" ref="G10:G26" si="1">SUM(E10:F10)</f>
        <v>0</v>
      </c>
      <c r="H10" s="6">
        <f t="shared" ref="H10:I26" si="2">SUM(B10,E10)</f>
        <v>23</v>
      </c>
      <c r="I10" s="6">
        <f t="shared" si="2"/>
        <v>74</v>
      </c>
      <c r="J10" s="6">
        <f t="shared" ref="J10:J26" si="3">SUM(H10:I10)</f>
        <v>97</v>
      </c>
      <c r="K10" s="7" t="s">
        <v>282</v>
      </c>
    </row>
    <row r="11" spans="1:11" ht="16.5" customHeight="1" x14ac:dyDescent="0.2">
      <c r="A11" s="5" t="s">
        <v>348</v>
      </c>
      <c r="B11" s="60">
        <v>23</v>
      </c>
      <c r="C11" s="60">
        <v>82</v>
      </c>
      <c r="D11" s="6">
        <f t="shared" si="0"/>
        <v>105</v>
      </c>
      <c r="E11" s="6">
        <v>0</v>
      </c>
      <c r="F11" s="6">
        <v>0</v>
      </c>
      <c r="G11" s="6">
        <f t="shared" si="1"/>
        <v>0</v>
      </c>
      <c r="H11" s="6">
        <f t="shared" si="2"/>
        <v>23</v>
      </c>
      <c r="I11" s="6">
        <f t="shared" si="2"/>
        <v>82</v>
      </c>
      <c r="J11" s="6">
        <f t="shared" si="3"/>
        <v>105</v>
      </c>
      <c r="K11" s="7" t="s">
        <v>349</v>
      </c>
    </row>
    <row r="12" spans="1:11" ht="16.5" customHeight="1" x14ac:dyDescent="0.2">
      <c r="A12" s="5" t="s">
        <v>285</v>
      </c>
      <c r="B12" s="60">
        <v>117</v>
      </c>
      <c r="C12" s="60">
        <v>89</v>
      </c>
      <c r="D12" s="6">
        <f t="shared" si="0"/>
        <v>206</v>
      </c>
      <c r="E12" s="6">
        <v>0</v>
      </c>
      <c r="F12" s="6">
        <v>0</v>
      </c>
      <c r="G12" s="6">
        <f t="shared" si="1"/>
        <v>0</v>
      </c>
      <c r="H12" s="6">
        <f t="shared" si="2"/>
        <v>117</v>
      </c>
      <c r="I12" s="6">
        <f t="shared" si="2"/>
        <v>89</v>
      </c>
      <c r="J12" s="6">
        <f t="shared" si="3"/>
        <v>206</v>
      </c>
      <c r="K12" s="7" t="s">
        <v>286</v>
      </c>
    </row>
    <row r="13" spans="1:11" ht="16.5" customHeight="1" x14ac:dyDescent="0.2">
      <c r="A13" s="5" t="s">
        <v>407</v>
      </c>
      <c r="B13" s="60">
        <v>153</v>
      </c>
      <c r="C13" s="60">
        <v>165</v>
      </c>
      <c r="D13" s="6">
        <f t="shared" si="0"/>
        <v>318</v>
      </c>
      <c r="E13" s="6">
        <v>0</v>
      </c>
      <c r="F13" s="6">
        <v>0</v>
      </c>
      <c r="G13" s="6">
        <f t="shared" si="1"/>
        <v>0</v>
      </c>
      <c r="H13" s="6">
        <f t="shared" si="2"/>
        <v>153</v>
      </c>
      <c r="I13" s="6">
        <f t="shared" si="2"/>
        <v>165</v>
      </c>
      <c r="J13" s="6">
        <f t="shared" si="3"/>
        <v>318</v>
      </c>
      <c r="K13" s="7" t="s">
        <v>351</v>
      </c>
    </row>
    <row r="14" spans="1:11" ht="16.5" customHeight="1" x14ac:dyDescent="0.2">
      <c r="A14" s="5" t="s">
        <v>408</v>
      </c>
      <c r="B14" s="60">
        <v>29</v>
      </c>
      <c r="C14" s="60">
        <v>24</v>
      </c>
      <c r="D14" s="6">
        <f t="shared" si="0"/>
        <v>53</v>
      </c>
      <c r="E14" s="6">
        <v>0</v>
      </c>
      <c r="F14" s="6">
        <v>0</v>
      </c>
      <c r="G14" s="6">
        <f t="shared" si="1"/>
        <v>0</v>
      </c>
      <c r="H14" s="6">
        <f t="shared" si="2"/>
        <v>29</v>
      </c>
      <c r="I14" s="6">
        <f t="shared" si="2"/>
        <v>24</v>
      </c>
      <c r="J14" s="6">
        <f t="shared" si="3"/>
        <v>53</v>
      </c>
      <c r="K14" s="7" t="s">
        <v>409</v>
      </c>
    </row>
    <row r="15" spans="1:11" ht="16.5" customHeight="1" x14ac:dyDescent="0.2">
      <c r="A15" s="5" t="s">
        <v>352</v>
      </c>
      <c r="B15" s="60">
        <v>30</v>
      </c>
      <c r="C15" s="60">
        <v>11</v>
      </c>
      <c r="D15" s="6">
        <f t="shared" si="0"/>
        <v>41</v>
      </c>
      <c r="E15" s="6">
        <v>0</v>
      </c>
      <c r="F15" s="6">
        <v>0</v>
      </c>
      <c r="G15" s="6">
        <f t="shared" si="1"/>
        <v>0</v>
      </c>
      <c r="H15" s="6">
        <f t="shared" si="2"/>
        <v>30</v>
      </c>
      <c r="I15" s="6">
        <f t="shared" si="2"/>
        <v>11</v>
      </c>
      <c r="J15" s="6">
        <f t="shared" si="3"/>
        <v>41</v>
      </c>
      <c r="K15" s="7" t="s">
        <v>410</v>
      </c>
    </row>
    <row r="16" spans="1:11" ht="16.5" customHeight="1" x14ac:dyDescent="0.2">
      <c r="A16" s="5" t="s">
        <v>287</v>
      </c>
      <c r="B16" s="60">
        <v>153</v>
      </c>
      <c r="C16" s="60">
        <v>302</v>
      </c>
      <c r="D16" s="6">
        <f t="shared" si="0"/>
        <v>455</v>
      </c>
      <c r="E16" s="6">
        <v>0</v>
      </c>
      <c r="F16" s="6">
        <v>0</v>
      </c>
      <c r="G16" s="6">
        <f t="shared" si="1"/>
        <v>0</v>
      </c>
      <c r="H16" s="6">
        <f t="shared" si="2"/>
        <v>153</v>
      </c>
      <c r="I16" s="6">
        <f t="shared" si="2"/>
        <v>302</v>
      </c>
      <c r="J16" s="6">
        <f t="shared" si="3"/>
        <v>455</v>
      </c>
      <c r="K16" s="7" t="s">
        <v>411</v>
      </c>
    </row>
    <row r="17" spans="1:15" ht="16.5" customHeight="1" x14ac:dyDescent="0.2">
      <c r="A17" s="5" t="s">
        <v>412</v>
      </c>
      <c r="B17" s="60">
        <v>45</v>
      </c>
      <c r="C17" s="60">
        <v>64</v>
      </c>
      <c r="D17" s="6">
        <f t="shared" si="0"/>
        <v>109</v>
      </c>
      <c r="E17" s="6">
        <v>0</v>
      </c>
      <c r="F17" s="6">
        <v>0</v>
      </c>
      <c r="G17" s="6">
        <f t="shared" si="1"/>
        <v>0</v>
      </c>
      <c r="H17" s="6">
        <f t="shared" si="2"/>
        <v>45</v>
      </c>
      <c r="I17" s="6">
        <f t="shared" si="2"/>
        <v>64</v>
      </c>
      <c r="J17" s="6">
        <f t="shared" si="3"/>
        <v>109</v>
      </c>
      <c r="K17" s="7" t="s">
        <v>413</v>
      </c>
    </row>
    <row r="18" spans="1:15" ht="16.5" customHeight="1" x14ac:dyDescent="0.2">
      <c r="A18" s="5" t="s">
        <v>414</v>
      </c>
      <c r="B18" s="60">
        <v>149</v>
      </c>
      <c r="C18" s="60">
        <v>138</v>
      </c>
      <c r="D18" s="6">
        <f t="shared" si="0"/>
        <v>287</v>
      </c>
      <c r="E18" s="6">
        <v>0</v>
      </c>
      <c r="F18" s="6">
        <v>0</v>
      </c>
      <c r="G18" s="6">
        <f t="shared" si="1"/>
        <v>0</v>
      </c>
      <c r="H18" s="6">
        <f t="shared" si="2"/>
        <v>149</v>
      </c>
      <c r="I18" s="6">
        <f t="shared" si="2"/>
        <v>138</v>
      </c>
      <c r="J18" s="6">
        <f t="shared" si="3"/>
        <v>287</v>
      </c>
      <c r="K18" s="7" t="s">
        <v>290</v>
      </c>
    </row>
    <row r="19" spans="1:15" ht="16.5" customHeight="1" x14ac:dyDescent="0.2">
      <c r="A19" s="5" t="s">
        <v>390</v>
      </c>
      <c r="B19" s="60">
        <v>242</v>
      </c>
      <c r="C19" s="60">
        <v>453</v>
      </c>
      <c r="D19" s="6">
        <f t="shared" si="0"/>
        <v>695</v>
      </c>
      <c r="E19" s="6">
        <v>0</v>
      </c>
      <c r="F19" s="6">
        <v>0</v>
      </c>
      <c r="G19" s="6">
        <f t="shared" si="1"/>
        <v>0</v>
      </c>
      <c r="H19" s="6">
        <f t="shared" si="2"/>
        <v>242</v>
      </c>
      <c r="I19" s="6">
        <f t="shared" si="2"/>
        <v>453</v>
      </c>
      <c r="J19" s="6">
        <f t="shared" si="3"/>
        <v>695</v>
      </c>
      <c r="K19" s="7" t="s">
        <v>415</v>
      </c>
    </row>
    <row r="20" spans="1:15" ht="16.5" customHeight="1" x14ac:dyDescent="0.2">
      <c r="A20" s="5" t="s">
        <v>361</v>
      </c>
      <c r="B20" s="60">
        <v>146</v>
      </c>
      <c r="C20" s="60">
        <v>245</v>
      </c>
      <c r="D20" s="6">
        <f t="shared" si="0"/>
        <v>391</v>
      </c>
      <c r="E20" s="6">
        <v>0</v>
      </c>
      <c r="F20" s="6">
        <v>0</v>
      </c>
      <c r="G20" s="6">
        <f t="shared" si="1"/>
        <v>0</v>
      </c>
      <c r="H20" s="6">
        <f t="shared" si="2"/>
        <v>146</v>
      </c>
      <c r="I20" s="6">
        <f t="shared" si="2"/>
        <v>245</v>
      </c>
      <c r="J20" s="6">
        <f t="shared" si="3"/>
        <v>391</v>
      </c>
      <c r="K20" s="7" t="s">
        <v>416</v>
      </c>
      <c r="O20" s="58"/>
    </row>
    <row r="21" spans="1:15" ht="16.5" customHeight="1" x14ac:dyDescent="0.2">
      <c r="A21" s="5" t="s">
        <v>417</v>
      </c>
      <c r="B21" s="60">
        <v>242</v>
      </c>
      <c r="C21" s="60">
        <v>217</v>
      </c>
      <c r="D21" s="6">
        <f t="shared" si="0"/>
        <v>459</v>
      </c>
      <c r="E21" s="6">
        <v>0</v>
      </c>
      <c r="F21" s="6">
        <v>0</v>
      </c>
      <c r="G21" s="6">
        <f t="shared" si="1"/>
        <v>0</v>
      </c>
      <c r="H21" s="6">
        <f t="shared" si="2"/>
        <v>242</v>
      </c>
      <c r="I21" s="6">
        <f t="shared" si="2"/>
        <v>217</v>
      </c>
      <c r="J21" s="6">
        <f t="shared" si="3"/>
        <v>459</v>
      </c>
      <c r="K21" s="7" t="s">
        <v>418</v>
      </c>
    </row>
    <row r="22" spans="1:15" ht="16.5" customHeight="1" x14ac:dyDescent="0.2">
      <c r="A22" s="5" t="s">
        <v>295</v>
      </c>
      <c r="B22" s="60">
        <v>47</v>
      </c>
      <c r="C22" s="60">
        <v>63</v>
      </c>
      <c r="D22" s="6">
        <f t="shared" si="0"/>
        <v>110</v>
      </c>
      <c r="E22" s="6">
        <v>0</v>
      </c>
      <c r="F22" s="6">
        <v>0</v>
      </c>
      <c r="G22" s="6">
        <f t="shared" si="1"/>
        <v>0</v>
      </c>
      <c r="H22" s="6">
        <f t="shared" si="2"/>
        <v>47</v>
      </c>
      <c r="I22" s="6">
        <f t="shared" si="2"/>
        <v>63</v>
      </c>
      <c r="J22" s="6">
        <f t="shared" si="3"/>
        <v>110</v>
      </c>
      <c r="K22" s="7" t="s">
        <v>296</v>
      </c>
    </row>
    <row r="23" spans="1:15" ht="16.5" customHeight="1" x14ac:dyDescent="0.2">
      <c r="A23" s="5" t="s">
        <v>297</v>
      </c>
      <c r="B23" s="60">
        <v>79</v>
      </c>
      <c r="C23" s="60">
        <v>43</v>
      </c>
      <c r="D23" s="6">
        <f t="shared" si="0"/>
        <v>122</v>
      </c>
      <c r="E23" s="6">
        <v>0</v>
      </c>
      <c r="F23" s="6">
        <v>0</v>
      </c>
      <c r="G23" s="6">
        <f t="shared" si="1"/>
        <v>0</v>
      </c>
      <c r="H23" s="6">
        <f t="shared" si="2"/>
        <v>79</v>
      </c>
      <c r="I23" s="6">
        <f t="shared" si="2"/>
        <v>43</v>
      </c>
      <c r="J23" s="6">
        <f t="shared" si="3"/>
        <v>122</v>
      </c>
      <c r="K23" s="7" t="s">
        <v>419</v>
      </c>
    </row>
    <row r="24" spans="1:15" ht="16.5" customHeight="1" x14ac:dyDescent="0.2">
      <c r="A24" s="5" t="s">
        <v>379</v>
      </c>
      <c r="B24" s="60">
        <v>316</v>
      </c>
      <c r="C24" s="60">
        <v>348</v>
      </c>
      <c r="D24" s="6">
        <f t="shared" si="0"/>
        <v>664</v>
      </c>
      <c r="E24" s="6">
        <v>0</v>
      </c>
      <c r="F24" s="6">
        <v>0</v>
      </c>
      <c r="G24" s="6">
        <f t="shared" si="1"/>
        <v>0</v>
      </c>
      <c r="H24" s="6">
        <f t="shared" si="2"/>
        <v>316</v>
      </c>
      <c r="I24" s="6">
        <f t="shared" si="2"/>
        <v>348</v>
      </c>
      <c r="J24" s="6">
        <f t="shared" si="3"/>
        <v>664</v>
      </c>
      <c r="K24" s="7" t="s">
        <v>300</v>
      </c>
    </row>
    <row r="25" spans="1:15" ht="16.5" customHeight="1" x14ac:dyDescent="0.2">
      <c r="A25" s="5" t="s">
        <v>420</v>
      </c>
      <c r="B25" s="60">
        <v>419</v>
      </c>
      <c r="C25" s="60">
        <v>219</v>
      </c>
      <c r="D25" s="6">
        <f t="shared" si="0"/>
        <v>638</v>
      </c>
      <c r="E25" s="6">
        <v>0</v>
      </c>
      <c r="F25" s="6">
        <v>0</v>
      </c>
      <c r="G25" s="6">
        <f t="shared" si="1"/>
        <v>0</v>
      </c>
      <c r="H25" s="6">
        <f t="shared" si="2"/>
        <v>419</v>
      </c>
      <c r="I25" s="6">
        <f t="shared" si="2"/>
        <v>219</v>
      </c>
      <c r="J25" s="6">
        <f t="shared" si="3"/>
        <v>638</v>
      </c>
      <c r="K25" s="7" t="s">
        <v>421</v>
      </c>
    </row>
    <row r="26" spans="1:15" ht="16.5" customHeight="1" x14ac:dyDescent="0.2">
      <c r="A26" s="5" t="s">
        <v>38</v>
      </c>
      <c r="B26" s="6">
        <f>SUM(B9:B25)</f>
        <v>2237</v>
      </c>
      <c r="C26" s="6">
        <f>SUM(C9:C25)</f>
        <v>2603</v>
      </c>
      <c r="D26" s="6">
        <f>SUM(D9:D25)</f>
        <v>4840</v>
      </c>
      <c r="E26" s="6">
        <v>0</v>
      </c>
      <c r="F26" s="6">
        <v>0</v>
      </c>
      <c r="G26" s="6">
        <f t="shared" si="1"/>
        <v>0</v>
      </c>
      <c r="H26" s="6">
        <f t="shared" si="2"/>
        <v>2237</v>
      </c>
      <c r="I26" s="6">
        <f t="shared" si="2"/>
        <v>2603</v>
      </c>
      <c r="J26" s="6">
        <f t="shared" si="3"/>
        <v>4840</v>
      </c>
      <c r="K26" s="7" t="s">
        <v>305</v>
      </c>
    </row>
    <row r="27" spans="1:15" ht="16.5" customHeight="1" x14ac:dyDescent="0.2">
      <c r="A27" s="5" t="s">
        <v>62</v>
      </c>
      <c r="B27" s="6"/>
      <c r="C27" s="6"/>
      <c r="D27" s="6"/>
      <c r="E27" s="6"/>
      <c r="F27" s="6"/>
      <c r="G27" s="6"/>
      <c r="H27" s="6"/>
      <c r="I27" s="6"/>
      <c r="J27" s="6"/>
      <c r="K27" s="7" t="s">
        <v>422</v>
      </c>
    </row>
    <row r="28" spans="1:15" ht="16.5" customHeight="1" x14ac:dyDescent="0.2">
      <c r="A28" s="5" t="s">
        <v>348</v>
      </c>
      <c r="B28" s="60">
        <v>74</v>
      </c>
      <c r="C28" s="60">
        <v>64</v>
      </c>
      <c r="D28" s="6">
        <f>SUM(B28:C28)</f>
        <v>138</v>
      </c>
      <c r="E28" s="68">
        <v>0</v>
      </c>
      <c r="F28" s="6">
        <v>0</v>
      </c>
      <c r="G28" s="6">
        <f>SUM(E28:F28)</f>
        <v>0</v>
      </c>
      <c r="H28" s="6">
        <f>SUM(B28,E28)</f>
        <v>74</v>
      </c>
      <c r="I28" s="6">
        <f>SUM(C28,F28)</f>
        <v>64</v>
      </c>
      <c r="J28" s="6">
        <f>SUM(H28:I28)</f>
        <v>138</v>
      </c>
      <c r="K28" s="7" t="s">
        <v>349</v>
      </c>
    </row>
    <row r="29" spans="1:15" ht="16.5" customHeight="1" x14ac:dyDescent="0.2">
      <c r="A29" s="5" t="s">
        <v>285</v>
      </c>
      <c r="B29" s="60">
        <v>115</v>
      </c>
      <c r="C29" s="60">
        <v>40</v>
      </c>
      <c r="D29" s="6">
        <f t="shared" ref="D29:D38" si="4">SUM(B29:C29)</f>
        <v>155</v>
      </c>
      <c r="E29" s="68">
        <v>0</v>
      </c>
      <c r="F29" s="6">
        <v>0</v>
      </c>
      <c r="G29" s="6">
        <f t="shared" ref="G29:G39" si="5">SUM(E29:F29)</f>
        <v>0</v>
      </c>
      <c r="H29" s="6">
        <f t="shared" ref="H29:I40" si="6">SUM(B29,E29)</f>
        <v>115</v>
      </c>
      <c r="I29" s="6">
        <f t="shared" si="6"/>
        <v>40</v>
      </c>
      <c r="J29" s="6">
        <f t="shared" ref="J29:J39" si="7">SUM(H29:I29)</f>
        <v>155</v>
      </c>
      <c r="K29" s="7" t="s">
        <v>286</v>
      </c>
    </row>
    <row r="30" spans="1:15" ht="16.5" customHeight="1" x14ac:dyDescent="0.2">
      <c r="A30" s="5" t="s">
        <v>407</v>
      </c>
      <c r="B30" s="60">
        <v>8</v>
      </c>
      <c r="C30" s="60">
        <v>1</v>
      </c>
      <c r="D30" s="6">
        <f t="shared" si="4"/>
        <v>9</v>
      </c>
      <c r="E30" s="68">
        <v>0</v>
      </c>
      <c r="F30" s="6">
        <v>0</v>
      </c>
      <c r="G30" s="6">
        <f t="shared" si="5"/>
        <v>0</v>
      </c>
      <c r="H30" s="6">
        <f t="shared" si="6"/>
        <v>8</v>
      </c>
      <c r="I30" s="6">
        <f t="shared" si="6"/>
        <v>1</v>
      </c>
      <c r="J30" s="6">
        <f t="shared" si="7"/>
        <v>9</v>
      </c>
      <c r="K30" s="7" t="s">
        <v>351</v>
      </c>
    </row>
    <row r="31" spans="1:15" ht="16.5" customHeight="1" x14ac:dyDescent="0.2">
      <c r="A31" s="5" t="s">
        <v>287</v>
      </c>
      <c r="B31" s="60">
        <v>208</v>
      </c>
      <c r="C31" s="60">
        <v>110</v>
      </c>
      <c r="D31" s="6">
        <f t="shared" si="4"/>
        <v>318</v>
      </c>
      <c r="E31" s="68">
        <v>0</v>
      </c>
      <c r="F31" s="6">
        <v>0</v>
      </c>
      <c r="G31" s="6">
        <f t="shared" si="5"/>
        <v>0</v>
      </c>
      <c r="H31" s="6">
        <f t="shared" si="6"/>
        <v>208</v>
      </c>
      <c r="I31" s="6">
        <f t="shared" si="6"/>
        <v>110</v>
      </c>
      <c r="J31" s="6">
        <f t="shared" si="7"/>
        <v>318</v>
      </c>
      <c r="K31" s="7" t="s">
        <v>411</v>
      </c>
    </row>
    <row r="32" spans="1:15" ht="16.5" customHeight="1" x14ac:dyDescent="0.2">
      <c r="A32" s="5" t="s">
        <v>412</v>
      </c>
      <c r="B32" s="60">
        <v>26</v>
      </c>
      <c r="C32" s="60">
        <v>8</v>
      </c>
      <c r="D32" s="6">
        <f t="shared" si="4"/>
        <v>34</v>
      </c>
      <c r="E32" s="68">
        <v>0</v>
      </c>
      <c r="F32" s="6">
        <v>0</v>
      </c>
      <c r="G32" s="6">
        <f t="shared" si="5"/>
        <v>0</v>
      </c>
      <c r="H32" s="6">
        <f t="shared" si="6"/>
        <v>26</v>
      </c>
      <c r="I32" s="6">
        <f t="shared" si="6"/>
        <v>8</v>
      </c>
      <c r="J32" s="6">
        <f t="shared" si="7"/>
        <v>34</v>
      </c>
      <c r="K32" s="7" t="s">
        <v>413</v>
      </c>
    </row>
    <row r="33" spans="1:11" ht="16.5" customHeight="1" x14ac:dyDescent="0.2">
      <c r="A33" s="5" t="s">
        <v>414</v>
      </c>
      <c r="B33" s="60">
        <v>129</v>
      </c>
      <c r="C33" s="60">
        <v>61</v>
      </c>
      <c r="D33" s="6">
        <f t="shared" si="4"/>
        <v>190</v>
      </c>
      <c r="E33" s="68">
        <v>0</v>
      </c>
      <c r="F33" s="6">
        <v>0</v>
      </c>
      <c r="G33" s="6">
        <f t="shared" si="5"/>
        <v>0</v>
      </c>
      <c r="H33" s="6">
        <f t="shared" si="6"/>
        <v>129</v>
      </c>
      <c r="I33" s="6">
        <f t="shared" si="6"/>
        <v>61</v>
      </c>
      <c r="J33" s="6">
        <f t="shared" si="7"/>
        <v>190</v>
      </c>
      <c r="K33" s="7" t="s">
        <v>290</v>
      </c>
    </row>
    <row r="34" spans="1:11" ht="16.5" customHeight="1" x14ac:dyDescent="0.2">
      <c r="A34" s="5" t="s">
        <v>390</v>
      </c>
      <c r="B34" s="60">
        <v>338</v>
      </c>
      <c r="C34" s="60">
        <v>270</v>
      </c>
      <c r="D34" s="6">
        <f t="shared" si="4"/>
        <v>608</v>
      </c>
      <c r="E34" s="68">
        <v>0</v>
      </c>
      <c r="F34" s="6">
        <v>0</v>
      </c>
      <c r="G34" s="6">
        <f t="shared" si="5"/>
        <v>0</v>
      </c>
      <c r="H34" s="6">
        <f t="shared" si="6"/>
        <v>338</v>
      </c>
      <c r="I34" s="6">
        <f t="shared" si="6"/>
        <v>270</v>
      </c>
      <c r="J34" s="6">
        <f t="shared" si="7"/>
        <v>608</v>
      </c>
      <c r="K34" s="7" t="s">
        <v>415</v>
      </c>
    </row>
    <row r="35" spans="1:11" ht="16.5" customHeight="1" x14ac:dyDescent="0.2">
      <c r="A35" s="5" t="s">
        <v>361</v>
      </c>
      <c r="B35" s="60">
        <v>64</v>
      </c>
      <c r="C35" s="60">
        <v>47</v>
      </c>
      <c r="D35" s="6">
        <f t="shared" si="4"/>
        <v>111</v>
      </c>
      <c r="E35" s="68">
        <v>0</v>
      </c>
      <c r="F35" s="6">
        <v>0</v>
      </c>
      <c r="G35" s="6">
        <f t="shared" si="5"/>
        <v>0</v>
      </c>
      <c r="H35" s="6">
        <f t="shared" si="6"/>
        <v>64</v>
      </c>
      <c r="I35" s="6">
        <f t="shared" si="6"/>
        <v>47</v>
      </c>
      <c r="J35" s="6">
        <f t="shared" si="7"/>
        <v>111</v>
      </c>
      <c r="K35" s="7" t="s">
        <v>410</v>
      </c>
    </row>
    <row r="36" spans="1:11" ht="16.5" customHeight="1" x14ac:dyDescent="0.2">
      <c r="A36" s="5" t="s">
        <v>423</v>
      </c>
      <c r="B36" s="60">
        <v>25</v>
      </c>
      <c r="C36" s="60">
        <v>6</v>
      </c>
      <c r="D36" s="6">
        <f t="shared" si="4"/>
        <v>31</v>
      </c>
      <c r="E36" s="68">
        <v>0</v>
      </c>
      <c r="F36" s="6">
        <v>0</v>
      </c>
      <c r="G36" s="6">
        <f t="shared" si="5"/>
        <v>0</v>
      </c>
      <c r="H36" s="6">
        <f t="shared" si="6"/>
        <v>25</v>
      </c>
      <c r="I36" s="6">
        <f t="shared" si="6"/>
        <v>6</v>
      </c>
      <c r="J36" s="6">
        <f t="shared" si="7"/>
        <v>31</v>
      </c>
      <c r="K36" s="7" t="s">
        <v>424</v>
      </c>
    </row>
    <row r="37" spans="1:11" ht="16.5" customHeight="1" x14ac:dyDescent="0.2">
      <c r="A37" s="5" t="s">
        <v>297</v>
      </c>
      <c r="B37" s="60">
        <v>81</v>
      </c>
      <c r="C37" s="60">
        <v>36</v>
      </c>
      <c r="D37" s="6">
        <f t="shared" si="4"/>
        <v>117</v>
      </c>
      <c r="E37" s="68">
        <v>0</v>
      </c>
      <c r="F37" s="6">
        <v>0</v>
      </c>
      <c r="G37" s="6">
        <f t="shared" si="5"/>
        <v>0</v>
      </c>
      <c r="H37" s="6">
        <f t="shared" si="6"/>
        <v>81</v>
      </c>
      <c r="I37" s="6">
        <f t="shared" si="6"/>
        <v>36</v>
      </c>
      <c r="J37" s="6">
        <f t="shared" si="7"/>
        <v>117</v>
      </c>
      <c r="K37" s="7" t="s">
        <v>367</v>
      </c>
    </row>
    <row r="38" spans="1:11" ht="16.5" customHeight="1" x14ac:dyDescent="0.2">
      <c r="A38" s="5" t="s">
        <v>299</v>
      </c>
      <c r="B38" s="60">
        <v>34</v>
      </c>
      <c r="C38" s="60">
        <v>7</v>
      </c>
      <c r="D38" s="6">
        <f t="shared" si="4"/>
        <v>41</v>
      </c>
      <c r="E38" s="68">
        <v>0</v>
      </c>
      <c r="F38" s="6">
        <v>0</v>
      </c>
      <c r="G38" s="6">
        <f t="shared" si="5"/>
        <v>0</v>
      </c>
      <c r="H38" s="6">
        <f t="shared" si="6"/>
        <v>34</v>
      </c>
      <c r="I38" s="6">
        <f t="shared" si="6"/>
        <v>7</v>
      </c>
      <c r="J38" s="6">
        <f t="shared" si="7"/>
        <v>41</v>
      </c>
      <c r="K38" s="7" t="s">
        <v>300</v>
      </c>
    </row>
    <row r="39" spans="1:11" ht="16.5" customHeight="1" thickBot="1" x14ac:dyDescent="0.25">
      <c r="A39" s="44" t="s">
        <v>45</v>
      </c>
      <c r="B39" s="45">
        <f>SUM(B28:B38)</f>
        <v>1102</v>
      </c>
      <c r="C39" s="45">
        <f>SUM(C28:C38)</f>
        <v>650</v>
      </c>
      <c r="D39" s="45">
        <f>SUM(D28:D38)</f>
        <v>1752</v>
      </c>
      <c r="E39" s="69">
        <v>0</v>
      </c>
      <c r="F39" s="45">
        <v>0</v>
      </c>
      <c r="G39" s="45">
        <f t="shared" si="5"/>
        <v>0</v>
      </c>
      <c r="H39" s="45">
        <f t="shared" si="6"/>
        <v>1102</v>
      </c>
      <c r="I39" s="45">
        <f t="shared" si="6"/>
        <v>650</v>
      </c>
      <c r="J39" s="45">
        <f t="shared" si="7"/>
        <v>1752</v>
      </c>
      <c r="K39" s="401" t="s">
        <v>307</v>
      </c>
    </row>
    <row r="40" spans="1:11" ht="16.5" customHeight="1" thickBot="1" x14ac:dyDescent="0.25">
      <c r="A40" s="8" t="s">
        <v>47</v>
      </c>
      <c r="B40" s="9">
        <f>SUM(B39,B26)</f>
        <v>3339</v>
      </c>
      <c r="C40" s="9">
        <f>SUM(C39,C26)</f>
        <v>3253</v>
      </c>
      <c r="D40" s="9">
        <f>SUM(D39,D26)</f>
        <v>6592</v>
      </c>
      <c r="E40" s="70">
        <v>0</v>
      </c>
      <c r="F40" s="9">
        <f>SUM(F39,F26)</f>
        <v>0</v>
      </c>
      <c r="G40" s="9">
        <f>SUM(G39,G26)</f>
        <v>0</v>
      </c>
      <c r="H40" s="9">
        <f>SUM(H39,H26)</f>
        <v>3339</v>
      </c>
      <c r="I40" s="9">
        <f t="shared" si="6"/>
        <v>3253</v>
      </c>
      <c r="J40" s="9">
        <f>SUM(J39,J26)</f>
        <v>6592</v>
      </c>
      <c r="K40" s="402" t="s">
        <v>48</v>
      </c>
    </row>
    <row r="41" spans="1:11" ht="18.75" customHeight="1" thickTop="1" x14ac:dyDescent="0.2">
      <c r="A41" s="20"/>
      <c r="B41" s="20"/>
      <c r="C41" s="20"/>
      <c r="D41" s="20"/>
      <c r="E41" s="20"/>
      <c r="F41" s="20"/>
      <c r="G41" s="20"/>
      <c r="H41" s="20"/>
      <c r="I41" s="20"/>
      <c r="J41" s="20"/>
      <c r="K41" s="20"/>
    </row>
    <row r="42" spans="1:11" ht="18.75" customHeight="1" x14ac:dyDescent="0.2"/>
    <row r="43" spans="1:11" ht="32.25" customHeight="1" x14ac:dyDescent="0.2">
      <c r="A43" s="423" t="s">
        <v>425</v>
      </c>
      <c r="B43" s="423"/>
      <c r="C43" s="423"/>
      <c r="D43" s="423"/>
      <c r="E43" s="423"/>
      <c r="F43" s="423"/>
      <c r="G43" s="423"/>
      <c r="H43" s="423"/>
      <c r="I43" s="423"/>
      <c r="J43" s="423"/>
      <c r="K43" s="423"/>
    </row>
    <row r="44" spans="1:11" ht="32.25" customHeight="1" x14ac:dyDescent="0.25">
      <c r="A44" s="416" t="s">
        <v>426</v>
      </c>
      <c r="B44" s="416"/>
      <c r="C44" s="416"/>
      <c r="D44" s="416"/>
      <c r="E44" s="416"/>
      <c r="F44" s="416"/>
      <c r="G44" s="416"/>
      <c r="H44" s="416"/>
      <c r="I44" s="416"/>
      <c r="J44" s="416"/>
      <c r="K44" s="416"/>
    </row>
    <row r="45" spans="1:11" ht="16.5" thickBot="1" x14ac:dyDescent="0.3">
      <c r="A45" s="29" t="s">
        <v>523</v>
      </c>
      <c r="K45" s="57" t="s">
        <v>524</v>
      </c>
    </row>
    <row r="46" spans="1:11" ht="16.5" thickTop="1" x14ac:dyDescent="0.25">
      <c r="A46" s="409" t="s">
        <v>406</v>
      </c>
      <c r="B46" s="412" t="s">
        <v>2</v>
      </c>
      <c r="C46" s="412"/>
      <c r="D46" s="412"/>
      <c r="E46" s="412" t="s">
        <v>3</v>
      </c>
      <c r="F46" s="412"/>
      <c r="G46" s="412"/>
      <c r="H46" s="412" t="s">
        <v>4</v>
      </c>
      <c r="I46" s="412"/>
      <c r="J46" s="412"/>
      <c r="K46" s="409" t="s">
        <v>278</v>
      </c>
    </row>
    <row r="47" spans="1:11" ht="15.75" x14ac:dyDescent="0.25">
      <c r="A47" s="410"/>
      <c r="B47" s="413" t="s">
        <v>6</v>
      </c>
      <c r="C47" s="413"/>
      <c r="D47" s="413"/>
      <c r="E47" s="413" t="s">
        <v>7</v>
      </c>
      <c r="F47" s="413"/>
      <c r="G47" s="413"/>
      <c r="H47" s="413" t="s">
        <v>8</v>
      </c>
      <c r="I47" s="413"/>
      <c r="J47" s="413"/>
      <c r="K47" s="410"/>
    </row>
    <row r="48" spans="1:11" ht="15.75" x14ac:dyDescent="0.25">
      <c r="A48" s="410"/>
      <c r="B48" s="38" t="s">
        <v>52</v>
      </c>
      <c r="C48" s="38" t="s">
        <v>10</v>
      </c>
      <c r="D48" s="38" t="s">
        <v>11</v>
      </c>
      <c r="E48" s="38" t="s">
        <v>52</v>
      </c>
      <c r="F48" s="38" t="s">
        <v>10</v>
      </c>
      <c r="G48" s="38" t="s">
        <v>11</v>
      </c>
      <c r="H48" s="38" t="s">
        <v>52</v>
      </c>
      <c r="I48" s="38" t="s">
        <v>10</v>
      </c>
      <c r="J48" s="38" t="s">
        <v>11</v>
      </c>
      <c r="K48" s="410"/>
    </row>
    <row r="49" spans="1:11" ht="16.5" customHeight="1" thickBot="1" x14ac:dyDescent="0.3">
      <c r="A49" s="411"/>
      <c r="B49" s="4" t="s">
        <v>12</v>
      </c>
      <c r="C49" s="4" t="s">
        <v>13</v>
      </c>
      <c r="D49" s="4" t="s">
        <v>8</v>
      </c>
      <c r="E49" s="4" t="s">
        <v>12</v>
      </c>
      <c r="F49" s="4" t="s">
        <v>13</v>
      </c>
      <c r="G49" s="4" t="s">
        <v>8</v>
      </c>
      <c r="H49" s="4" t="s">
        <v>12</v>
      </c>
      <c r="I49" s="4" t="s">
        <v>13</v>
      </c>
      <c r="J49" s="4" t="s">
        <v>8</v>
      </c>
      <c r="K49" s="411"/>
    </row>
    <row r="50" spans="1:11" ht="15.95" customHeight="1" x14ac:dyDescent="0.2">
      <c r="A50" s="42" t="s">
        <v>14</v>
      </c>
      <c r="B50" s="40"/>
      <c r="C50" s="40"/>
      <c r="D50" s="40"/>
      <c r="E50" s="40"/>
      <c r="F50" s="40"/>
      <c r="G50" s="40"/>
      <c r="H50" s="40"/>
      <c r="I50" s="40"/>
      <c r="J50" s="40"/>
      <c r="K50" s="43" t="s">
        <v>69</v>
      </c>
    </row>
    <row r="51" spans="1:11" ht="15.95" customHeight="1" x14ac:dyDescent="0.2">
      <c r="A51" s="5" t="s">
        <v>280</v>
      </c>
      <c r="B51" s="60">
        <v>221</v>
      </c>
      <c r="C51" s="60">
        <v>420</v>
      </c>
      <c r="D51" s="6">
        <f>SUM(B51:C51)</f>
        <v>641</v>
      </c>
      <c r="E51" s="6">
        <v>0</v>
      </c>
      <c r="F51" s="6">
        <v>0</v>
      </c>
      <c r="G51" s="6">
        <f>SUM(E51:F51)</f>
        <v>0</v>
      </c>
      <c r="H51" s="6">
        <f>SUM(B51,E51)</f>
        <v>221</v>
      </c>
      <c r="I51" s="6">
        <f t="shared" ref="I51:J67" si="8">SUM(C51,F51)</f>
        <v>420</v>
      </c>
      <c r="J51" s="6">
        <f t="shared" si="8"/>
        <v>641</v>
      </c>
      <c r="K51" s="7" t="s">
        <v>281</v>
      </c>
    </row>
    <row r="52" spans="1:11" ht="15.95" customHeight="1" x14ac:dyDescent="0.2">
      <c r="A52" s="5" t="s">
        <v>124</v>
      </c>
      <c r="B52" s="60">
        <v>127</v>
      </c>
      <c r="C52" s="60">
        <v>228</v>
      </c>
      <c r="D52" s="6">
        <f t="shared" ref="D52:D67" si="9">SUM(B52:C52)</f>
        <v>355</v>
      </c>
      <c r="E52" s="6">
        <v>0</v>
      </c>
      <c r="F52" s="6">
        <v>0</v>
      </c>
      <c r="G52" s="6">
        <f t="shared" ref="G52:G67" si="10">SUM(E52:F52)</f>
        <v>0</v>
      </c>
      <c r="H52" s="6">
        <f t="shared" ref="H52:H67" si="11">SUM(B52,E52)</f>
        <v>127</v>
      </c>
      <c r="I52" s="6">
        <f t="shared" si="8"/>
        <v>228</v>
      </c>
      <c r="J52" s="6">
        <f t="shared" si="8"/>
        <v>355</v>
      </c>
      <c r="K52" s="7" t="s">
        <v>282</v>
      </c>
    </row>
    <row r="53" spans="1:11" ht="15.95" customHeight="1" x14ac:dyDescent="0.2">
      <c r="A53" s="5" t="s">
        <v>348</v>
      </c>
      <c r="B53" s="60">
        <v>76</v>
      </c>
      <c r="C53" s="60">
        <v>343</v>
      </c>
      <c r="D53" s="6">
        <f t="shared" si="9"/>
        <v>419</v>
      </c>
      <c r="E53" s="6">
        <v>0</v>
      </c>
      <c r="F53" s="6">
        <v>0</v>
      </c>
      <c r="G53" s="6">
        <f t="shared" si="10"/>
        <v>0</v>
      </c>
      <c r="H53" s="6">
        <f t="shared" si="11"/>
        <v>76</v>
      </c>
      <c r="I53" s="6">
        <f t="shared" si="8"/>
        <v>343</v>
      </c>
      <c r="J53" s="6">
        <f t="shared" si="8"/>
        <v>419</v>
      </c>
      <c r="K53" s="7" t="s">
        <v>349</v>
      </c>
    </row>
    <row r="54" spans="1:11" ht="15.95" customHeight="1" x14ac:dyDescent="0.2">
      <c r="A54" s="5" t="s">
        <v>285</v>
      </c>
      <c r="B54" s="60">
        <v>468</v>
      </c>
      <c r="C54" s="60">
        <v>472</v>
      </c>
      <c r="D54" s="6">
        <f t="shared" si="9"/>
        <v>940</v>
      </c>
      <c r="E54" s="6">
        <v>0</v>
      </c>
      <c r="F54" s="6">
        <v>0</v>
      </c>
      <c r="G54" s="6">
        <f t="shared" si="10"/>
        <v>0</v>
      </c>
      <c r="H54" s="6">
        <f t="shared" si="11"/>
        <v>468</v>
      </c>
      <c r="I54" s="6">
        <f t="shared" si="8"/>
        <v>472</v>
      </c>
      <c r="J54" s="6">
        <f t="shared" si="8"/>
        <v>940</v>
      </c>
      <c r="K54" s="7" t="s">
        <v>286</v>
      </c>
    </row>
    <row r="55" spans="1:11" ht="15.95" customHeight="1" x14ac:dyDescent="0.2">
      <c r="A55" s="5" t="s">
        <v>407</v>
      </c>
      <c r="B55" s="60">
        <v>388</v>
      </c>
      <c r="C55" s="60">
        <v>408</v>
      </c>
      <c r="D55" s="6">
        <f t="shared" si="9"/>
        <v>796</v>
      </c>
      <c r="E55" s="6">
        <v>0</v>
      </c>
      <c r="F55" s="6">
        <v>0</v>
      </c>
      <c r="G55" s="6">
        <f t="shared" si="10"/>
        <v>0</v>
      </c>
      <c r="H55" s="6">
        <f t="shared" si="11"/>
        <v>388</v>
      </c>
      <c r="I55" s="6">
        <f t="shared" si="8"/>
        <v>408</v>
      </c>
      <c r="J55" s="6">
        <f t="shared" si="8"/>
        <v>796</v>
      </c>
      <c r="K55" s="7" t="s">
        <v>351</v>
      </c>
    </row>
    <row r="56" spans="1:11" ht="15.95" customHeight="1" x14ac:dyDescent="0.2">
      <c r="A56" s="5" t="s">
        <v>408</v>
      </c>
      <c r="B56" s="60">
        <v>114</v>
      </c>
      <c r="C56" s="60">
        <v>130</v>
      </c>
      <c r="D56" s="6">
        <f t="shared" si="9"/>
        <v>244</v>
      </c>
      <c r="E56" s="6">
        <v>0</v>
      </c>
      <c r="F56" s="6">
        <v>0</v>
      </c>
      <c r="G56" s="6">
        <f t="shared" si="10"/>
        <v>0</v>
      </c>
      <c r="H56" s="6">
        <f t="shared" si="11"/>
        <v>114</v>
      </c>
      <c r="I56" s="6">
        <f t="shared" si="8"/>
        <v>130</v>
      </c>
      <c r="J56" s="6">
        <f t="shared" si="8"/>
        <v>244</v>
      </c>
      <c r="K56" s="7" t="s">
        <v>409</v>
      </c>
    </row>
    <row r="57" spans="1:11" ht="15.95" customHeight="1" x14ac:dyDescent="0.2">
      <c r="A57" s="5" t="s">
        <v>352</v>
      </c>
      <c r="B57" s="60">
        <v>135</v>
      </c>
      <c r="C57" s="60">
        <v>96</v>
      </c>
      <c r="D57" s="6">
        <f t="shared" si="9"/>
        <v>231</v>
      </c>
      <c r="E57" s="6">
        <v>0</v>
      </c>
      <c r="F57" s="6">
        <v>0</v>
      </c>
      <c r="G57" s="6">
        <f t="shared" si="10"/>
        <v>0</v>
      </c>
      <c r="H57" s="6">
        <f t="shared" si="11"/>
        <v>135</v>
      </c>
      <c r="I57" s="6">
        <f t="shared" si="8"/>
        <v>96</v>
      </c>
      <c r="J57" s="6">
        <f t="shared" si="8"/>
        <v>231</v>
      </c>
      <c r="K57" s="7" t="s">
        <v>427</v>
      </c>
    </row>
    <row r="58" spans="1:11" ht="15.95" customHeight="1" x14ac:dyDescent="0.2">
      <c r="A58" s="5" t="s">
        <v>287</v>
      </c>
      <c r="B58" s="60">
        <v>554</v>
      </c>
      <c r="C58" s="60">
        <v>1054</v>
      </c>
      <c r="D58" s="6">
        <f t="shared" si="9"/>
        <v>1608</v>
      </c>
      <c r="E58" s="6">
        <v>0</v>
      </c>
      <c r="F58" s="6">
        <v>0</v>
      </c>
      <c r="G58" s="6">
        <f t="shared" si="10"/>
        <v>0</v>
      </c>
      <c r="H58" s="6">
        <f t="shared" si="11"/>
        <v>554</v>
      </c>
      <c r="I58" s="6">
        <f t="shared" si="8"/>
        <v>1054</v>
      </c>
      <c r="J58" s="6">
        <f t="shared" si="8"/>
        <v>1608</v>
      </c>
      <c r="K58" s="7" t="s">
        <v>355</v>
      </c>
    </row>
    <row r="59" spans="1:11" ht="15.95" customHeight="1" x14ac:dyDescent="0.2">
      <c r="A59" s="5" t="s">
        <v>412</v>
      </c>
      <c r="B59" s="60">
        <v>53</v>
      </c>
      <c r="C59" s="60">
        <v>72</v>
      </c>
      <c r="D59" s="6">
        <f t="shared" si="9"/>
        <v>125</v>
      </c>
      <c r="E59" s="6">
        <v>0</v>
      </c>
      <c r="F59" s="6">
        <v>0</v>
      </c>
      <c r="G59" s="6">
        <f t="shared" si="10"/>
        <v>0</v>
      </c>
      <c r="H59" s="6">
        <f t="shared" si="11"/>
        <v>53</v>
      </c>
      <c r="I59" s="6">
        <f t="shared" si="8"/>
        <v>72</v>
      </c>
      <c r="J59" s="6">
        <f t="shared" si="8"/>
        <v>125</v>
      </c>
      <c r="K59" s="7" t="s">
        <v>413</v>
      </c>
    </row>
    <row r="60" spans="1:11" ht="15.95" customHeight="1" x14ac:dyDescent="0.2">
      <c r="A60" s="5" t="s">
        <v>428</v>
      </c>
      <c r="B60" s="60">
        <v>451</v>
      </c>
      <c r="C60" s="60">
        <v>338</v>
      </c>
      <c r="D60" s="6">
        <f t="shared" si="9"/>
        <v>789</v>
      </c>
      <c r="E60" s="6">
        <v>0</v>
      </c>
      <c r="F60" s="6">
        <v>0</v>
      </c>
      <c r="G60" s="6">
        <f t="shared" si="10"/>
        <v>0</v>
      </c>
      <c r="H60" s="6">
        <f t="shared" si="11"/>
        <v>451</v>
      </c>
      <c r="I60" s="6">
        <f t="shared" si="8"/>
        <v>338</v>
      </c>
      <c r="J60" s="6">
        <f t="shared" si="8"/>
        <v>789</v>
      </c>
      <c r="K60" s="7" t="s">
        <v>290</v>
      </c>
    </row>
    <row r="61" spans="1:11" ht="15.95" customHeight="1" x14ac:dyDescent="0.2">
      <c r="A61" s="5" t="s">
        <v>390</v>
      </c>
      <c r="B61" s="60">
        <v>1071</v>
      </c>
      <c r="C61" s="60">
        <v>1910</v>
      </c>
      <c r="D61" s="6">
        <f t="shared" si="9"/>
        <v>2981</v>
      </c>
      <c r="E61" s="6">
        <v>0</v>
      </c>
      <c r="F61" s="6">
        <v>0</v>
      </c>
      <c r="G61" s="6">
        <f t="shared" si="10"/>
        <v>0</v>
      </c>
      <c r="H61" s="6">
        <f t="shared" si="11"/>
        <v>1071</v>
      </c>
      <c r="I61" s="6">
        <f t="shared" si="8"/>
        <v>1910</v>
      </c>
      <c r="J61" s="6">
        <f t="shared" si="8"/>
        <v>2981</v>
      </c>
      <c r="K61" s="7" t="s">
        <v>415</v>
      </c>
    </row>
    <row r="62" spans="1:11" ht="15.95" customHeight="1" x14ac:dyDescent="0.2">
      <c r="A62" s="5" t="s">
        <v>361</v>
      </c>
      <c r="B62" s="60">
        <v>492</v>
      </c>
      <c r="C62" s="60">
        <v>926</v>
      </c>
      <c r="D62" s="6">
        <f t="shared" si="9"/>
        <v>1418</v>
      </c>
      <c r="E62" s="6">
        <v>0</v>
      </c>
      <c r="F62" s="6">
        <v>0</v>
      </c>
      <c r="G62" s="6">
        <f t="shared" si="10"/>
        <v>0</v>
      </c>
      <c r="H62" s="6">
        <f t="shared" si="11"/>
        <v>492</v>
      </c>
      <c r="I62" s="6">
        <f t="shared" si="8"/>
        <v>926</v>
      </c>
      <c r="J62" s="6">
        <f t="shared" si="8"/>
        <v>1418</v>
      </c>
      <c r="K62" s="7" t="s">
        <v>416</v>
      </c>
    </row>
    <row r="63" spans="1:11" ht="15.95" customHeight="1" x14ac:dyDescent="0.2">
      <c r="A63" s="5" t="s">
        <v>417</v>
      </c>
      <c r="B63" s="60">
        <v>527</v>
      </c>
      <c r="C63" s="60">
        <v>534</v>
      </c>
      <c r="D63" s="6">
        <f t="shared" si="9"/>
        <v>1061</v>
      </c>
      <c r="E63" s="6">
        <v>0</v>
      </c>
      <c r="F63" s="6">
        <v>0</v>
      </c>
      <c r="G63" s="6">
        <f t="shared" si="10"/>
        <v>0</v>
      </c>
      <c r="H63" s="6">
        <f t="shared" si="11"/>
        <v>527</v>
      </c>
      <c r="I63" s="6">
        <f t="shared" si="8"/>
        <v>534</v>
      </c>
      <c r="J63" s="6">
        <f t="shared" si="8"/>
        <v>1061</v>
      </c>
      <c r="K63" s="7" t="s">
        <v>418</v>
      </c>
    </row>
    <row r="64" spans="1:11" ht="15.95" customHeight="1" x14ac:dyDescent="0.2">
      <c r="A64" s="5" t="s">
        <v>295</v>
      </c>
      <c r="B64" s="60">
        <v>92</v>
      </c>
      <c r="C64" s="60">
        <v>191</v>
      </c>
      <c r="D64" s="6">
        <f t="shared" si="9"/>
        <v>283</v>
      </c>
      <c r="E64" s="6">
        <v>0</v>
      </c>
      <c r="F64" s="6">
        <v>0</v>
      </c>
      <c r="G64" s="6">
        <f t="shared" si="10"/>
        <v>0</v>
      </c>
      <c r="H64" s="6">
        <f t="shared" si="11"/>
        <v>92</v>
      </c>
      <c r="I64" s="6">
        <f t="shared" si="8"/>
        <v>191</v>
      </c>
      <c r="J64" s="6">
        <f t="shared" si="8"/>
        <v>283</v>
      </c>
      <c r="K64" s="7" t="s">
        <v>296</v>
      </c>
    </row>
    <row r="65" spans="1:11" ht="15.95" customHeight="1" x14ac:dyDescent="0.2">
      <c r="A65" s="5" t="s">
        <v>297</v>
      </c>
      <c r="B65" s="60">
        <v>362</v>
      </c>
      <c r="C65" s="60">
        <v>181</v>
      </c>
      <c r="D65" s="6">
        <f t="shared" si="9"/>
        <v>543</v>
      </c>
      <c r="E65" s="6">
        <v>0</v>
      </c>
      <c r="F65" s="6">
        <v>0</v>
      </c>
      <c r="G65" s="6">
        <f t="shared" si="10"/>
        <v>0</v>
      </c>
      <c r="H65" s="6">
        <f t="shared" si="11"/>
        <v>362</v>
      </c>
      <c r="I65" s="6">
        <f t="shared" si="8"/>
        <v>181</v>
      </c>
      <c r="J65" s="6">
        <f t="shared" si="8"/>
        <v>543</v>
      </c>
      <c r="K65" s="7" t="s">
        <v>419</v>
      </c>
    </row>
    <row r="66" spans="1:11" ht="15.95" customHeight="1" x14ac:dyDescent="0.2">
      <c r="A66" s="5" t="s">
        <v>379</v>
      </c>
      <c r="B66" s="60">
        <v>610</v>
      </c>
      <c r="C66" s="60">
        <v>779</v>
      </c>
      <c r="D66" s="6">
        <f t="shared" si="9"/>
        <v>1389</v>
      </c>
      <c r="E66" s="6">
        <v>0</v>
      </c>
      <c r="F66" s="6">
        <v>0</v>
      </c>
      <c r="G66" s="6">
        <f t="shared" si="10"/>
        <v>0</v>
      </c>
      <c r="H66" s="6">
        <f t="shared" si="11"/>
        <v>610</v>
      </c>
      <c r="I66" s="6">
        <f t="shared" si="8"/>
        <v>779</v>
      </c>
      <c r="J66" s="6">
        <f t="shared" si="8"/>
        <v>1389</v>
      </c>
      <c r="K66" s="7" t="s">
        <v>300</v>
      </c>
    </row>
    <row r="67" spans="1:11" ht="15.95" customHeight="1" x14ac:dyDescent="0.2">
      <c r="A67" s="5" t="s">
        <v>420</v>
      </c>
      <c r="B67" s="60">
        <v>1279</v>
      </c>
      <c r="C67" s="60">
        <v>885</v>
      </c>
      <c r="D67" s="6">
        <f t="shared" si="9"/>
        <v>2164</v>
      </c>
      <c r="E67" s="6">
        <v>0</v>
      </c>
      <c r="F67" s="6">
        <v>0</v>
      </c>
      <c r="G67" s="6">
        <f t="shared" si="10"/>
        <v>0</v>
      </c>
      <c r="H67" s="6">
        <f t="shared" si="11"/>
        <v>1279</v>
      </c>
      <c r="I67" s="6">
        <f t="shared" si="8"/>
        <v>885</v>
      </c>
      <c r="J67" s="6">
        <f t="shared" si="8"/>
        <v>2164</v>
      </c>
      <c r="K67" s="7" t="s">
        <v>421</v>
      </c>
    </row>
    <row r="68" spans="1:11" ht="15.95" customHeight="1" x14ac:dyDescent="0.2">
      <c r="A68" s="5" t="s">
        <v>38</v>
      </c>
      <c r="B68" s="6">
        <f>SUM(B51:B67)</f>
        <v>7020</v>
      </c>
      <c r="C68" s="6">
        <f>SUM(C51:C67)</f>
        <v>8967</v>
      </c>
      <c r="D68" s="6">
        <f>SUM(B68:C68)</f>
        <v>15987</v>
      </c>
      <c r="E68" s="6">
        <f t="shared" ref="E68:J68" si="12">SUM(E51:E67)</f>
        <v>0</v>
      </c>
      <c r="F68" s="6">
        <f t="shared" si="12"/>
        <v>0</v>
      </c>
      <c r="G68" s="6">
        <f>SUM(E68:F68)</f>
        <v>0</v>
      </c>
      <c r="H68" s="6">
        <f t="shared" si="12"/>
        <v>7020</v>
      </c>
      <c r="I68" s="6">
        <f t="shared" si="12"/>
        <v>8967</v>
      </c>
      <c r="J68" s="6">
        <f t="shared" si="12"/>
        <v>15987</v>
      </c>
      <c r="K68" s="7" t="s">
        <v>305</v>
      </c>
    </row>
    <row r="69" spans="1:11" ht="15.95" customHeight="1" x14ac:dyDescent="0.2">
      <c r="A69" s="5" t="s">
        <v>62</v>
      </c>
      <c r="B69" s="6"/>
      <c r="C69" s="6"/>
      <c r="D69" s="6"/>
      <c r="E69" s="6"/>
      <c r="F69" s="6"/>
      <c r="G69" s="6"/>
      <c r="H69" s="6"/>
      <c r="I69" s="6"/>
      <c r="J69" s="6"/>
      <c r="K69" s="7" t="s">
        <v>422</v>
      </c>
    </row>
    <row r="70" spans="1:11" ht="15.95" customHeight="1" x14ac:dyDescent="0.2">
      <c r="A70" s="5" t="s">
        <v>348</v>
      </c>
      <c r="B70" s="60">
        <v>470</v>
      </c>
      <c r="C70" s="60">
        <v>185</v>
      </c>
      <c r="D70" s="6">
        <f>SUM(B70:C70)</f>
        <v>655</v>
      </c>
      <c r="E70" s="6">
        <v>0</v>
      </c>
      <c r="F70" s="6">
        <v>0</v>
      </c>
      <c r="G70" s="6">
        <f>SUM(E70:F70)</f>
        <v>0</v>
      </c>
      <c r="H70" s="6">
        <f>SUM(B70,E70)</f>
        <v>470</v>
      </c>
      <c r="I70" s="6">
        <f>SUM(C70,F70)</f>
        <v>185</v>
      </c>
      <c r="J70" s="6">
        <f t="shared" ref="J70:J81" si="13">SUM(D70,G70)</f>
        <v>655</v>
      </c>
      <c r="K70" s="7" t="s">
        <v>349</v>
      </c>
    </row>
    <row r="71" spans="1:11" ht="15.95" customHeight="1" x14ac:dyDescent="0.2">
      <c r="A71" s="5" t="s">
        <v>285</v>
      </c>
      <c r="B71" s="60">
        <v>480</v>
      </c>
      <c r="C71" s="60">
        <v>118</v>
      </c>
      <c r="D71" s="6">
        <f t="shared" ref="D71:D82" si="14">SUM(B71:C71)</f>
        <v>598</v>
      </c>
      <c r="E71" s="6">
        <v>0</v>
      </c>
      <c r="F71" s="6">
        <v>0</v>
      </c>
      <c r="G71" s="6">
        <f t="shared" ref="G71:G81" si="15">SUM(E71:F71)</f>
        <v>0</v>
      </c>
      <c r="H71" s="6">
        <f t="shared" ref="H71:I81" si="16">SUM(B71,E71)</f>
        <v>480</v>
      </c>
      <c r="I71" s="6">
        <f t="shared" si="16"/>
        <v>118</v>
      </c>
      <c r="J71" s="6">
        <f t="shared" si="13"/>
        <v>598</v>
      </c>
      <c r="K71" s="7" t="s">
        <v>286</v>
      </c>
    </row>
    <row r="72" spans="1:11" ht="15.95" customHeight="1" x14ac:dyDescent="0.2">
      <c r="A72" s="5" t="s">
        <v>407</v>
      </c>
      <c r="B72" s="60">
        <v>88</v>
      </c>
      <c r="C72" s="60">
        <v>10</v>
      </c>
      <c r="D72" s="6">
        <f t="shared" si="14"/>
        <v>98</v>
      </c>
      <c r="E72" s="6">
        <v>0</v>
      </c>
      <c r="F72" s="6">
        <v>0</v>
      </c>
      <c r="G72" s="6">
        <f t="shared" si="15"/>
        <v>0</v>
      </c>
      <c r="H72" s="6">
        <f t="shared" si="16"/>
        <v>88</v>
      </c>
      <c r="I72" s="6">
        <f t="shared" si="16"/>
        <v>10</v>
      </c>
      <c r="J72" s="6">
        <f t="shared" si="13"/>
        <v>98</v>
      </c>
      <c r="K72" s="7" t="s">
        <v>351</v>
      </c>
    </row>
    <row r="73" spans="1:11" ht="15.95" customHeight="1" x14ac:dyDescent="0.2">
      <c r="A73" s="5" t="s">
        <v>287</v>
      </c>
      <c r="B73" s="60">
        <v>582</v>
      </c>
      <c r="C73" s="60">
        <v>319</v>
      </c>
      <c r="D73" s="6">
        <f t="shared" si="14"/>
        <v>901</v>
      </c>
      <c r="E73" s="6">
        <v>0</v>
      </c>
      <c r="F73" s="6">
        <v>0</v>
      </c>
      <c r="G73" s="6">
        <f t="shared" si="15"/>
        <v>0</v>
      </c>
      <c r="H73" s="6">
        <f t="shared" si="16"/>
        <v>582</v>
      </c>
      <c r="I73" s="6">
        <f t="shared" si="16"/>
        <v>319</v>
      </c>
      <c r="J73" s="6">
        <f t="shared" si="13"/>
        <v>901</v>
      </c>
      <c r="K73" s="7" t="s">
        <v>411</v>
      </c>
    </row>
    <row r="74" spans="1:11" ht="15.95" customHeight="1" x14ac:dyDescent="0.2">
      <c r="A74" s="5" t="s">
        <v>412</v>
      </c>
      <c r="B74" s="60">
        <v>26</v>
      </c>
      <c r="C74" s="60">
        <v>8</v>
      </c>
      <c r="D74" s="6">
        <f t="shared" si="14"/>
        <v>34</v>
      </c>
      <c r="E74" s="6">
        <v>0</v>
      </c>
      <c r="F74" s="6">
        <v>0</v>
      </c>
      <c r="G74" s="6">
        <f t="shared" si="15"/>
        <v>0</v>
      </c>
      <c r="H74" s="6">
        <f t="shared" si="16"/>
        <v>26</v>
      </c>
      <c r="I74" s="6">
        <f t="shared" si="16"/>
        <v>8</v>
      </c>
      <c r="J74" s="6">
        <f t="shared" si="13"/>
        <v>34</v>
      </c>
      <c r="K74" s="7" t="s">
        <v>413</v>
      </c>
    </row>
    <row r="75" spans="1:11" ht="15.95" customHeight="1" x14ac:dyDescent="0.2">
      <c r="A75" s="5" t="s">
        <v>428</v>
      </c>
      <c r="B75" s="60">
        <v>717</v>
      </c>
      <c r="C75" s="60">
        <v>341</v>
      </c>
      <c r="D75" s="6">
        <f t="shared" si="14"/>
        <v>1058</v>
      </c>
      <c r="E75" s="6">
        <v>0</v>
      </c>
      <c r="F75" s="6">
        <v>0</v>
      </c>
      <c r="G75" s="6">
        <f t="shared" si="15"/>
        <v>0</v>
      </c>
      <c r="H75" s="6">
        <f t="shared" si="16"/>
        <v>717</v>
      </c>
      <c r="I75" s="6">
        <f t="shared" si="16"/>
        <v>341</v>
      </c>
      <c r="J75" s="6">
        <f t="shared" si="13"/>
        <v>1058</v>
      </c>
      <c r="K75" s="7" t="s">
        <v>290</v>
      </c>
    </row>
    <row r="76" spans="1:11" ht="15.95" customHeight="1" x14ac:dyDescent="0.2">
      <c r="A76" s="5" t="s">
        <v>390</v>
      </c>
      <c r="B76" s="60">
        <v>1281</v>
      </c>
      <c r="C76" s="60">
        <v>1409</v>
      </c>
      <c r="D76" s="6">
        <f t="shared" si="14"/>
        <v>2690</v>
      </c>
      <c r="E76" s="6">
        <v>0</v>
      </c>
      <c r="F76" s="6">
        <v>0</v>
      </c>
      <c r="G76" s="6">
        <f t="shared" si="15"/>
        <v>0</v>
      </c>
      <c r="H76" s="6">
        <f t="shared" si="16"/>
        <v>1281</v>
      </c>
      <c r="I76" s="6">
        <f t="shared" si="16"/>
        <v>1409</v>
      </c>
      <c r="J76" s="6">
        <f t="shared" si="13"/>
        <v>2690</v>
      </c>
      <c r="K76" s="7" t="s">
        <v>415</v>
      </c>
    </row>
    <row r="77" spans="1:11" ht="15.95" customHeight="1" x14ac:dyDescent="0.2">
      <c r="A77" s="5" t="s">
        <v>361</v>
      </c>
      <c r="B77" s="60">
        <v>122</v>
      </c>
      <c r="C77" s="60">
        <v>87</v>
      </c>
      <c r="D77" s="6">
        <f t="shared" si="14"/>
        <v>209</v>
      </c>
      <c r="E77" s="6">
        <v>0</v>
      </c>
      <c r="F77" s="6">
        <v>0</v>
      </c>
      <c r="G77" s="6">
        <f t="shared" si="15"/>
        <v>0</v>
      </c>
      <c r="H77" s="6">
        <f t="shared" si="16"/>
        <v>122</v>
      </c>
      <c r="I77" s="6">
        <f t="shared" si="16"/>
        <v>87</v>
      </c>
      <c r="J77" s="6">
        <f t="shared" si="13"/>
        <v>209</v>
      </c>
      <c r="K77" s="7" t="s">
        <v>429</v>
      </c>
    </row>
    <row r="78" spans="1:11" ht="15.95" customHeight="1" x14ac:dyDescent="0.2">
      <c r="A78" s="5" t="s">
        <v>423</v>
      </c>
      <c r="B78" s="60">
        <v>25</v>
      </c>
      <c r="C78" s="60">
        <v>6</v>
      </c>
      <c r="D78" s="6">
        <f t="shared" si="14"/>
        <v>31</v>
      </c>
      <c r="E78" s="6">
        <v>0</v>
      </c>
      <c r="F78" s="6">
        <v>0</v>
      </c>
      <c r="G78" s="6">
        <f t="shared" si="15"/>
        <v>0</v>
      </c>
      <c r="H78" s="6">
        <f t="shared" si="16"/>
        <v>25</v>
      </c>
      <c r="I78" s="6">
        <f t="shared" si="16"/>
        <v>6</v>
      </c>
      <c r="J78" s="6">
        <f t="shared" si="13"/>
        <v>31</v>
      </c>
      <c r="K78" s="7" t="s">
        <v>424</v>
      </c>
    </row>
    <row r="79" spans="1:11" ht="15.95" customHeight="1" x14ac:dyDescent="0.2">
      <c r="A79" s="5" t="s">
        <v>297</v>
      </c>
      <c r="B79" s="60">
        <v>315</v>
      </c>
      <c r="C79" s="60">
        <v>94</v>
      </c>
      <c r="D79" s="6">
        <f t="shared" si="14"/>
        <v>409</v>
      </c>
      <c r="E79" s="6">
        <v>0</v>
      </c>
      <c r="F79" s="6">
        <v>0</v>
      </c>
      <c r="G79" s="6">
        <f t="shared" si="15"/>
        <v>0</v>
      </c>
      <c r="H79" s="6">
        <f t="shared" si="16"/>
        <v>315</v>
      </c>
      <c r="I79" s="6">
        <f t="shared" si="16"/>
        <v>94</v>
      </c>
      <c r="J79" s="6">
        <f t="shared" si="13"/>
        <v>409</v>
      </c>
      <c r="K79" s="7" t="s">
        <v>367</v>
      </c>
    </row>
    <row r="80" spans="1:11" ht="15.95" customHeight="1" x14ac:dyDescent="0.2">
      <c r="A80" s="5" t="s">
        <v>299</v>
      </c>
      <c r="B80" s="60">
        <v>48</v>
      </c>
      <c r="C80" s="60">
        <v>22</v>
      </c>
      <c r="D80" s="6">
        <f t="shared" si="14"/>
        <v>70</v>
      </c>
      <c r="E80" s="6">
        <v>0</v>
      </c>
      <c r="F80" s="6">
        <v>0</v>
      </c>
      <c r="G80" s="6">
        <f t="shared" si="15"/>
        <v>0</v>
      </c>
      <c r="H80" s="6">
        <f t="shared" si="16"/>
        <v>48</v>
      </c>
      <c r="I80" s="6">
        <f t="shared" si="16"/>
        <v>22</v>
      </c>
      <c r="J80" s="6">
        <f t="shared" si="13"/>
        <v>70</v>
      </c>
      <c r="K80" s="7" t="s">
        <v>300</v>
      </c>
    </row>
    <row r="81" spans="1:11" ht="15.95" customHeight="1" x14ac:dyDescent="0.2">
      <c r="A81" s="5" t="s">
        <v>420</v>
      </c>
      <c r="B81" s="60">
        <v>1846</v>
      </c>
      <c r="C81" s="60">
        <v>480</v>
      </c>
      <c r="D81" s="6">
        <f t="shared" si="14"/>
        <v>2326</v>
      </c>
      <c r="E81" s="6">
        <v>0</v>
      </c>
      <c r="F81" s="6">
        <v>0</v>
      </c>
      <c r="G81" s="6">
        <f t="shared" si="15"/>
        <v>0</v>
      </c>
      <c r="H81" s="6">
        <f t="shared" si="16"/>
        <v>1846</v>
      </c>
      <c r="I81" s="6">
        <f t="shared" si="16"/>
        <v>480</v>
      </c>
      <c r="J81" s="6">
        <f t="shared" si="13"/>
        <v>2326</v>
      </c>
      <c r="K81" s="7" t="s">
        <v>421</v>
      </c>
    </row>
    <row r="82" spans="1:11" ht="15.95" customHeight="1" thickBot="1" x14ac:dyDescent="0.25">
      <c r="A82" s="44" t="s">
        <v>45</v>
      </c>
      <c r="B82" s="61">
        <f>SUM(B70:B81)</f>
        <v>6000</v>
      </c>
      <c r="C82" s="61">
        <f>SUM(C70:C81)</f>
        <v>3079</v>
      </c>
      <c r="D82" s="45">
        <f t="shared" si="14"/>
        <v>9079</v>
      </c>
      <c r="E82" s="45">
        <f t="shared" ref="E82:J82" si="17">SUM(E70:E81)</f>
        <v>0</v>
      </c>
      <c r="F82" s="45">
        <f t="shared" si="17"/>
        <v>0</v>
      </c>
      <c r="G82" s="45">
        <f t="shared" si="17"/>
        <v>0</v>
      </c>
      <c r="H82" s="45">
        <f t="shared" si="17"/>
        <v>6000</v>
      </c>
      <c r="I82" s="45">
        <f t="shared" si="17"/>
        <v>3079</v>
      </c>
      <c r="J82" s="45">
        <f t="shared" si="17"/>
        <v>9079</v>
      </c>
      <c r="K82" s="46" t="s">
        <v>307</v>
      </c>
    </row>
    <row r="83" spans="1:11" ht="15.95" customHeight="1" thickBot="1" x14ac:dyDescent="0.25">
      <c r="A83" s="8" t="s">
        <v>47</v>
      </c>
      <c r="B83" s="9">
        <f>SUM(B82,B68)</f>
        <v>13020</v>
      </c>
      <c r="C83" s="9">
        <f t="shared" ref="C83:J83" si="18">SUM(C82,C68)</f>
        <v>12046</v>
      </c>
      <c r="D83" s="9">
        <f t="shared" si="18"/>
        <v>25066</v>
      </c>
      <c r="E83" s="9">
        <f t="shared" si="18"/>
        <v>0</v>
      </c>
      <c r="F83" s="9">
        <f t="shared" si="18"/>
        <v>0</v>
      </c>
      <c r="G83" s="9">
        <f t="shared" si="18"/>
        <v>0</v>
      </c>
      <c r="H83" s="9">
        <f t="shared" si="18"/>
        <v>13020</v>
      </c>
      <c r="I83" s="9">
        <f t="shared" si="18"/>
        <v>12046</v>
      </c>
      <c r="J83" s="9">
        <f t="shared" si="18"/>
        <v>25066</v>
      </c>
      <c r="K83" s="2" t="s">
        <v>48</v>
      </c>
    </row>
    <row r="84" spans="1:11" ht="18" customHeight="1" thickTop="1" x14ac:dyDescent="0.2"/>
    <row r="85" spans="1:11" ht="15.95" customHeight="1" x14ac:dyDescent="0.2"/>
    <row r="86" spans="1:11" ht="15.95" customHeight="1" x14ac:dyDescent="0.2"/>
    <row r="87" spans="1:11" ht="29.25" customHeight="1" x14ac:dyDescent="0.2">
      <c r="A87" s="423" t="s">
        <v>430</v>
      </c>
      <c r="B87" s="423"/>
      <c r="C87" s="423"/>
      <c r="D87" s="423"/>
      <c r="E87" s="423"/>
      <c r="F87" s="423"/>
      <c r="G87" s="423"/>
      <c r="H87" s="423"/>
      <c r="I87" s="423"/>
      <c r="J87" s="423"/>
      <c r="K87" s="423"/>
    </row>
    <row r="88" spans="1:11" ht="21.75" customHeight="1" x14ac:dyDescent="0.25">
      <c r="A88" s="416" t="s">
        <v>431</v>
      </c>
      <c r="B88" s="416"/>
      <c r="C88" s="416"/>
      <c r="D88" s="416"/>
      <c r="E88" s="416"/>
      <c r="F88" s="416"/>
      <c r="G88" s="416"/>
      <c r="H88" s="416"/>
      <c r="I88" s="416"/>
      <c r="J88" s="416"/>
      <c r="K88" s="416"/>
    </row>
    <row r="89" spans="1:11" ht="16.5" thickBot="1" x14ac:dyDescent="0.3">
      <c r="A89" s="29" t="s">
        <v>525</v>
      </c>
      <c r="K89" s="59" t="s">
        <v>526</v>
      </c>
    </row>
    <row r="90" spans="1:11" ht="16.5" thickTop="1" x14ac:dyDescent="0.25">
      <c r="A90" s="409" t="s">
        <v>406</v>
      </c>
      <c r="B90" s="412" t="s">
        <v>2</v>
      </c>
      <c r="C90" s="412"/>
      <c r="D90" s="412"/>
      <c r="E90" s="412" t="s">
        <v>3</v>
      </c>
      <c r="F90" s="412"/>
      <c r="G90" s="412"/>
      <c r="H90" s="412" t="s">
        <v>4</v>
      </c>
      <c r="I90" s="412"/>
      <c r="J90" s="412"/>
      <c r="K90" s="409" t="s">
        <v>278</v>
      </c>
    </row>
    <row r="91" spans="1:11" ht="15.75" x14ac:dyDescent="0.25">
      <c r="A91" s="410"/>
      <c r="B91" s="413" t="s">
        <v>6</v>
      </c>
      <c r="C91" s="413"/>
      <c r="D91" s="413"/>
      <c r="E91" s="413" t="s">
        <v>7</v>
      </c>
      <c r="F91" s="413"/>
      <c r="G91" s="413"/>
      <c r="H91" s="413" t="s">
        <v>8</v>
      </c>
      <c r="I91" s="413"/>
      <c r="J91" s="413"/>
      <c r="K91" s="410"/>
    </row>
    <row r="92" spans="1:11" ht="15.75" x14ac:dyDescent="0.25">
      <c r="A92" s="410"/>
      <c r="B92" s="38" t="s">
        <v>52</v>
      </c>
      <c r="C92" s="38" t="s">
        <v>10</v>
      </c>
      <c r="D92" s="38" t="s">
        <v>11</v>
      </c>
      <c r="E92" s="38" t="s">
        <v>52</v>
      </c>
      <c r="F92" s="38" t="s">
        <v>10</v>
      </c>
      <c r="G92" s="38" t="s">
        <v>11</v>
      </c>
      <c r="H92" s="38" t="s">
        <v>52</v>
      </c>
      <c r="I92" s="38" t="s">
        <v>10</v>
      </c>
      <c r="J92" s="38" t="s">
        <v>11</v>
      </c>
      <c r="K92" s="410"/>
    </row>
    <row r="93" spans="1:11" ht="16.5" customHeight="1" thickBot="1" x14ac:dyDescent="0.3">
      <c r="A93" s="411"/>
      <c r="B93" s="4" t="s">
        <v>12</v>
      </c>
      <c r="C93" s="4" t="s">
        <v>13</v>
      </c>
      <c r="D93" s="4" t="s">
        <v>8</v>
      </c>
      <c r="E93" s="4" t="s">
        <v>12</v>
      </c>
      <c r="F93" s="4" t="s">
        <v>13</v>
      </c>
      <c r="G93" s="4" t="s">
        <v>8</v>
      </c>
      <c r="H93" s="4" t="s">
        <v>12</v>
      </c>
      <c r="I93" s="4" t="s">
        <v>13</v>
      </c>
      <c r="J93" s="4" t="s">
        <v>8</v>
      </c>
      <c r="K93" s="411"/>
    </row>
    <row r="94" spans="1:11" ht="21" customHeight="1" x14ac:dyDescent="0.2">
      <c r="A94" s="42" t="s">
        <v>14</v>
      </c>
      <c r="B94" s="40"/>
      <c r="C94" s="40"/>
      <c r="D94" s="40"/>
      <c r="E94" s="40"/>
      <c r="F94" s="40"/>
      <c r="G94" s="40"/>
      <c r="H94" s="40"/>
      <c r="I94" s="40"/>
      <c r="J94" s="40"/>
      <c r="K94" s="43" t="s">
        <v>69</v>
      </c>
    </row>
    <row r="95" spans="1:11" ht="21" customHeight="1" x14ac:dyDescent="0.2">
      <c r="A95" s="5" t="s">
        <v>280</v>
      </c>
      <c r="B95" s="60">
        <v>50</v>
      </c>
      <c r="C95" s="60">
        <v>24</v>
      </c>
      <c r="D95" s="6">
        <f>SUM(B95:C95)</f>
        <v>74</v>
      </c>
      <c r="E95" s="6">
        <v>0</v>
      </c>
      <c r="F95" s="6">
        <v>0</v>
      </c>
      <c r="G95" s="6">
        <f>SUM(E95:F95)</f>
        <v>0</v>
      </c>
      <c r="H95" s="6">
        <f>SUM(E95,B95)</f>
        <v>50</v>
      </c>
      <c r="I95" s="6">
        <f>SUM(F95,C95)</f>
        <v>24</v>
      </c>
      <c r="J95" s="6">
        <f>SUM(H95:I95)</f>
        <v>74</v>
      </c>
      <c r="K95" s="7" t="s">
        <v>281</v>
      </c>
    </row>
    <row r="96" spans="1:11" ht="21" customHeight="1" x14ac:dyDescent="0.2">
      <c r="A96" s="5" t="s">
        <v>124</v>
      </c>
      <c r="B96" s="60">
        <v>7</v>
      </c>
      <c r="C96" s="60">
        <v>8</v>
      </c>
      <c r="D96" s="6">
        <f t="shared" ref="D96:D115" si="19">SUM(B96:C96)</f>
        <v>15</v>
      </c>
      <c r="E96" s="6">
        <v>0</v>
      </c>
      <c r="F96" s="6">
        <v>0</v>
      </c>
      <c r="G96" s="6">
        <f t="shared" ref="G96:G115" si="20">SUM(E96:F96)</f>
        <v>0</v>
      </c>
      <c r="H96" s="6">
        <f t="shared" ref="H96:I114" si="21">SUM(E96,B96)</f>
        <v>7</v>
      </c>
      <c r="I96" s="6">
        <f t="shared" si="21"/>
        <v>8</v>
      </c>
      <c r="J96" s="6">
        <f t="shared" ref="J96:J115" si="22">SUM(H96:I96)</f>
        <v>15</v>
      </c>
      <c r="K96" s="7" t="s">
        <v>282</v>
      </c>
    </row>
    <row r="97" spans="1:11" ht="21" customHeight="1" x14ac:dyDescent="0.2">
      <c r="A97" s="5" t="s">
        <v>348</v>
      </c>
      <c r="B97" s="60">
        <v>25</v>
      </c>
      <c r="C97" s="60">
        <v>10</v>
      </c>
      <c r="D97" s="6">
        <f t="shared" si="19"/>
        <v>35</v>
      </c>
      <c r="E97" s="6">
        <v>0</v>
      </c>
      <c r="F97" s="6">
        <v>0</v>
      </c>
      <c r="G97" s="6">
        <f t="shared" si="20"/>
        <v>0</v>
      </c>
      <c r="H97" s="6">
        <f t="shared" si="21"/>
        <v>25</v>
      </c>
      <c r="I97" s="6">
        <f t="shared" si="21"/>
        <v>10</v>
      </c>
      <c r="J97" s="6">
        <f t="shared" si="22"/>
        <v>35</v>
      </c>
      <c r="K97" s="7" t="s">
        <v>349</v>
      </c>
    </row>
    <row r="98" spans="1:11" ht="21" customHeight="1" x14ac:dyDescent="0.2">
      <c r="A98" s="5" t="s">
        <v>285</v>
      </c>
      <c r="B98" s="60">
        <v>65</v>
      </c>
      <c r="C98" s="60">
        <v>10</v>
      </c>
      <c r="D98" s="6">
        <f t="shared" si="19"/>
        <v>75</v>
      </c>
      <c r="E98" s="6">
        <v>0</v>
      </c>
      <c r="F98" s="6">
        <v>0</v>
      </c>
      <c r="G98" s="6">
        <f t="shared" si="20"/>
        <v>0</v>
      </c>
      <c r="H98" s="6">
        <f t="shared" si="21"/>
        <v>65</v>
      </c>
      <c r="I98" s="6">
        <f t="shared" si="21"/>
        <v>10</v>
      </c>
      <c r="J98" s="6">
        <f t="shared" si="22"/>
        <v>75</v>
      </c>
      <c r="K98" s="7" t="s">
        <v>286</v>
      </c>
    </row>
    <row r="99" spans="1:11" ht="21" customHeight="1" x14ac:dyDescent="0.2">
      <c r="A99" s="5" t="s">
        <v>407</v>
      </c>
      <c r="B99" s="60">
        <v>42</v>
      </c>
      <c r="C99" s="60">
        <v>12</v>
      </c>
      <c r="D99" s="6">
        <f t="shared" si="19"/>
        <v>54</v>
      </c>
      <c r="E99" s="6">
        <v>0</v>
      </c>
      <c r="F99" s="6">
        <v>0</v>
      </c>
      <c r="G99" s="6">
        <f t="shared" si="20"/>
        <v>0</v>
      </c>
      <c r="H99" s="6">
        <f t="shared" si="21"/>
        <v>42</v>
      </c>
      <c r="I99" s="6">
        <f t="shared" si="21"/>
        <v>12</v>
      </c>
      <c r="J99" s="6">
        <f t="shared" si="22"/>
        <v>54</v>
      </c>
      <c r="K99" s="7" t="s">
        <v>351</v>
      </c>
    </row>
    <row r="100" spans="1:11" ht="21" customHeight="1" x14ac:dyDescent="0.2">
      <c r="A100" s="5" t="s">
        <v>408</v>
      </c>
      <c r="B100" s="60">
        <v>10</v>
      </c>
      <c r="C100" s="60">
        <v>1</v>
      </c>
      <c r="D100" s="6">
        <f t="shared" si="19"/>
        <v>11</v>
      </c>
      <c r="E100" s="6">
        <v>0</v>
      </c>
      <c r="F100" s="6">
        <v>0</v>
      </c>
      <c r="G100" s="6">
        <f t="shared" si="20"/>
        <v>0</v>
      </c>
      <c r="H100" s="6">
        <f t="shared" si="21"/>
        <v>10</v>
      </c>
      <c r="I100" s="6">
        <f t="shared" si="21"/>
        <v>1</v>
      </c>
      <c r="J100" s="6">
        <f t="shared" si="22"/>
        <v>11</v>
      </c>
      <c r="K100" s="7" t="s">
        <v>409</v>
      </c>
    </row>
    <row r="101" spans="1:11" ht="21" customHeight="1" x14ac:dyDescent="0.2">
      <c r="A101" s="5" t="s">
        <v>352</v>
      </c>
      <c r="B101" s="60">
        <v>10</v>
      </c>
      <c r="C101" s="60">
        <v>5</v>
      </c>
      <c r="D101" s="6">
        <f t="shared" si="19"/>
        <v>15</v>
      </c>
      <c r="E101" s="6">
        <v>0</v>
      </c>
      <c r="F101" s="6">
        <v>0</v>
      </c>
      <c r="G101" s="6">
        <f t="shared" si="20"/>
        <v>0</v>
      </c>
      <c r="H101" s="6">
        <f t="shared" si="21"/>
        <v>10</v>
      </c>
      <c r="I101" s="6">
        <f t="shared" si="21"/>
        <v>5</v>
      </c>
      <c r="J101" s="6">
        <f t="shared" si="22"/>
        <v>15</v>
      </c>
      <c r="K101" s="7" t="s">
        <v>353</v>
      </c>
    </row>
    <row r="102" spans="1:11" ht="21" customHeight="1" x14ac:dyDescent="0.2">
      <c r="A102" s="5" t="s">
        <v>287</v>
      </c>
      <c r="B102" s="60">
        <v>80</v>
      </c>
      <c r="C102" s="60">
        <v>49</v>
      </c>
      <c r="D102" s="6">
        <f t="shared" si="19"/>
        <v>129</v>
      </c>
      <c r="E102" s="6">
        <v>0</v>
      </c>
      <c r="F102" s="6">
        <v>0</v>
      </c>
      <c r="G102" s="6">
        <f t="shared" si="20"/>
        <v>0</v>
      </c>
      <c r="H102" s="6">
        <f t="shared" si="21"/>
        <v>80</v>
      </c>
      <c r="I102" s="6">
        <f t="shared" si="21"/>
        <v>49</v>
      </c>
      <c r="J102" s="6">
        <f t="shared" si="22"/>
        <v>129</v>
      </c>
      <c r="K102" s="7" t="s">
        <v>355</v>
      </c>
    </row>
    <row r="103" spans="1:11" ht="21" customHeight="1" x14ac:dyDescent="0.2">
      <c r="A103" s="5" t="s">
        <v>412</v>
      </c>
      <c r="B103" s="60">
        <v>19</v>
      </c>
      <c r="C103" s="60">
        <v>7</v>
      </c>
      <c r="D103" s="6">
        <f t="shared" si="19"/>
        <v>26</v>
      </c>
      <c r="E103" s="6">
        <v>0</v>
      </c>
      <c r="F103" s="6">
        <v>0</v>
      </c>
      <c r="G103" s="6">
        <f t="shared" si="20"/>
        <v>0</v>
      </c>
      <c r="H103" s="6">
        <v>19</v>
      </c>
      <c r="I103" s="6">
        <f t="shared" si="21"/>
        <v>7</v>
      </c>
      <c r="J103" s="6">
        <f t="shared" si="22"/>
        <v>26</v>
      </c>
      <c r="K103" s="7" t="s">
        <v>413</v>
      </c>
    </row>
    <row r="104" spans="1:11" ht="21" customHeight="1" x14ac:dyDescent="0.2">
      <c r="A104" s="5" t="s">
        <v>432</v>
      </c>
      <c r="B104" s="60">
        <v>24</v>
      </c>
      <c r="C104" s="60">
        <v>7</v>
      </c>
      <c r="D104" s="6">
        <f t="shared" si="19"/>
        <v>31</v>
      </c>
      <c r="E104" s="6">
        <v>0</v>
      </c>
      <c r="F104" s="6">
        <v>0</v>
      </c>
      <c r="G104" s="6">
        <f t="shared" si="20"/>
        <v>0</v>
      </c>
      <c r="H104" s="6">
        <f t="shared" si="21"/>
        <v>24</v>
      </c>
      <c r="I104" s="6">
        <f t="shared" si="21"/>
        <v>7</v>
      </c>
      <c r="J104" s="6">
        <f t="shared" si="22"/>
        <v>31</v>
      </c>
      <c r="K104" s="7" t="s">
        <v>290</v>
      </c>
    </row>
    <row r="105" spans="1:11" ht="21" customHeight="1" x14ac:dyDescent="0.2">
      <c r="A105" s="5" t="s">
        <v>390</v>
      </c>
      <c r="B105" s="60">
        <v>86</v>
      </c>
      <c r="C105" s="60">
        <v>22</v>
      </c>
      <c r="D105" s="6">
        <f t="shared" si="19"/>
        <v>108</v>
      </c>
      <c r="E105" s="6">
        <v>0</v>
      </c>
      <c r="F105" s="6">
        <v>0</v>
      </c>
      <c r="G105" s="6">
        <f t="shared" si="20"/>
        <v>0</v>
      </c>
      <c r="H105" s="6">
        <f t="shared" si="21"/>
        <v>86</v>
      </c>
      <c r="I105" s="6">
        <f t="shared" si="21"/>
        <v>22</v>
      </c>
      <c r="J105" s="6">
        <f t="shared" si="22"/>
        <v>108</v>
      </c>
      <c r="K105" s="7" t="s">
        <v>360</v>
      </c>
    </row>
    <row r="106" spans="1:11" ht="21" customHeight="1" x14ac:dyDescent="0.2">
      <c r="A106" s="5" t="s">
        <v>361</v>
      </c>
      <c r="B106" s="60">
        <v>36</v>
      </c>
      <c r="C106" s="60">
        <v>10</v>
      </c>
      <c r="D106" s="6">
        <f t="shared" si="19"/>
        <v>46</v>
      </c>
      <c r="E106" s="6">
        <v>0</v>
      </c>
      <c r="F106" s="6">
        <v>0</v>
      </c>
      <c r="G106" s="6">
        <f t="shared" si="20"/>
        <v>0</v>
      </c>
      <c r="H106" s="6">
        <f t="shared" si="21"/>
        <v>36</v>
      </c>
      <c r="I106" s="6">
        <f t="shared" si="21"/>
        <v>10</v>
      </c>
      <c r="J106" s="6">
        <f t="shared" si="22"/>
        <v>46</v>
      </c>
      <c r="K106" s="7" t="s">
        <v>429</v>
      </c>
    </row>
    <row r="107" spans="1:11" ht="21" customHeight="1" x14ac:dyDescent="0.2">
      <c r="A107" s="5" t="s">
        <v>423</v>
      </c>
      <c r="B107" s="60">
        <v>14</v>
      </c>
      <c r="C107" s="60">
        <v>2</v>
      </c>
      <c r="D107" s="6">
        <f t="shared" si="19"/>
        <v>16</v>
      </c>
      <c r="E107" s="6">
        <v>0</v>
      </c>
      <c r="F107" s="6">
        <v>0</v>
      </c>
      <c r="G107" s="6">
        <f t="shared" si="20"/>
        <v>0</v>
      </c>
      <c r="H107" s="6">
        <f t="shared" si="21"/>
        <v>14</v>
      </c>
      <c r="I107" s="6">
        <f t="shared" si="21"/>
        <v>2</v>
      </c>
      <c r="J107" s="6">
        <f t="shared" si="22"/>
        <v>16</v>
      </c>
      <c r="K107" s="7" t="s">
        <v>418</v>
      </c>
    </row>
    <row r="108" spans="1:11" ht="21" customHeight="1" x14ac:dyDescent="0.2">
      <c r="A108" s="5" t="s">
        <v>295</v>
      </c>
      <c r="B108" s="60">
        <v>8</v>
      </c>
      <c r="C108" s="60">
        <v>2</v>
      </c>
      <c r="D108" s="6">
        <f t="shared" si="19"/>
        <v>10</v>
      </c>
      <c r="E108" s="6">
        <v>0</v>
      </c>
      <c r="F108" s="6">
        <v>0</v>
      </c>
      <c r="G108" s="6">
        <f t="shared" si="20"/>
        <v>0</v>
      </c>
      <c r="H108" s="6">
        <f t="shared" si="21"/>
        <v>8</v>
      </c>
      <c r="I108" s="6">
        <f t="shared" si="21"/>
        <v>2</v>
      </c>
      <c r="J108" s="6">
        <f t="shared" si="22"/>
        <v>10</v>
      </c>
      <c r="K108" s="7" t="s">
        <v>296</v>
      </c>
    </row>
    <row r="109" spans="1:11" ht="21" customHeight="1" x14ac:dyDescent="0.2">
      <c r="A109" s="5" t="s">
        <v>297</v>
      </c>
      <c r="B109" s="60">
        <v>12</v>
      </c>
      <c r="C109" s="60">
        <v>5</v>
      </c>
      <c r="D109" s="6">
        <f t="shared" si="19"/>
        <v>17</v>
      </c>
      <c r="E109" s="6">
        <v>0</v>
      </c>
      <c r="F109" s="6">
        <v>0</v>
      </c>
      <c r="G109" s="6">
        <f t="shared" si="20"/>
        <v>0</v>
      </c>
      <c r="H109" s="6">
        <f t="shared" si="21"/>
        <v>12</v>
      </c>
      <c r="I109" s="6">
        <f t="shared" si="21"/>
        <v>5</v>
      </c>
      <c r="J109" s="6">
        <f t="shared" si="22"/>
        <v>17</v>
      </c>
      <c r="K109" s="7" t="s">
        <v>312</v>
      </c>
    </row>
    <row r="110" spans="1:11" ht="21" customHeight="1" x14ac:dyDescent="0.2">
      <c r="A110" s="5" t="s">
        <v>379</v>
      </c>
      <c r="B110" s="60">
        <v>29</v>
      </c>
      <c r="C110" s="60">
        <v>7</v>
      </c>
      <c r="D110" s="6">
        <f t="shared" si="19"/>
        <v>36</v>
      </c>
      <c r="E110" s="6">
        <v>0</v>
      </c>
      <c r="F110" s="6">
        <v>0</v>
      </c>
      <c r="G110" s="6">
        <f t="shared" si="20"/>
        <v>0</v>
      </c>
      <c r="H110" s="6">
        <f t="shared" si="21"/>
        <v>29</v>
      </c>
      <c r="I110" s="6">
        <f t="shared" si="21"/>
        <v>7</v>
      </c>
      <c r="J110" s="6">
        <f t="shared" si="22"/>
        <v>36</v>
      </c>
      <c r="K110" s="7" t="s">
        <v>300</v>
      </c>
    </row>
    <row r="111" spans="1:11" ht="21" customHeight="1" x14ac:dyDescent="0.2">
      <c r="A111" s="5" t="s">
        <v>420</v>
      </c>
      <c r="B111" s="60">
        <v>47</v>
      </c>
      <c r="C111" s="60">
        <v>14</v>
      </c>
      <c r="D111" s="6">
        <f t="shared" si="19"/>
        <v>61</v>
      </c>
      <c r="E111" s="6">
        <v>0</v>
      </c>
      <c r="F111" s="6">
        <v>0</v>
      </c>
      <c r="G111" s="6">
        <f t="shared" si="20"/>
        <v>0</v>
      </c>
      <c r="H111" s="6">
        <f t="shared" si="21"/>
        <v>47</v>
      </c>
      <c r="I111" s="6">
        <f t="shared" si="21"/>
        <v>14</v>
      </c>
      <c r="J111" s="6">
        <f t="shared" si="22"/>
        <v>61</v>
      </c>
      <c r="K111" s="7" t="s">
        <v>421</v>
      </c>
    </row>
    <row r="112" spans="1:11" ht="21" customHeight="1" x14ac:dyDescent="0.2">
      <c r="A112" s="5" t="s">
        <v>433</v>
      </c>
      <c r="B112" s="60">
        <v>1</v>
      </c>
      <c r="C112" s="60">
        <v>0</v>
      </c>
      <c r="D112" s="6">
        <f t="shared" si="19"/>
        <v>1</v>
      </c>
      <c r="E112" s="6">
        <v>0</v>
      </c>
      <c r="F112" s="6">
        <v>0</v>
      </c>
      <c r="G112" s="6">
        <f t="shared" si="20"/>
        <v>0</v>
      </c>
      <c r="H112" s="6">
        <f t="shared" si="21"/>
        <v>1</v>
      </c>
      <c r="I112" s="6">
        <f t="shared" si="21"/>
        <v>0</v>
      </c>
      <c r="J112" s="6">
        <f t="shared" si="22"/>
        <v>1</v>
      </c>
      <c r="K112" s="7" t="s">
        <v>434</v>
      </c>
    </row>
    <row r="113" spans="1:11" ht="21" customHeight="1" x14ac:dyDescent="0.2">
      <c r="A113" s="5" t="s">
        <v>435</v>
      </c>
      <c r="B113" s="60">
        <v>2</v>
      </c>
      <c r="C113" s="60">
        <v>0</v>
      </c>
      <c r="D113" s="6">
        <f t="shared" si="19"/>
        <v>2</v>
      </c>
      <c r="E113" s="6">
        <v>0</v>
      </c>
      <c r="F113" s="6">
        <v>0</v>
      </c>
      <c r="G113" s="6">
        <f t="shared" si="20"/>
        <v>0</v>
      </c>
      <c r="H113" s="6">
        <f t="shared" si="21"/>
        <v>2</v>
      </c>
      <c r="I113" s="6">
        <f t="shared" si="21"/>
        <v>0</v>
      </c>
      <c r="J113" s="6">
        <f t="shared" si="22"/>
        <v>2</v>
      </c>
      <c r="K113" s="7" t="s">
        <v>266</v>
      </c>
    </row>
    <row r="114" spans="1:11" ht="21" customHeight="1" x14ac:dyDescent="0.2">
      <c r="A114" s="5" t="s">
        <v>436</v>
      </c>
      <c r="B114" s="60">
        <v>1</v>
      </c>
      <c r="C114" s="60">
        <v>1</v>
      </c>
      <c r="D114" s="6">
        <f t="shared" si="19"/>
        <v>2</v>
      </c>
      <c r="E114" s="6">
        <v>0</v>
      </c>
      <c r="F114" s="6">
        <v>0</v>
      </c>
      <c r="G114" s="6">
        <f t="shared" si="20"/>
        <v>0</v>
      </c>
      <c r="H114" s="6">
        <f t="shared" si="21"/>
        <v>1</v>
      </c>
      <c r="I114" s="6">
        <f t="shared" si="21"/>
        <v>1</v>
      </c>
      <c r="J114" s="6">
        <f t="shared" si="22"/>
        <v>2</v>
      </c>
      <c r="K114" s="7" t="s">
        <v>437</v>
      </c>
    </row>
    <row r="115" spans="1:11" ht="21" customHeight="1" thickBot="1" x14ac:dyDescent="0.25">
      <c r="A115" s="44" t="s">
        <v>54</v>
      </c>
      <c r="B115" s="61">
        <v>19</v>
      </c>
      <c r="C115" s="61">
        <v>7</v>
      </c>
      <c r="D115" s="45">
        <f t="shared" si="19"/>
        <v>26</v>
      </c>
      <c r="E115" s="45">
        <v>0</v>
      </c>
      <c r="F115" s="45">
        <v>0</v>
      </c>
      <c r="G115" s="45">
        <f t="shared" si="20"/>
        <v>0</v>
      </c>
      <c r="H115" s="45">
        <f>SUM(B115,E115)</f>
        <v>19</v>
      </c>
      <c r="I115" s="45">
        <f>SUM(C115,F115)</f>
        <v>7</v>
      </c>
      <c r="J115" s="45">
        <f t="shared" si="22"/>
        <v>26</v>
      </c>
      <c r="K115" s="46" t="s">
        <v>55</v>
      </c>
    </row>
    <row r="116" spans="1:11" ht="21" customHeight="1" thickBot="1" x14ac:dyDescent="0.25">
      <c r="A116" s="8" t="s">
        <v>47</v>
      </c>
      <c r="B116" s="9">
        <f>SUM(B95:B115)</f>
        <v>587</v>
      </c>
      <c r="C116" s="9">
        <f>SUM(C95:C115)</f>
        <v>203</v>
      </c>
      <c r="D116" s="9">
        <f>SUM(D95:D115)</f>
        <v>790</v>
      </c>
      <c r="E116" s="9">
        <v>0</v>
      </c>
      <c r="F116" s="9">
        <f>SUM(F95:F115)</f>
        <v>0</v>
      </c>
      <c r="G116" s="9">
        <f>SUM(G95:G115)</f>
        <v>0</v>
      </c>
      <c r="H116" s="9">
        <f>SUM(H95:H115)</f>
        <v>587</v>
      </c>
      <c r="I116" s="9">
        <f>SUM(I95:I115)</f>
        <v>203</v>
      </c>
      <c r="J116" s="9">
        <f>SUM(J95:J115)</f>
        <v>790</v>
      </c>
      <c r="K116" s="10" t="s">
        <v>48</v>
      </c>
    </row>
    <row r="117" spans="1:11" ht="18" customHeight="1" thickTop="1" x14ac:dyDescent="0.2">
      <c r="A117" s="425"/>
      <c r="B117" s="425"/>
    </row>
  </sheetData>
  <mergeCells count="31">
    <mergeCell ref="A1:K1"/>
    <mergeCell ref="A2:K2"/>
    <mergeCell ref="A4:A7"/>
    <mergeCell ref="B4:D4"/>
    <mergeCell ref="E4:G4"/>
    <mergeCell ref="H4:J4"/>
    <mergeCell ref="K4:K7"/>
    <mergeCell ref="B5:D5"/>
    <mergeCell ref="E5:G5"/>
    <mergeCell ref="H5:J5"/>
    <mergeCell ref="A43:K43"/>
    <mergeCell ref="A44:K44"/>
    <mergeCell ref="A46:A49"/>
    <mergeCell ref="B46:D46"/>
    <mergeCell ref="E46:G46"/>
    <mergeCell ref="H46:J46"/>
    <mergeCell ref="K46:K49"/>
    <mergeCell ref="B47:D47"/>
    <mergeCell ref="E47:G47"/>
    <mergeCell ref="H47:J47"/>
    <mergeCell ref="A117:B117"/>
    <mergeCell ref="A87:K87"/>
    <mergeCell ref="A88:K88"/>
    <mergeCell ref="A90:A93"/>
    <mergeCell ref="B90:D90"/>
    <mergeCell ref="E90:G90"/>
    <mergeCell ref="H90:J90"/>
    <mergeCell ref="K90:K93"/>
    <mergeCell ref="B91:D91"/>
    <mergeCell ref="E91:G91"/>
    <mergeCell ref="H91:J9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9"/>
  <sheetViews>
    <sheetView rightToLeft="1" view="pageBreakPreview" topLeftCell="A13" zoomScale="80" zoomScaleSheetLayoutView="80" workbookViewId="0">
      <selection sqref="A1:N38"/>
    </sheetView>
  </sheetViews>
  <sheetFormatPr defaultRowHeight="14.25" x14ac:dyDescent="0.2"/>
  <cols>
    <col min="1" max="1" width="21.75" customWidth="1"/>
    <col min="2" max="2" width="7.625" customWidth="1"/>
    <col min="3" max="4" width="9.125" customWidth="1"/>
    <col min="5" max="5" width="6.75" customWidth="1"/>
    <col min="6" max="6" width="8" customWidth="1"/>
    <col min="7" max="7" width="6.75" customWidth="1"/>
    <col min="8" max="8" width="6.25" customWidth="1"/>
    <col min="9" max="9" width="8.5" customWidth="1"/>
    <col min="10" max="10" width="7" customWidth="1"/>
    <col min="11" max="11" width="8.625" customWidth="1"/>
    <col min="12" max="12" width="10.125" customWidth="1"/>
    <col min="13" max="13" width="9.375" customWidth="1"/>
    <col min="14" max="14" width="32" customWidth="1"/>
  </cols>
  <sheetData>
    <row r="1" spans="1:14" ht="26.25" customHeight="1" x14ac:dyDescent="0.2">
      <c r="A1" s="418" t="s">
        <v>438</v>
      </c>
      <c r="B1" s="418"/>
      <c r="C1" s="418"/>
      <c r="D1" s="418"/>
      <c r="E1" s="418"/>
      <c r="F1" s="418"/>
      <c r="G1" s="418"/>
      <c r="H1" s="418"/>
      <c r="I1" s="418"/>
      <c r="J1" s="418"/>
      <c r="K1" s="418"/>
      <c r="L1" s="418"/>
      <c r="M1" s="418"/>
      <c r="N1" s="418"/>
    </row>
    <row r="2" spans="1:14" ht="36" customHeight="1" x14ac:dyDescent="0.25">
      <c r="A2" s="466" t="s">
        <v>439</v>
      </c>
      <c r="B2" s="466"/>
      <c r="C2" s="466"/>
      <c r="D2" s="466"/>
      <c r="E2" s="466"/>
      <c r="F2" s="466"/>
      <c r="G2" s="466"/>
      <c r="H2" s="466"/>
      <c r="I2" s="466"/>
      <c r="J2" s="466"/>
      <c r="K2" s="466"/>
      <c r="L2" s="466"/>
      <c r="M2" s="466"/>
      <c r="N2" s="466"/>
    </row>
    <row r="3" spans="1:14" ht="16.5" thickBot="1" x14ac:dyDescent="0.3">
      <c r="A3" s="1" t="s">
        <v>527</v>
      </c>
      <c r="B3" s="20"/>
      <c r="C3" s="20"/>
      <c r="D3" s="20"/>
      <c r="E3" s="20"/>
      <c r="F3" s="20"/>
      <c r="G3" s="20"/>
      <c r="H3" s="20"/>
      <c r="I3" s="20"/>
      <c r="J3" s="20"/>
      <c r="K3" s="20"/>
      <c r="L3" s="20"/>
      <c r="M3" s="20"/>
      <c r="N3" s="364" t="s">
        <v>528</v>
      </c>
    </row>
    <row r="4" spans="1:14" ht="16.5" thickTop="1" x14ac:dyDescent="0.25">
      <c r="A4" s="409" t="s">
        <v>118</v>
      </c>
      <c r="B4" s="412" t="s">
        <v>56</v>
      </c>
      <c r="C4" s="412"/>
      <c r="D4" s="412"/>
      <c r="E4" s="412" t="s">
        <v>57</v>
      </c>
      <c r="F4" s="412"/>
      <c r="G4" s="412"/>
      <c r="H4" s="412" t="s">
        <v>58</v>
      </c>
      <c r="I4" s="412"/>
      <c r="J4" s="412"/>
      <c r="K4" s="412" t="s">
        <v>4</v>
      </c>
      <c r="L4" s="412"/>
      <c r="M4" s="412"/>
      <c r="N4" s="409" t="s">
        <v>278</v>
      </c>
    </row>
    <row r="5" spans="1:14" ht="15.75" x14ac:dyDescent="0.25">
      <c r="A5" s="410"/>
      <c r="B5" s="413" t="s">
        <v>59</v>
      </c>
      <c r="C5" s="413"/>
      <c r="D5" s="413"/>
      <c r="E5" s="413" t="s">
        <v>60</v>
      </c>
      <c r="F5" s="413"/>
      <c r="G5" s="413"/>
      <c r="H5" s="413" t="s">
        <v>61</v>
      </c>
      <c r="I5" s="413"/>
      <c r="J5" s="413"/>
      <c r="K5" s="413" t="s">
        <v>8</v>
      </c>
      <c r="L5" s="413"/>
      <c r="M5" s="413"/>
      <c r="N5" s="410"/>
    </row>
    <row r="6" spans="1:14" ht="15.75" x14ac:dyDescent="0.2">
      <c r="A6" s="410"/>
      <c r="B6" s="344" t="s">
        <v>52</v>
      </c>
      <c r="C6" s="344" t="s">
        <v>10</v>
      </c>
      <c r="D6" s="344" t="s">
        <v>11</v>
      </c>
      <c r="E6" s="344" t="s">
        <v>52</v>
      </c>
      <c r="F6" s="344" t="s">
        <v>10</v>
      </c>
      <c r="G6" s="344" t="s">
        <v>11</v>
      </c>
      <c r="H6" s="344" t="s">
        <v>52</v>
      </c>
      <c r="I6" s="344" t="s">
        <v>10</v>
      </c>
      <c r="J6" s="344" t="s">
        <v>11</v>
      </c>
      <c r="K6" s="344" t="s">
        <v>52</v>
      </c>
      <c r="L6" s="344" t="s">
        <v>10</v>
      </c>
      <c r="M6" s="344" t="s">
        <v>11</v>
      </c>
      <c r="N6" s="410"/>
    </row>
    <row r="7" spans="1:14" ht="16.5" thickBot="1" x14ac:dyDescent="0.25">
      <c r="A7" s="410"/>
      <c r="B7" s="344" t="s">
        <v>12</v>
      </c>
      <c r="C7" s="344" t="s">
        <v>13</v>
      </c>
      <c r="D7" s="344" t="s">
        <v>8</v>
      </c>
      <c r="E7" s="344" t="s">
        <v>12</v>
      </c>
      <c r="F7" s="344" t="s">
        <v>13</v>
      </c>
      <c r="G7" s="344" t="s">
        <v>8</v>
      </c>
      <c r="H7" s="344" t="s">
        <v>12</v>
      </c>
      <c r="I7" s="344" t="s">
        <v>13</v>
      </c>
      <c r="J7" s="344" t="s">
        <v>8</v>
      </c>
      <c r="K7" s="344" t="s">
        <v>12</v>
      </c>
      <c r="L7" s="344" t="s">
        <v>13</v>
      </c>
      <c r="M7" s="344" t="s">
        <v>8</v>
      </c>
      <c r="N7" s="410"/>
    </row>
    <row r="8" spans="1:14" ht="18" customHeight="1" x14ac:dyDescent="0.2">
      <c r="A8" s="42" t="s">
        <v>440</v>
      </c>
      <c r="B8" s="40"/>
      <c r="C8" s="40"/>
      <c r="D8" s="40"/>
      <c r="E8" s="40"/>
      <c r="F8" s="40"/>
      <c r="G8" s="40"/>
      <c r="H8" s="40"/>
      <c r="I8" s="40"/>
      <c r="J8" s="40"/>
      <c r="K8" s="43"/>
      <c r="L8" s="42"/>
      <c r="M8" s="40"/>
      <c r="N8" s="43" t="s">
        <v>69</v>
      </c>
    </row>
    <row r="9" spans="1:14" ht="18" customHeight="1" x14ac:dyDescent="0.2">
      <c r="A9" s="5" t="s">
        <v>280</v>
      </c>
      <c r="B9" s="60">
        <v>16</v>
      </c>
      <c r="C9" s="60">
        <v>21</v>
      </c>
      <c r="D9" s="6">
        <f>SUM(B9:C9)</f>
        <v>37</v>
      </c>
      <c r="E9" s="60">
        <v>4</v>
      </c>
      <c r="F9" s="60">
        <v>2</v>
      </c>
      <c r="G9" s="6">
        <f>SUM(E9:F9)</f>
        <v>6</v>
      </c>
      <c r="H9" s="60">
        <v>0</v>
      </c>
      <c r="I9" s="60">
        <v>1</v>
      </c>
      <c r="J9" s="6">
        <f>SUM(H9:I9)</f>
        <v>1</v>
      </c>
      <c r="K9" s="6">
        <f>SUM(B9,E9,H9)</f>
        <v>20</v>
      </c>
      <c r="L9" s="6">
        <f t="shared" ref="L9:L25" si="0">SUM(C9,F9,I9)</f>
        <v>24</v>
      </c>
      <c r="M9" s="6">
        <f>SUM(K9:L9)</f>
        <v>44</v>
      </c>
      <c r="N9" s="7" t="s">
        <v>281</v>
      </c>
    </row>
    <row r="10" spans="1:14" ht="18" customHeight="1" x14ac:dyDescent="0.2">
      <c r="A10" s="5" t="s">
        <v>124</v>
      </c>
      <c r="B10" s="60">
        <v>1</v>
      </c>
      <c r="C10" s="60">
        <v>6</v>
      </c>
      <c r="D10" s="6">
        <f t="shared" ref="D10:D24" si="1">SUM(B10:C10)</f>
        <v>7</v>
      </c>
      <c r="E10" s="60">
        <v>1</v>
      </c>
      <c r="F10" s="60">
        <v>0</v>
      </c>
      <c r="G10" s="6">
        <f t="shared" ref="G10:G24" si="2">SUM(E10:F10)</f>
        <v>1</v>
      </c>
      <c r="H10" s="60">
        <v>0</v>
      </c>
      <c r="I10" s="60">
        <v>0</v>
      </c>
      <c r="J10" s="6">
        <f t="shared" ref="J10:J24" si="3">SUM(H10:I10)</f>
        <v>0</v>
      </c>
      <c r="K10" s="6">
        <f t="shared" ref="K10:K25" si="4">SUM(B10,E10,H10)</f>
        <v>2</v>
      </c>
      <c r="L10" s="6">
        <f t="shared" si="0"/>
        <v>6</v>
      </c>
      <c r="M10" s="6">
        <f t="shared" ref="M10:M25" si="5">SUM(K10:L10)</f>
        <v>8</v>
      </c>
      <c r="N10" s="7" t="s">
        <v>282</v>
      </c>
    </row>
    <row r="11" spans="1:14" ht="18" customHeight="1" x14ac:dyDescent="0.2">
      <c r="A11" s="5" t="s">
        <v>348</v>
      </c>
      <c r="B11" s="60">
        <v>16</v>
      </c>
      <c r="C11" s="60">
        <v>9</v>
      </c>
      <c r="D11" s="6">
        <f t="shared" si="1"/>
        <v>25</v>
      </c>
      <c r="E11" s="60">
        <v>3</v>
      </c>
      <c r="F11" s="60">
        <v>2</v>
      </c>
      <c r="G11" s="6">
        <f t="shared" si="2"/>
        <v>5</v>
      </c>
      <c r="H11" s="60">
        <v>0</v>
      </c>
      <c r="I11" s="60">
        <v>0</v>
      </c>
      <c r="J11" s="6">
        <f t="shared" si="3"/>
        <v>0</v>
      </c>
      <c r="K11" s="6">
        <f t="shared" si="4"/>
        <v>19</v>
      </c>
      <c r="L11" s="6">
        <f t="shared" si="0"/>
        <v>11</v>
      </c>
      <c r="M11" s="6">
        <f t="shared" si="5"/>
        <v>30</v>
      </c>
      <c r="N11" s="7" t="s">
        <v>349</v>
      </c>
    </row>
    <row r="12" spans="1:14" ht="18" customHeight="1" x14ac:dyDescent="0.2">
      <c r="A12" s="5" t="s">
        <v>285</v>
      </c>
      <c r="B12" s="60">
        <v>108</v>
      </c>
      <c r="C12" s="60">
        <v>108</v>
      </c>
      <c r="D12" s="6">
        <f t="shared" si="1"/>
        <v>216</v>
      </c>
      <c r="E12" s="60">
        <v>36</v>
      </c>
      <c r="F12" s="60">
        <v>19</v>
      </c>
      <c r="G12" s="6">
        <f t="shared" si="2"/>
        <v>55</v>
      </c>
      <c r="H12" s="60">
        <v>66</v>
      </c>
      <c r="I12" s="60">
        <v>62</v>
      </c>
      <c r="J12" s="6">
        <f t="shared" si="3"/>
        <v>128</v>
      </c>
      <c r="K12" s="6">
        <f t="shared" si="4"/>
        <v>210</v>
      </c>
      <c r="L12" s="6">
        <f t="shared" si="0"/>
        <v>189</v>
      </c>
      <c r="M12" s="6">
        <f t="shared" si="5"/>
        <v>399</v>
      </c>
      <c r="N12" s="7" t="s">
        <v>286</v>
      </c>
    </row>
    <row r="13" spans="1:14" ht="18" customHeight="1" x14ac:dyDescent="0.2">
      <c r="A13" s="5" t="s">
        <v>407</v>
      </c>
      <c r="B13" s="60">
        <v>104</v>
      </c>
      <c r="C13" s="60">
        <v>45</v>
      </c>
      <c r="D13" s="6">
        <f t="shared" si="1"/>
        <v>149</v>
      </c>
      <c r="E13" s="60">
        <v>5</v>
      </c>
      <c r="F13" s="60">
        <v>6</v>
      </c>
      <c r="G13" s="6">
        <f t="shared" si="2"/>
        <v>11</v>
      </c>
      <c r="H13" s="60">
        <v>16</v>
      </c>
      <c r="I13" s="60">
        <v>8</v>
      </c>
      <c r="J13" s="6">
        <f t="shared" si="3"/>
        <v>24</v>
      </c>
      <c r="K13" s="6">
        <f t="shared" si="4"/>
        <v>125</v>
      </c>
      <c r="L13" s="6">
        <f t="shared" si="0"/>
        <v>59</v>
      </c>
      <c r="M13" s="6">
        <f t="shared" si="5"/>
        <v>184</v>
      </c>
      <c r="N13" s="7" t="s">
        <v>351</v>
      </c>
    </row>
    <row r="14" spans="1:14" ht="18" customHeight="1" x14ac:dyDescent="0.2">
      <c r="A14" s="5" t="s">
        <v>408</v>
      </c>
      <c r="B14" s="60">
        <v>4</v>
      </c>
      <c r="C14" s="60">
        <v>6</v>
      </c>
      <c r="D14" s="6">
        <f t="shared" si="1"/>
        <v>10</v>
      </c>
      <c r="E14" s="60">
        <v>1</v>
      </c>
      <c r="F14" s="60">
        <v>4</v>
      </c>
      <c r="G14" s="6">
        <f t="shared" si="2"/>
        <v>5</v>
      </c>
      <c r="H14" s="60">
        <v>0</v>
      </c>
      <c r="I14" s="60">
        <v>0</v>
      </c>
      <c r="J14" s="6">
        <f t="shared" si="3"/>
        <v>0</v>
      </c>
      <c r="K14" s="6">
        <f t="shared" si="4"/>
        <v>5</v>
      </c>
      <c r="L14" s="6">
        <f t="shared" si="0"/>
        <v>10</v>
      </c>
      <c r="M14" s="6">
        <f t="shared" si="5"/>
        <v>15</v>
      </c>
      <c r="N14" s="7" t="s">
        <v>409</v>
      </c>
    </row>
    <row r="15" spans="1:14" ht="18" customHeight="1" x14ac:dyDescent="0.2">
      <c r="A15" s="5" t="s">
        <v>352</v>
      </c>
      <c r="B15" s="60">
        <v>38</v>
      </c>
      <c r="C15" s="60">
        <v>23</v>
      </c>
      <c r="D15" s="6">
        <f t="shared" si="1"/>
        <v>61</v>
      </c>
      <c r="E15" s="60">
        <v>4</v>
      </c>
      <c r="F15" s="60">
        <v>2</v>
      </c>
      <c r="G15" s="6">
        <f t="shared" si="2"/>
        <v>6</v>
      </c>
      <c r="H15" s="60">
        <v>0</v>
      </c>
      <c r="I15" s="60">
        <v>0</v>
      </c>
      <c r="J15" s="6">
        <f t="shared" si="3"/>
        <v>0</v>
      </c>
      <c r="K15" s="6">
        <f t="shared" si="4"/>
        <v>42</v>
      </c>
      <c r="L15" s="6">
        <f t="shared" si="0"/>
        <v>25</v>
      </c>
      <c r="M15" s="6">
        <f t="shared" si="5"/>
        <v>67</v>
      </c>
      <c r="N15" s="7" t="s">
        <v>410</v>
      </c>
    </row>
    <row r="16" spans="1:14" ht="18" customHeight="1" x14ac:dyDescent="0.2">
      <c r="A16" s="5" t="s">
        <v>287</v>
      </c>
      <c r="B16" s="60">
        <v>174</v>
      </c>
      <c r="C16" s="60">
        <v>184</v>
      </c>
      <c r="D16" s="6">
        <f t="shared" si="1"/>
        <v>358</v>
      </c>
      <c r="E16" s="60">
        <v>16</v>
      </c>
      <c r="F16" s="60">
        <v>17</v>
      </c>
      <c r="G16" s="6">
        <f t="shared" si="2"/>
        <v>33</v>
      </c>
      <c r="H16" s="60">
        <v>18</v>
      </c>
      <c r="I16" s="60">
        <v>16</v>
      </c>
      <c r="J16" s="6">
        <f t="shared" si="3"/>
        <v>34</v>
      </c>
      <c r="K16" s="6">
        <f t="shared" si="4"/>
        <v>208</v>
      </c>
      <c r="L16" s="6">
        <f t="shared" si="0"/>
        <v>217</v>
      </c>
      <c r="M16" s="6">
        <f t="shared" si="5"/>
        <v>425</v>
      </c>
      <c r="N16" s="7" t="s">
        <v>331</v>
      </c>
    </row>
    <row r="17" spans="1:14" ht="18" customHeight="1" x14ac:dyDescent="0.2">
      <c r="A17" s="5" t="s">
        <v>414</v>
      </c>
      <c r="B17" s="60">
        <v>37</v>
      </c>
      <c r="C17" s="60">
        <v>17</v>
      </c>
      <c r="D17" s="6">
        <f t="shared" si="1"/>
        <v>54</v>
      </c>
      <c r="E17" s="60">
        <v>8</v>
      </c>
      <c r="F17" s="60">
        <v>3</v>
      </c>
      <c r="G17" s="6">
        <f t="shared" si="2"/>
        <v>11</v>
      </c>
      <c r="H17" s="60">
        <v>17</v>
      </c>
      <c r="I17" s="60">
        <v>9</v>
      </c>
      <c r="J17" s="6">
        <f t="shared" si="3"/>
        <v>26</v>
      </c>
      <c r="K17" s="6">
        <f t="shared" si="4"/>
        <v>62</v>
      </c>
      <c r="L17" s="6">
        <f t="shared" si="0"/>
        <v>29</v>
      </c>
      <c r="M17" s="6">
        <f t="shared" si="5"/>
        <v>91</v>
      </c>
      <c r="N17" s="7" t="s">
        <v>290</v>
      </c>
    </row>
    <row r="18" spans="1:14" ht="18" customHeight="1" x14ac:dyDescent="0.2">
      <c r="A18" s="5" t="s">
        <v>390</v>
      </c>
      <c r="B18" s="60">
        <v>129</v>
      </c>
      <c r="C18" s="60">
        <v>121</v>
      </c>
      <c r="D18" s="6">
        <f t="shared" si="1"/>
        <v>250</v>
      </c>
      <c r="E18" s="60">
        <v>29</v>
      </c>
      <c r="F18" s="60">
        <v>23</v>
      </c>
      <c r="G18" s="6">
        <f t="shared" si="2"/>
        <v>52</v>
      </c>
      <c r="H18" s="60">
        <v>3</v>
      </c>
      <c r="I18" s="60">
        <v>3</v>
      </c>
      <c r="J18" s="6">
        <f t="shared" si="3"/>
        <v>6</v>
      </c>
      <c r="K18" s="6">
        <f t="shared" si="4"/>
        <v>161</v>
      </c>
      <c r="L18" s="6">
        <f t="shared" si="0"/>
        <v>147</v>
      </c>
      <c r="M18" s="6">
        <f t="shared" si="5"/>
        <v>308</v>
      </c>
      <c r="N18" s="7" t="s">
        <v>415</v>
      </c>
    </row>
    <row r="19" spans="1:14" ht="18" customHeight="1" x14ac:dyDescent="0.2">
      <c r="A19" s="5" t="s">
        <v>361</v>
      </c>
      <c r="B19" s="60">
        <v>88</v>
      </c>
      <c r="C19" s="60">
        <v>83</v>
      </c>
      <c r="D19" s="6">
        <f t="shared" si="1"/>
        <v>171</v>
      </c>
      <c r="E19" s="60">
        <v>12</v>
      </c>
      <c r="F19" s="60">
        <v>12</v>
      </c>
      <c r="G19" s="6">
        <f t="shared" si="2"/>
        <v>24</v>
      </c>
      <c r="H19" s="60">
        <v>10</v>
      </c>
      <c r="I19" s="60">
        <v>4</v>
      </c>
      <c r="J19" s="6">
        <f t="shared" si="3"/>
        <v>14</v>
      </c>
      <c r="K19" s="6">
        <f t="shared" si="4"/>
        <v>110</v>
      </c>
      <c r="L19" s="6">
        <f t="shared" si="0"/>
        <v>99</v>
      </c>
      <c r="M19" s="6">
        <f t="shared" si="5"/>
        <v>209</v>
      </c>
      <c r="N19" s="7" t="s">
        <v>416</v>
      </c>
    </row>
    <row r="20" spans="1:14" ht="18" customHeight="1" x14ac:dyDescent="0.2">
      <c r="A20" s="5" t="s">
        <v>417</v>
      </c>
      <c r="B20" s="60">
        <v>26</v>
      </c>
      <c r="C20" s="60">
        <v>21</v>
      </c>
      <c r="D20" s="6">
        <f t="shared" si="1"/>
        <v>47</v>
      </c>
      <c r="E20" s="60">
        <v>9</v>
      </c>
      <c r="F20" s="60">
        <v>6</v>
      </c>
      <c r="G20" s="6">
        <f t="shared" si="2"/>
        <v>15</v>
      </c>
      <c r="H20" s="60">
        <v>6</v>
      </c>
      <c r="I20" s="60">
        <v>3</v>
      </c>
      <c r="J20" s="6">
        <f t="shared" si="3"/>
        <v>9</v>
      </c>
      <c r="K20" s="6">
        <f t="shared" si="4"/>
        <v>41</v>
      </c>
      <c r="L20" s="6">
        <f t="shared" si="0"/>
        <v>30</v>
      </c>
      <c r="M20" s="6">
        <f t="shared" si="5"/>
        <v>71</v>
      </c>
      <c r="N20" s="7" t="s">
        <v>418</v>
      </c>
    </row>
    <row r="21" spans="1:14" ht="18" customHeight="1" x14ac:dyDescent="0.2">
      <c r="A21" s="5" t="s">
        <v>295</v>
      </c>
      <c r="B21" s="60">
        <v>31</v>
      </c>
      <c r="C21" s="60">
        <v>19</v>
      </c>
      <c r="D21" s="6">
        <f t="shared" si="1"/>
        <v>50</v>
      </c>
      <c r="E21" s="60">
        <v>5</v>
      </c>
      <c r="F21" s="60">
        <v>18</v>
      </c>
      <c r="G21" s="6">
        <f t="shared" si="2"/>
        <v>23</v>
      </c>
      <c r="H21" s="60">
        <v>0</v>
      </c>
      <c r="I21" s="60">
        <v>0</v>
      </c>
      <c r="J21" s="6">
        <f t="shared" si="3"/>
        <v>0</v>
      </c>
      <c r="K21" s="6">
        <f t="shared" si="4"/>
        <v>36</v>
      </c>
      <c r="L21" s="6">
        <f t="shared" si="0"/>
        <v>37</v>
      </c>
      <c r="M21" s="6">
        <f t="shared" si="5"/>
        <v>73</v>
      </c>
      <c r="N21" s="7" t="s">
        <v>296</v>
      </c>
    </row>
    <row r="22" spans="1:14" ht="18" customHeight="1" x14ac:dyDescent="0.2">
      <c r="A22" s="5" t="s">
        <v>297</v>
      </c>
      <c r="B22" s="60">
        <v>13</v>
      </c>
      <c r="C22" s="60">
        <v>5</v>
      </c>
      <c r="D22" s="6">
        <f t="shared" si="1"/>
        <v>18</v>
      </c>
      <c r="E22" s="60">
        <v>1</v>
      </c>
      <c r="F22" s="60">
        <v>1</v>
      </c>
      <c r="G22" s="6">
        <f t="shared" si="2"/>
        <v>2</v>
      </c>
      <c r="H22" s="60">
        <v>0</v>
      </c>
      <c r="I22" s="60">
        <v>0</v>
      </c>
      <c r="J22" s="6">
        <f t="shared" si="3"/>
        <v>0</v>
      </c>
      <c r="K22" s="6">
        <f t="shared" si="4"/>
        <v>14</v>
      </c>
      <c r="L22" s="6">
        <f t="shared" si="0"/>
        <v>6</v>
      </c>
      <c r="M22" s="6">
        <f t="shared" si="5"/>
        <v>20</v>
      </c>
      <c r="N22" s="7" t="s">
        <v>312</v>
      </c>
    </row>
    <row r="23" spans="1:14" ht="18" customHeight="1" x14ac:dyDescent="0.2">
      <c r="A23" s="5" t="s">
        <v>379</v>
      </c>
      <c r="B23" s="60">
        <v>37</v>
      </c>
      <c r="C23" s="60">
        <v>35</v>
      </c>
      <c r="D23" s="6">
        <f t="shared" si="1"/>
        <v>72</v>
      </c>
      <c r="E23" s="60">
        <v>8</v>
      </c>
      <c r="F23" s="60">
        <v>23</v>
      </c>
      <c r="G23" s="6">
        <f t="shared" si="2"/>
        <v>31</v>
      </c>
      <c r="H23" s="60">
        <v>6</v>
      </c>
      <c r="I23" s="60">
        <v>3</v>
      </c>
      <c r="J23" s="6">
        <f t="shared" si="3"/>
        <v>9</v>
      </c>
      <c r="K23" s="6">
        <f t="shared" si="4"/>
        <v>51</v>
      </c>
      <c r="L23" s="6">
        <f t="shared" si="0"/>
        <v>61</v>
      </c>
      <c r="M23" s="6">
        <f t="shared" si="5"/>
        <v>112</v>
      </c>
      <c r="N23" s="7" t="s">
        <v>300</v>
      </c>
    </row>
    <row r="24" spans="1:14" ht="18" customHeight="1" x14ac:dyDescent="0.2">
      <c r="A24" s="5" t="s">
        <v>420</v>
      </c>
      <c r="B24" s="60">
        <v>177</v>
      </c>
      <c r="C24" s="60">
        <v>114</v>
      </c>
      <c r="D24" s="6">
        <f t="shared" si="1"/>
        <v>291</v>
      </c>
      <c r="E24" s="60">
        <v>74</v>
      </c>
      <c r="F24" s="60">
        <v>21</v>
      </c>
      <c r="G24" s="6">
        <f t="shared" si="2"/>
        <v>95</v>
      </c>
      <c r="H24" s="60">
        <v>8</v>
      </c>
      <c r="I24" s="60">
        <v>12</v>
      </c>
      <c r="J24" s="6">
        <f t="shared" si="3"/>
        <v>20</v>
      </c>
      <c r="K24" s="6">
        <f t="shared" si="4"/>
        <v>259</v>
      </c>
      <c r="L24" s="6">
        <f t="shared" si="0"/>
        <v>147</v>
      </c>
      <c r="M24" s="6">
        <f t="shared" si="5"/>
        <v>406</v>
      </c>
      <c r="N24" s="7" t="s">
        <v>421</v>
      </c>
    </row>
    <row r="25" spans="1:14" ht="18" customHeight="1" x14ac:dyDescent="0.2">
      <c r="A25" s="5" t="s">
        <v>38</v>
      </c>
      <c r="B25" s="6">
        <f t="shared" ref="B25:J25" si="6">SUM(B9:B24)</f>
        <v>999</v>
      </c>
      <c r="C25" s="6">
        <f t="shared" si="6"/>
        <v>817</v>
      </c>
      <c r="D25" s="6">
        <f t="shared" si="6"/>
        <v>1816</v>
      </c>
      <c r="E25" s="6">
        <f t="shared" si="6"/>
        <v>216</v>
      </c>
      <c r="F25" s="6">
        <f t="shared" si="6"/>
        <v>159</v>
      </c>
      <c r="G25" s="6">
        <f t="shared" si="6"/>
        <v>375</v>
      </c>
      <c r="H25" s="6">
        <f t="shared" si="6"/>
        <v>150</v>
      </c>
      <c r="I25" s="6">
        <f t="shared" si="6"/>
        <v>121</v>
      </c>
      <c r="J25" s="6">
        <f t="shared" si="6"/>
        <v>271</v>
      </c>
      <c r="K25" s="6">
        <f t="shared" si="4"/>
        <v>1365</v>
      </c>
      <c r="L25" s="6">
        <f t="shared" si="0"/>
        <v>1097</v>
      </c>
      <c r="M25" s="6">
        <f t="shared" si="5"/>
        <v>2462</v>
      </c>
      <c r="N25" s="7" t="s">
        <v>305</v>
      </c>
    </row>
    <row r="26" spans="1:14" ht="18" customHeight="1" x14ac:dyDescent="0.2">
      <c r="A26" s="5" t="s">
        <v>62</v>
      </c>
      <c r="B26" s="6"/>
      <c r="C26" s="6"/>
      <c r="D26" s="6"/>
      <c r="E26" s="6"/>
      <c r="F26" s="6"/>
      <c r="G26" s="6"/>
      <c r="H26" s="6"/>
      <c r="I26" s="6"/>
      <c r="J26" s="6"/>
      <c r="K26" s="6"/>
      <c r="L26" s="6"/>
      <c r="M26" s="6"/>
      <c r="N26" s="7" t="s">
        <v>422</v>
      </c>
    </row>
    <row r="27" spans="1:14" ht="18" customHeight="1" x14ac:dyDescent="0.2">
      <c r="A27" s="5" t="s">
        <v>348</v>
      </c>
      <c r="B27" s="60">
        <v>98</v>
      </c>
      <c r="C27" s="60">
        <v>23</v>
      </c>
      <c r="D27" s="6">
        <f>SUM(B27:C27)</f>
        <v>121</v>
      </c>
      <c r="E27" s="60">
        <v>13</v>
      </c>
      <c r="F27" s="60">
        <v>1</v>
      </c>
      <c r="G27" s="6">
        <f>SUM(E27:F27)</f>
        <v>14</v>
      </c>
      <c r="H27" s="60">
        <v>0</v>
      </c>
      <c r="I27" s="60">
        <v>0</v>
      </c>
      <c r="J27" s="6">
        <f>SUM(H27:I27)</f>
        <v>0</v>
      </c>
      <c r="K27" s="6">
        <f>SUM(B27,E27,H27)</f>
        <v>111</v>
      </c>
      <c r="L27" s="6">
        <f t="shared" ref="L27:M37" si="7">SUM(C27,F27,I27)</f>
        <v>24</v>
      </c>
      <c r="M27" s="6">
        <f t="shared" si="7"/>
        <v>135</v>
      </c>
      <c r="N27" s="7" t="s">
        <v>349</v>
      </c>
    </row>
    <row r="28" spans="1:14" ht="18" customHeight="1" x14ac:dyDescent="0.2">
      <c r="A28" s="5" t="s">
        <v>285</v>
      </c>
      <c r="B28" s="60">
        <v>206</v>
      </c>
      <c r="C28" s="60">
        <v>45</v>
      </c>
      <c r="D28" s="6">
        <f t="shared" ref="D28:D36" si="8">SUM(B28:C28)</f>
        <v>251</v>
      </c>
      <c r="E28" s="60">
        <v>6</v>
      </c>
      <c r="F28" s="60">
        <v>1</v>
      </c>
      <c r="G28" s="6">
        <f t="shared" ref="G28:G36" si="9">SUM(E28:F28)</f>
        <v>7</v>
      </c>
      <c r="H28" s="60">
        <v>30</v>
      </c>
      <c r="I28" s="60">
        <v>3</v>
      </c>
      <c r="J28" s="6">
        <f t="shared" ref="J28:J36" si="10">SUM(H28:I28)</f>
        <v>33</v>
      </c>
      <c r="K28" s="6">
        <f t="shared" ref="K28:K37" si="11">SUM(B28,E28,H28)</f>
        <v>242</v>
      </c>
      <c r="L28" s="6">
        <f t="shared" si="7"/>
        <v>49</v>
      </c>
      <c r="M28" s="6">
        <f t="shared" si="7"/>
        <v>291</v>
      </c>
      <c r="N28" s="7" t="s">
        <v>286</v>
      </c>
    </row>
    <row r="29" spans="1:14" ht="18" customHeight="1" x14ac:dyDescent="0.2">
      <c r="A29" s="5" t="s">
        <v>407</v>
      </c>
      <c r="B29" s="60">
        <v>20</v>
      </c>
      <c r="C29" s="60">
        <v>0</v>
      </c>
      <c r="D29" s="6">
        <f t="shared" si="8"/>
        <v>20</v>
      </c>
      <c r="E29" s="6">
        <v>0</v>
      </c>
      <c r="F29" s="6">
        <v>0</v>
      </c>
      <c r="G29" s="6">
        <f t="shared" si="9"/>
        <v>0</v>
      </c>
      <c r="H29" s="60">
        <v>0</v>
      </c>
      <c r="I29" s="60">
        <v>0</v>
      </c>
      <c r="J29" s="6">
        <f t="shared" si="10"/>
        <v>0</v>
      </c>
      <c r="K29" s="6">
        <f t="shared" si="11"/>
        <v>20</v>
      </c>
      <c r="L29" s="6">
        <f t="shared" si="7"/>
        <v>0</v>
      </c>
      <c r="M29" s="6">
        <f t="shared" si="7"/>
        <v>20</v>
      </c>
      <c r="N29" s="7" t="s">
        <v>351</v>
      </c>
    </row>
    <row r="30" spans="1:14" ht="18" customHeight="1" x14ac:dyDescent="0.2">
      <c r="A30" s="5" t="s">
        <v>287</v>
      </c>
      <c r="B30" s="60">
        <v>211</v>
      </c>
      <c r="C30" s="60">
        <v>64</v>
      </c>
      <c r="D30" s="6">
        <f t="shared" si="8"/>
        <v>275</v>
      </c>
      <c r="E30" s="60">
        <v>8</v>
      </c>
      <c r="F30" s="60">
        <v>2</v>
      </c>
      <c r="G30" s="6">
        <f t="shared" si="9"/>
        <v>10</v>
      </c>
      <c r="H30" s="60">
        <v>19</v>
      </c>
      <c r="I30" s="60">
        <v>5</v>
      </c>
      <c r="J30" s="6">
        <f t="shared" si="10"/>
        <v>24</v>
      </c>
      <c r="K30" s="6">
        <f t="shared" si="11"/>
        <v>238</v>
      </c>
      <c r="L30" s="6">
        <f t="shared" si="7"/>
        <v>71</v>
      </c>
      <c r="M30" s="6">
        <f t="shared" si="7"/>
        <v>309</v>
      </c>
      <c r="N30" s="7" t="s">
        <v>331</v>
      </c>
    </row>
    <row r="31" spans="1:14" ht="18" customHeight="1" x14ac:dyDescent="0.2">
      <c r="A31" s="5" t="s">
        <v>414</v>
      </c>
      <c r="B31" s="60">
        <v>33</v>
      </c>
      <c r="C31" s="60">
        <v>18</v>
      </c>
      <c r="D31" s="6">
        <f t="shared" si="8"/>
        <v>51</v>
      </c>
      <c r="E31" s="60">
        <v>1</v>
      </c>
      <c r="F31" s="60">
        <v>0</v>
      </c>
      <c r="G31" s="6">
        <f t="shared" si="9"/>
        <v>1</v>
      </c>
      <c r="H31" s="60">
        <v>10</v>
      </c>
      <c r="I31" s="60">
        <v>0</v>
      </c>
      <c r="J31" s="6">
        <f t="shared" si="10"/>
        <v>10</v>
      </c>
      <c r="K31" s="6">
        <f t="shared" si="11"/>
        <v>44</v>
      </c>
      <c r="L31" s="6">
        <f t="shared" si="7"/>
        <v>18</v>
      </c>
      <c r="M31" s="6">
        <f t="shared" si="7"/>
        <v>62</v>
      </c>
      <c r="N31" s="7" t="s">
        <v>290</v>
      </c>
    </row>
    <row r="32" spans="1:14" ht="18" customHeight="1" x14ac:dyDescent="0.2">
      <c r="A32" s="5" t="s">
        <v>390</v>
      </c>
      <c r="B32" s="60">
        <v>248</v>
      </c>
      <c r="C32" s="60">
        <v>153</v>
      </c>
      <c r="D32" s="6">
        <f t="shared" si="8"/>
        <v>401</v>
      </c>
      <c r="E32" s="60">
        <v>5</v>
      </c>
      <c r="F32" s="60">
        <v>4</v>
      </c>
      <c r="G32" s="6">
        <f t="shared" si="9"/>
        <v>9</v>
      </c>
      <c r="H32" s="60">
        <v>2</v>
      </c>
      <c r="I32" s="60">
        <v>0</v>
      </c>
      <c r="J32" s="6">
        <f t="shared" si="10"/>
        <v>2</v>
      </c>
      <c r="K32" s="6">
        <f t="shared" si="11"/>
        <v>255</v>
      </c>
      <c r="L32" s="6">
        <f t="shared" si="7"/>
        <v>157</v>
      </c>
      <c r="M32" s="6">
        <f t="shared" si="7"/>
        <v>412</v>
      </c>
      <c r="N32" s="7" t="s">
        <v>415</v>
      </c>
    </row>
    <row r="33" spans="1:14" ht="18" customHeight="1" x14ac:dyDescent="0.2">
      <c r="A33" s="5" t="s">
        <v>361</v>
      </c>
      <c r="B33" s="60">
        <v>19</v>
      </c>
      <c r="C33" s="60">
        <v>12</v>
      </c>
      <c r="D33" s="6">
        <f t="shared" si="8"/>
        <v>31</v>
      </c>
      <c r="E33" s="60">
        <v>0</v>
      </c>
      <c r="F33" s="60">
        <v>0</v>
      </c>
      <c r="G33" s="6">
        <f t="shared" si="9"/>
        <v>0</v>
      </c>
      <c r="H33" s="6">
        <v>0</v>
      </c>
      <c r="I33" s="6">
        <v>0</v>
      </c>
      <c r="J33" s="6">
        <f t="shared" si="10"/>
        <v>0</v>
      </c>
      <c r="K33" s="6">
        <f t="shared" si="11"/>
        <v>19</v>
      </c>
      <c r="L33" s="6">
        <f t="shared" si="7"/>
        <v>12</v>
      </c>
      <c r="M33" s="6">
        <f t="shared" si="7"/>
        <v>31</v>
      </c>
      <c r="N33" s="7" t="s">
        <v>429</v>
      </c>
    </row>
    <row r="34" spans="1:14" ht="18" customHeight="1" x14ac:dyDescent="0.2">
      <c r="A34" s="5" t="s">
        <v>297</v>
      </c>
      <c r="B34" s="60">
        <v>6</v>
      </c>
      <c r="C34" s="60">
        <v>0</v>
      </c>
      <c r="D34" s="6">
        <f t="shared" si="8"/>
        <v>6</v>
      </c>
      <c r="E34" s="60">
        <v>1</v>
      </c>
      <c r="F34" s="60">
        <v>1</v>
      </c>
      <c r="G34" s="6">
        <f t="shared" si="9"/>
        <v>2</v>
      </c>
      <c r="H34" s="60">
        <v>1</v>
      </c>
      <c r="I34" s="60">
        <v>0</v>
      </c>
      <c r="J34" s="6">
        <f t="shared" si="10"/>
        <v>1</v>
      </c>
      <c r="K34" s="6">
        <f t="shared" si="11"/>
        <v>8</v>
      </c>
      <c r="L34" s="6">
        <f t="shared" si="7"/>
        <v>1</v>
      </c>
      <c r="M34" s="6">
        <f t="shared" si="7"/>
        <v>9</v>
      </c>
      <c r="N34" s="7" t="s">
        <v>312</v>
      </c>
    </row>
    <row r="35" spans="1:14" ht="18" customHeight="1" x14ac:dyDescent="0.2">
      <c r="A35" s="5" t="s">
        <v>379</v>
      </c>
      <c r="B35" s="60">
        <v>5</v>
      </c>
      <c r="C35" s="60">
        <v>2</v>
      </c>
      <c r="D35" s="6">
        <f t="shared" si="8"/>
        <v>7</v>
      </c>
      <c r="E35" s="60">
        <v>0</v>
      </c>
      <c r="F35" s="60">
        <v>0</v>
      </c>
      <c r="G35" s="6">
        <f t="shared" si="9"/>
        <v>0</v>
      </c>
      <c r="H35" s="60">
        <v>1</v>
      </c>
      <c r="I35" s="60">
        <v>0</v>
      </c>
      <c r="J35" s="6">
        <f t="shared" si="10"/>
        <v>1</v>
      </c>
      <c r="K35" s="6">
        <f t="shared" si="11"/>
        <v>6</v>
      </c>
      <c r="L35" s="6">
        <f t="shared" si="7"/>
        <v>2</v>
      </c>
      <c r="M35" s="6">
        <f t="shared" si="7"/>
        <v>8</v>
      </c>
      <c r="N35" s="7" t="s">
        <v>300</v>
      </c>
    </row>
    <row r="36" spans="1:14" ht="18" customHeight="1" x14ac:dyDescent="0.2">
      <c r="A36" s="5" t="s">
        <v>420</v>
      </c>
      <c r="B36" s="60">
        <v>192</v>
      </c>
      <c r="C36" s="60">
        <v>41</v>
      </c>
      <c r="D36" s="6">
        <f t="shared" si="8"/>
        <v>233</v>
      </c>
      <c r="E36" s="60">
        <v>17</v>
      </c>
      <c r="F36" s="60">
        <v>2</v>
      </c>
      <c r="G36" s="6">
        <f t="shared" si="9"/>
        <v>19</v>
      </c>
      <c r="H36" s="60">
        <v>50</v>
      </c>
      <c r="I36" s="60">
        <v>0</v>
      </c>
      <c r="J36" s="6">
        <f t="shared" si="10"/>
        <v>50</v>
      </c>
      <c r="K36" s="6">
        <f t="shared" si="11"/>
        <v>259</v>
      </c>
      <c r="L36" s="6">
        <f t="shared" si="7"/>
        <v>43</v>
      </c>
      <c r="M36" s="6">
        <f t="shared" si="7"/>
        <v>302</v>
      </c>
      <c r="N36" s="7" t="s">
        <v>421</v>
      </c>
    </row>
    <row r="37" spans="1:14" ht="18" customHeight="1" thickBot="1" x14ac:dyDescent="0.25">
      <c r="A37" s="44" t="s">
        <v>45</v>
      </c>
      <c r="B37" s="45">
        <f t="shared" ref="B37:J37" si="12">SUM(B27:B36)</f>
        <v>1038</v>
      </c>
      <c r="C37" s="45">
        <f t="shared" si="12"/>
        <v>358</v>
      </c>
      <c r="D37" s="45">
        <f t="shared" si="12"/>
        <v>1396</v>
      </c>
      <c r="E37" s="45">
        <f t="shared" si="12"/>
        <v>51</v>
      </c>
      <c r="F37" s="45">
        <f t="shared" si="12"/>
        <v>11</v>
      </c>
      <c r="G37" s="45">
        <f t="shared" si="12"/>
        <v>62</v>
      </c>
      <c r="H37" s="45">
        <f t="shared" si="12"/>
        <v>113</v>
      </c>
      <c r="I37" s="45">
        <f t="shared" si="12"/>
        <v>8</v>
      </c>
      <c r="J37" s="45">
        <f t="shared" si="12"/>
        <v>121</v>
      </c>
      <c r="K37" s="45">
        <f t="shared" si="11"/>
        <v>1202</v>
      </c>
      <c r="L37" s="45">
        <f t="shared" si="7"/>
        <v>377</v>
      </c>
      <c r="M37" s="45">
        <f t="shared" si="7"/>
        <v>1579</v>
      </c>
      <c r="N37" s="396" t="s">
        <v>307</v>
      </c>
    </row>
    <row r="38" spans="1:14" ht="18" customHeight="1" thickBot="1" x14ac:dyDescent="0.25">
      <c r="A38" s="8" t="s">
        <v>47</v>
      </c>
      <c r="B38" s="9">
        <f>SUM(B37,B25)</f>
        <v>2037</v>
      </c>
      <c r="C38" s="9">
        <f t="shared" ref="C38:M38" si="13">SUM(C37,C25)</f>
        <v>1175</v>
      </c>
      <c r="D38" s="9">
        <f t="shared" si="13"/>
        <v>3212</v>
      </c>
      <c r="E38" s="9">
        <f t="shared" si="13"/>
        <v>267</v>
      </c>
      <c r="F38" s="9">
        <f t="shared" si="13"/>
        <v>170</v>
      </c>
      <c r="G38" s="9">
        <f t="shared" si="13"/>
        <v>437</v>
      </c>
      <c r="H38" s="9">
        <f t="shared" si="13"/>
        <v>263</v>
      </c>
      <c r="I38" s="9">
        <f t="shared" si="13"/>
        <v>129</v>
      </c>
      <c r="J38" s="9">
        <f t="shared" si="13"/>
        <v>392</v>
      </c>
      <c r="K38" s="9">
        <f t="shared" si="13"/>
        <v>2567</v>
      </c>
      <c r="L38" s="9">
        <f t="shared" si="13"/>
        <v>1474</v>
      </c>
      <c r="M38" s="9">
        <f t="shared" si="13"/>
        <v>4041</v>
      </c>
      <c r="N38" s="397" t="s">
        <v>48</v>
      </c>
    </row>
    <row r="39"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39370078740157483" right="0.39370078740157483" top="0.78740157480314965" bottom="0.39370078740157483" header="0.78740157480314965" footer="0.3937007874015748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84"/>
  <sheetViews>
    <sheetView rightToLeft="1" view="pageBreakPreview" zoomScale="85" zoomScaleSheetLayoutView="85" workbookViewId="0">
      <selection activeCell="A201" sqref="A201"/>
    </sheetView>
  </sheetViews>
  <sheetFormatPr defaultRowHeight="14.25" x14ac:dyDescent="0.2"/>
  <cols>
    <col min="1" max="1" width="30.375" style="76" customWidth="1"/>
    <col min="2" max="10" width="8.625" style="76" customWidth="1"/>
    <col min="11" max="11" width="30.375" style="76" customWidth="1"/>
    <col min="12" max="13" width="7.25" style="76" customWidth="1"/>
    <col min="14" max="16384" width="9" style="76"/>
  </cols>
  <sheetData>
    <row r="1" spans="1:11" ht="36.75" customHeight="1" x14ac:dyDescent="0.25">
      <c r="A1" s="408" t="s">
        <v>839</v>
      </c>
      <c r="B1" s="408"/>
      <c r="C1" s="408"/>
      <c r="D1" s="408"/>
      <c r="E1" s="408"/>
      <c r="F1" s="408"/>
      <c r="G1" s="408"/>
      <c r="H1" s="408"/>
      <c r="I1" s="408"/>
      <c r="J1" s="408"/>
      <c r="K1" s="408"/>
    </row>
    <row r="2" spans="1:11" ht="41.25" customHeight="1" x14ac:dyDescent="0.25">
      <c r="A2" s="416" t="s">
        <v>840</v>
      </c>
      <c r="B2" s="416"/>
      <c r="C2" s="416"/>
      <c r="D2" s="416"/>
      <c r="E2" s="416"/>
      <c r="F2" s="416"/>
      <c r="G2" s="416"/>
      <c r="H2" s="416"/>
      <c r="I2" s="416"/>
      <c r="J2" s="416"/>
      <c r="K2" s="416"/>
    </row>
    <row r="3" spans="1:11" ht="18" customHeight="1" thickBot="1" x14ac:dyDescent="0.3">
      <c r="A3" s="29" t="s">
        <v>841</v>
      </c>
      <c r="K3" s="34" t="s">
        <v>842</v>
      </c>
    </row>
    <row r="4" spans="1:11" ht="20.100000000000001" customHeight="1" thickTop="1" x14ac:dyDescent="0.25">
      <c r="A4" s="409" t="s">
        <v>118</v>
      </c>
      <c r="B4" s="412" t="s">
        <v>2</v>
      </c>
      <c r="C4" s="412"/>
      <c r="D4" s="412"/>
      <c r="E4" s="412" t="s">
        <v>3</v>
      </c>
      <c r="F4" s="412"/>
      <c r="G4" s="412"/>
      <c r="H4" s="412" t="s">
        <v>4</v>
      </c>
      <c r="I4" s="412"/>
      <c r="J4" s="412"/>
      <c r="K4" s="409" t="s">
        <v>278</v>
      </c>
    </row>
    <row r="5" spans="1:11" ht="20.100000000000001" customHeight="1" x14ac:dyDescent="0.25">
      <c r="A5" s="410"/>
      <c r="B5" s="413" t="s">
        <v>6</v>
      </c>
      <c r="C5" s="413"/>
      <c r="D5" s="413"/>
      <c r="E5" s="413" t="s">
        <v>7</v>
      </c>
      <c r="F5" s="413"/>
      <c r="G5" s="413"/>
      <c r="H5" s="413" t="s">
        <v>8</v>
      </c>
      <c r="I5" s="413"/>
      <c r="J5" s="413"/>
      <c r="K5" s="410"/>
    </row>
    <row r="6" spans="1:11" ht="20.100000000000001" customHeight="1" x14ac:dyDescent="0.25">
      <c r="A6" s="410"/>
      <c r="B6" s="75" t="s">
        <v>52</v>
      </c>
      <c r="C6" s="75" t="s">
        <v>279</v>
      </c>
      <c r="D6" s="75" t="s">
        <v>11</v>
      </c>
      <c r="E6" s="75" t="s">
        <v>52</v>
      </c>
      <c r="F6" s="75" t="s">
        <v>279</v>
      </c>
      <c r="G6" s="75" t="s">
        <v>11</v>
      </c>
      <c r="H6" s="75" t="s">
        <v>52</v>
      </c>
      <c r="I6" s="75" t="s">
        <v>279</v>
      </c>
      <c r="J6" s="75" t="s">
        <v>11</v>
      </c>
      <c r="K6" s="410"/>
    </row>
    <row r="7" spans="1:11" ht="20.100000000000001" customHeight="1" thickBot="1" x14ac:dyDescent="0.3">
      <c r="A7" s="411"/>
      <c r="B7" s="4" t="s">
        <v>12</v>
      </c>
      <c r="C7" s="4" t="s">
        <v>13</v>
      </c>
      <c r="D7" s="4" t="s">
        <v>8</v>
      </c>
      <c r="E7" s="4" t="s">
        <v>12</v>
      </c>
      <c r="F7" s="4" t="s">
        <v>13</v>
      </c>
      <c r="G7" s="4" t="s">
        <v>8</v>
      </c>
      <c r="H7" s="4" t="s">
        <v>12</v>
      </c>
      <c r="I7" s="4" t="s">
        <v>13</v>
      </c>
      <c r="J7" s="4" t="s">
        <v>8</v>
      </c>
      <c r="K7" s="411"/>
    </row>
    <row r="8" spans="1:11" ht="20.25" customHeight="1" x14ac:dyDescent="0.2">
      <c r="A8" s="5" t="s">
        <v>14</v>
      </c>
      <c r="B8" s="6"/>
      <c r="C8" s="6"/>
      <c r="D8" s="6"/>
      <c r="E8" s="6"/>
      <c r="F8" s="6"/>
      <c r="G8" s="6"/>
      <c r="H8" s="6"/>
      <c r="I8" s="6"/>
      <c r="J8" s="6"/>
      <c r="K8" s="7" t="s">
        <v>69</v>
      </c>
    </row>
    <row r="9" spans="1:11" ht="20.25" customHeight="1" x14ac:dyDescent="0.2">
      <c r="A9" s="5" t="s">
        <v>280</v>
      </c>
      <c r="B9" s="6">
        <v>639</v>
      </c>
      <c r="C9" s="6">
        <v>1216</v>
      </c>
      <c r="D9" s="6">
        <v>1855</v>
      </c>
      <c r="E9" s="6">
        <v>0</v>
      </c>
      <c r="F9" s="6">
        <v>0</v>
      </c>
      <c r="G9" s="6">
        <v>0</v>
      </c>
      <c r="H9" s="6">
        <f>SUM(E9,B9)</f>
        <v>639</v>
      </c>
      <c r="I9" s="6">
        <f>SUM(F9,C9)</f>
        <v>1216</v>
      </c>
      <c r="J9" s="6">
        <f>SUM(H9:I9)</f>
        <v>1855</v>
      </c>
      <c r="K9" s="7" t="s">
        <v>281</v>
      </c>
    </row>
    <row r="10" spans="1:11" ht="20.25" customHeight="1" x14ac:dyDescent="0.2">
      <c r="A10" s="5" t="s">
        <v>760</v>
      </c>
      <c r="B10" s="6">
        <v>315</v>
      </c>
      <c r="C10" s="6">
        <v>486</v>
      </c>
      <c r="D10" s="6">
        <v>801</v>
      </c>
      <c r="E10" s="6">
        <v>2</v>
      </c>
      <c r="F10" s="6">
        <v>0</v>
      </c>
      <c r="G10" s="6">
        <v>2</v>
      </c>
      <c r="H10" s="6">
        <f t="shared" ref="H10:I26" si="0">SUM(B10,E10)</f>
        <v>317</v>
      </c>
      <c r="I10" s="6">
        <f t="shared" si="0"/>
        <v>486</v>
      </c>
      <c r="J10" s="6">
        <f t="shared" ref="J10:J26" si="1">SUM(H10:I10)</f>
        <v>803</v>
      </c>
      <c r="K10" s="7" t="s">
        <v>761</v>
      </c>
    </row>
    <row r="11" spans="1:11" ht="20.25" customHeight="1" x14ac:dyDescent="0.2">
      <c r="A11" s="5" t="s">
        <v>124</v>
      </c>
      <c r="B11" s="6">
        <v>247</v>
      </c>
      <c r="C11" s="6">
        <v>695</v>
      </c>
      <c r="D11" s="6">
        <v>942</v>
      </c>
      <c r="E11" s="6">
        <v>2</v>
      </c>
      <c r="F11" s="6">
        <v>1</v>
      </c>
      <c r="G11" s="6">
        <v>3</v>
      </c>
      <c r="H11" s="6">
        <f t="shared" si="0"/>
        <v>249</v>
      </c>
      <c r="I11" s="6">
        <f t="shared" si="0"/>
        <v>696</v>
      </c>
      <c r="J11" s="6">
        <f t="shared" si="1"/>
        <v>945</v>
      </c>
      <c r="K11" s="7" t="s">
        <v>282</v>
      </c>
    </row>
    <row r="12" spans="1:11" ht="20.25" customHeight="1" x14ac:dyDescent="0.2">
      <c r="A12" s="5" t="s">
        <v>283</v>
      </c>
      <c r="B12" s="6">
        <v>281</v>
      </c>
      <c r="C12" s="6">
        <v>722</v>
      </c>
      <c r="D12" s="6">
        <v>1003</v>
      </c>
      <c r="E12" s="6">
        <v>2</v>
      </c>
      <c r="F12" s="6">
        <v>1</v>
      </c>
      <c r="G12" s="6">
        <v>3</v>
      </c>
      <c r="H12" s="6">
        <f t="shared" si="0"/>
        <v>283</v>
      </c>
      <c r="I12" s="6">
        <f t="shared" si="0"/>
        <v>723</v>
      </c>
      <c r="J12" s="6">
        <f t="shared" si="1"/>
        <v>1006</v>
      </c>
      <c r="K12" s="7" t="s">
        <v>347</v>
      </c>
    </row>
    <row r="13" spans="1:11" ht="20.25" customHeight="1" x14ac:dyDescent="0.2">
      <c r="A13" s="5" t="s">
        <v>348</v>
      </c>
      <c r="B13" s="6">
        <v>74</v>
      </c>
      <c r="C13" s="6">
        <v>326</v>
      </c>
      <c r="D13" s="6">
        <v>400</v>
      </c>
      <c r="E13" s="6">
        <v>0</v>
      </c>
      <c r="F13" s="6">
        <v>2</v>
      </c>
      <c r="G13" s="6">
        <v>2</v>
      </c>
      <c r="H13" s="6">
        <f t="shared" si="0"/>
        <v>74</v>
      </c>
      <c r="I13" s="6">
        <f t="shared" si="0"/>
        <v>328</v>
      </c>
      <c r="J13" s="6">
        <f t="shared" si="1"/>
        <v>402</v>
      </c>
      <c r="K13" s="7" t="s">
        <v>349</v>
      </c>
    </row>
    <row r="14" spans="1:11" ht="20.25" customHeight="1" x14ac:dyDescent="0.2">
      <c r="A14" s="31" t="s">
        <v>285</v>
      </c>
      <c r="B14" s="32">
        <v>913</v>
      </c>
      <c r="C14" s="32">
        <v>1181</v>
      </c>
      <c r="D14" s="32">
        <v>2094</v>
      </c>
      <c r="E14" s="32">
        <v>0</v>
      </c>
      <c r="F14" s="32">
        <v>0</v>
      </c>
      <c r="G14" s="32">
        <v>0</v>
      </c>
      <c r="H14" s="32">
        <f t="shared" si="0"/>
        <v>913</v>
      </c>
      <c r="I14" s="32">
        <f t="shared" si="0"/>
        <v>1181</v>
      </c>
      <c r="J14" s="32">
        <f t="shared" si="1"/>
        <v>2094</v>
      </c>
      <c r="K14" s="33" t="s">
        <v>286</v>
      </c>
    </row>
    <row r="15" spans="1:11" ht="20.25" customHeight="1" x14ac:dyDescent="0.2">
      <c r="A15" s="5" t="s">
        <v>763</v>
      </c>
      <c r="B15" s="6">
        <v>93</v>
      </c>
      <c r="C15" s="6">
        <v>376</v>
      </c>
      <c r="D15" s="6">
        <v>469</v>
      </c>
      <c r="E15" s="6">
        <v>1</v>
      </c>
      <c r="F15" s="6">
        <v>1</v>
      </c>
      <c r="G15" s="6">
        <v>2</v>
      </c>
      <c r="H15" s="6">
        <f t="shared" si="0"/>
        <v>94</v>
      </c>
      <c r="I15" s="6">
        <f t="shared" si="0"/>
        <v>377</v>
      </c>
      <c r="J15" s="6">
        <f t="shared" si="1"/>
        <v>471</v>
      </c>
      <c r="K15" s="7" t="s">
        <v>764</v>
      </c>
    </row>
    <row r="16" spans="1:11" ht="20.25" customHeight="1" x14ac:dyDescent="0.2">
      <c r="A16" s="5" t="s">
        <v>407</v>
      </c>
      <c r="B16" s="6">
        <v>1606</v>
      </c>
      <c r="C16" s="6">
        <v>1603</v>
      </c>
      <c r="D16" s="6">
        <v>3209</v>
      </c>
      <c r="E16" s="6">
        <v>0</v>
      </c>
      <c r="F16" s="6">
        <v>0</v>
      </c>
      <c r="G16" s="6">
        <v>0</v>
      </c>
      <c r="H16" s="6">
        <f t="shared" si="0"/>
        <v>1606</v>
      </c>
      <c r="I16" s="6">
        <f t="shared" si="0"/>
        <v>1603</v>
      </c>
      <c r="J16" s="6">
        <f t="shared" si="1"/>
        <v>3209</v>
      </c>
      <c r="K16" s="7" t="s">
        <v>351</v>
      </c>
    </row>
    <row r="17" spans="1:11" ht="20.25" customHeight="1" x14ac:dyDescent="0.2">
      <c r="A17" s="5" t="s">
        <v>352</v>
      </c>
      <c r="B17" s="6">
        <v>438</v>
      </c>
      <c r="C17" s="6">
        <v>327</v>
      </c>
      <c r="D17" s="6">
        <v>765</v>
      </c>
      <c r="E17" s="6">
        <v>1</v>
      </c>
      <c r="F17" s="6">
        <v>2</v>
      </c>
      <c r="G17" s="6">
        <v>3</v>
      </c>
      <c r="H17" s="6">
        <f t="shared" si="0"/>
        <v>439</v>
      </c>
      <c r="I17" s="6">
        <f t="shared" si="0"/>
        <v>329</v>
      </c>
      <c r="J17" s="6">
        <f t="shared" si="1"/>
        <v>768</v>
      </c>
      <c r="K17" s="7" t="s">
        <v>353</v>
      </c>
    </row>
    <row r="18" spans="1:11" ht="20.25" customHeight="1" x14ac:dyDescent="0.2">
      <c r="A18" s="5" t="s">
        <v>287</v>
      </c>
      <c r="B18" s="6">
        <v>937</v>
      </c>
      <c r="C18" s="6">
        <v>2055</v>
      </c>
      <c r="D18" s="6">
        <v>2992</v>
      </c>
      <c r="E18" s="6">
        <v>0</v>
      </c>
      <c r="F18" s="6">
        <v>0</v>
      </c>
      <c r="G18" s="6">
        <v>0</v>
      </c>
      <c r="H18" s="6">
        <f t="shared" si="0"/>
        <v>937</v>
      </c>
      <c r="I18" s="6">
        <f t="shared" si="0"/>
        <v>2055</v>
      </c>
      <c r="J18" s="6">
        <f t="shared" si="1"/>
        <v>2992</v>
      </c>
      <c r="K18" s="7" t="s">
        <v>355</v>
      </c>
    </row>
    <row r="19" spans="1:11" ht="20.25" customHeight="1" x14ac:dyDescent="0.2">
      <c r="A19" s="5" t="s">
        <v>765</v>
      </c>
      <c r="B19" s="6">
        <v>0</v>
      </c>
      <c r="C19" s="6">
        <v>1170</v>
      </c>
      <c r="D19" s="6">
        <v>1170</v>
      </c>
      <c r="E19" s="6">
        <v>0</v>
      </c>
      <c r="F19" s="6">
        <v>4</v>
      </c>
      <c r="G19" s="6">
        <v>4</v>
      </c>
      <c r="H19" s="6">
        <f t="shared" si="0"/>
        <v>0</v>
      </c>
      <c r="I19" s="6">
        <f t="shared" si="0"/>
        <v>1174</v>
      </c>
      <c r="J19" s="6">
        <f t="shared" si="1"/>
        <v>1174</v>
      </c>
      <c r="K19" s="7" t="s">
        <v>766</v>
      </c>
    </row>
    <row r="20" spans="1:11" ht="20.25" customHeight="1" x14ac:dyDescent="0.2">
      <c r="A20" s="5" t="s">
        <v>414</v>
      </c>
      <c r="B20" s="6">
        <v>1566</v>
      </c>
      <c r="C20" s="6">
        <v>1711</v>
      </c>
      <c r="D20" s="6">
        <v>3277</v>
      </c>
      <c r="E20" s="6">
        <v>0</v>
      </c>
      <c r="F20" s="6">
        <v>0</v>
      </c>
      <c r="G20" s="6">
        <v>0</v>
      </c>
      <c r="H20" s="6">
        <f t="shared" si="0"/>
        <v>1566</v>
      </c>
      <c r="I20" s="6">
        <f t="shared" si="0"/>
        <v>1711</v>
      </c>
      <c r="J20" s="6">
        <f t="shared" si="1"/>
        <v>3277</v>
      </c>
      <c r="K20" s="7" t="s">
        <v>290</v>
      </c>
    </row>
    <row r="21" spans="1:11" ht="38.25" customHeight="1" x14ac:dyDescent="0.2">
      <c r="A21" s="31" t="s">
        <v>767</v>
      </c>
      <c r="B21" s="32">
        <v>1036</v>
      </c>
      <c r="C21" s="32">
        <v>2091</v>
      </c>
      <c r="D21" s="32">
        <v>3127</v>
      </c>
      <c r="E21" s="32">
        <v>0</v>
      </c>
      <c r="F21" s="32">
        <v>0</v>
      </c>
      <c r="G21" s="32">
        <v>0</v>
      </c>
      <c r="H21" s="32">
        <f t="shared" si="0"/>
        <v>1036</v>
      </c>
      <c r="I21" s="32">
        <f t="shared" si="0"/>
        <v>2091</v>
      </c>
      <c r="J21" s="32">
        <f t="shared" si="1"/>
        <v>3127</v>
      </c>
      <c r="K21" s="86" t="s">
        <v>768</v>
      </c>
    </row>
    <row r="22" spans="1:11" ht="20.25" customHeight="1" x14ac:dyDescent="0.2">
      <c r="A22" s="5" t="s">
        <v>769</v>
      </c>
      <c r="B22" s="6">
        <v>1221</v>
      </c>
      <c r="C22" s="6">
        <v>1527</v>
      </c>
      <c r="D22" s="6">
        <v>2748</v>
      </c>
      <c r="E22" s="6">
        <v>1</v>
      </c>
      <c r="F22" s="6">
        <v>5</v>
      </c>
      <c r="G22" s="6">
        <v>6</v>
      </c>
      <c r="H22" s="6">
        <f t="shared" si="0"/>
        <v>1222</v>
      </c>
      <c r="I22" s="6">
        <f t="shared" si="0"/>
        <v>1532</v>
      </c>
      <c r="J22" s="6">
        <f t="shared" si="1"/>
        <v>2754</v>
      </c>
      <c r="K22" s="7" t="s">
        <v>770</v>
      </c>
    </row>
    <row r="23" spans="1:11" ht="20.25" customHeight="1" x14ac:dyDescent="0.2">
      <c r="A23" s="5" t="s">
        <v>771</v>
      </c>
      <c r="B23" s="6">
        <v>0</v>
      </c>
      <c r="C23" s="6">
        <v>3747</v>
      </c>
      <c r="D23" s="6">
        <v>3747</v>
      </c>
      <c r="E23" s="6">
        <v>0</v>
      </c>
      <c r="F23" s="6">
        <v>0</v>
      </c>
      <c r="G23" s="6">
        <v>0</v>
      </c>
      <c r="H23" s="6">
        <f t="shared" si="0"/>
        <v>0</v>
      </c>
      <c r="I23" s="6">
        <f t="shared" si="0"/>
        <v>3747</v>
      </c>
      <c r="J23" s="6">
        <f t="shared" si="1"/>
        <v>3747</v>
      </c>
      <c r="K23" s="7" t="s">
        <v>772</v>
      </c>
    </row>
    <row r="24" spans="1:11" ht="20.25" customHeight="1" x14ac:dyDescent="0.2">
      <c r="A24" s="5" t="s">
        <v>297</v>
      </c>
      <c r="B24" s="6">
        <v>742</v>
      </c>
      <c r="C24" s="6">
        <v>350</v>
      </c>
      <c r="D24" s="6">
        <v>1092</v>
      </c>
      <c r="E24" s="6">
        <v>0</v>
      </c>
      <c r="F24" s="6">
        <v>0</v>
      </c>
      <c r="G24" s="6">
        <v>0</v>
      </c>
      <c r="H24" s="6">
        <f t="shared" si="0"/>
        <v>742</v>
      </c>
      <c r="I24" s="6">
        <f t="shared" si="0"/>
        <v>350</v>
      </c>
      <c r="J24" s="6">
        <f t="shared" si="1"/>
        <v>1092</v>
      </c>
      <c r="K24" s="7" t="s">
        <v>298</v>
      </c>
    </row>
    <row r="25" spans="1:11" ht="20.25" customHeight="1" x14ac:dyDescent="0.2">
      <c r="A25" s="5" t="s">
        <v>773</v>
      </c>
      <c r="B25" s="6">
        <v>0</v>
      </c>
      <c r="C25" s="6">
        <v>376</v>
      </c>
      <c r="D25" s="6">
        <v>376</v>
      </c>
      <c r="E25" s="6">
        <v>0</v>
      </c>
      <c r="F25" s="6">
        <v>0</v>
      </c>
      <c r="G25" s="6">
        <v>0</v>
      </c>
      <c r="H25" s="6">
        <f t="shared" si="0"/>
        <v>0</v>
      </c>
      <c r="I25" s="6">
        <f t="shared" si="0"/>
        <v>376</v>
      </c>
      <c r="J25" s="6">
        <f t="shared" si="1"/>
        <v>376</v>
      </c>
      <c r="K25" s="7" t="s">
        <v>774</v>
      </c>
    </row>
    <row r="26" spans="1:11" ht="20.25" customHeight="1" thickBot="1" x14ac:dyDescent="0.25">
      <c r="A26" s="14" t="s">
        <v>299</v>
      </c>
      <c r="B26" s="15">
        <v>1498</v>
      </c>
      <c r="C26" s="15">
        <v>1868</v>
      </c>
      <c r="D26" s="15">
        <v>3366</v>
      </c>
      <c r="E26" s="15">
        <v>1</v>
      </c>
      <c r="F26" s="15">
        <v>1</v>
      </c>
      <c r="G26" s="15">
        <v>2</v>
      </c>
      <c r="H26" s="15">
        <f t="shared" si="0"/>
        <v>1499</v>
      </c>
      <c r="I26" s="15">
        <f t="shared" si="0"/>
        <v>1869</v>
      </c>
      <c r="J26" s="15">
        <f t="shared" si="1"/>
        <v>3368</v>
      </c>
      <c r="K26" s="16" t="s">
        <v>300</v>
      </c>
    </row>
    <row r="27" spans="1:11" ht="18.75" customHeight="1" thickTop="1" x14ac:dyDescent="0.2"/>
    <row r="28" spans="1:11" ht="18.75" customHeight="1" x14ac:dyDescent="0.2"/>
    <row r="29" spans="1:11" ht="18.75" customHeight="1" x14ac:dyDescent="0.2"/>
    <row r="30" spans="1:11" ht="18.75" customHeight="1" x14ac:dyDescent="0.2"/>
    <row r="31" spans="1:11" ht="18.75" customHeight="1" x14ac:dyDescent="0.2"/>
    <row r="32" spans="1:11" ht="18.75" customHeight="1" x14ac:dyDescent="0.2"/>
    <row r="33" spans="1:11" ht="18.75" customHeight="1" x14ac:dyDescent="0.2"/>
    <row r="34" spans="1:11" ht="18.75" customHeight="1" x14ac:dyDescent="0.2"/>
    <row r="35" spans="1:11" ht="18.75" customHeight="1" x14ac:dyDescent="0.2"/>
    <row r="36" spans="1:11" ht="18.75" customHeight="1" x14ac:dyDescent="0.2"/>
    <row r="37" spans="1:11" ht="26.25" customHeight="1" thickBot="1" x14ac:dyDescent="0.3">
      <c r="A37" s="29" t="s">
        <v>843</v>
      </c>
      <c r="K37" s="35" t="s">
        <v>844</v>
      </c>
    </row>
    <row r="38" spans="1:11" ht="18" customHeight="1" thickTop="1" x14ac:dyDescent="0.25">
      <c r="A38" s="409" t="s">
        <v>118</v>
      </c>
      <c r="B38" s="412" t="s">
        <v>2</v>
      </c>
      <c r="C38" s="412"/>
      <c r="D38" s="412"/>
      <c r="E38" s="412" t="s">
        <v>3</v>
      </c>
      <c r="F38" s="412"/>
      <c r="G38" s="412"/>
      <c r="H38" s="412" t="s">
        <v>4</v>
      </c>
      <c r="I38" s="412"/>
      <c r="J38" s="412"/>
      <c r="K38" s="409" t="s">
        <v>278</v>
      </c>
    </row>
    <row r="39" spans="1:11" ht="18" customHeight="1" x14ac:dyDescent="0.25">
      <c r="A39" s="410"/>
      <c r="B39" s="413" t="s">
        <v>6</v>
      </c>
      <c r="C39" s="413"/>
      <c r="D39" s="413"/>
      <c r="E39" s="413" t="s">
        <v>7</v>
      </c>
      <c r="F39" s="413"/>
      <c r="G39" s="413"/>
      <c r="H39" s="413" t="s">
        <v>8</v>
      </c>
      <c r="I39" s="413"/>
      <c r="J39" s="413"/>
      <c r="K39" s="410"/>
    </row>
    <row r="40" spans="1:11" ht="18" customHeight="1" x14ac:dyDescent="0.25">
      <c r="A40" s="410"/>
      <c r="B40" s="75" t="s">
        <v>52</v>
      </c>
      <c r="C40" s="75" t="s">
        <v>279</v>
      </c>
      <c r="D40" s="75" t="s">
        <v>11</v>
      </c>
      <c r="E40" s="75" t="s">
        <v>52</v>
      </c>
      <c r="F40" s="75" t="s">
        <v>279</v>
      </c>
      <c r="G40" s="75" t="s">
        <v>11</v>
      </c>
      <c r="H40" s="75" t="s">
        <v>52</v>
      </c>
      <c r="I40" s="75" t="s">
        <v>279</v>
      </c>
      <c r="J40" s="75" t="s">
        <v>11</v>
      </c>
      <c r="K40" s="410"/>
    </row>
    <row r="41" spans="1:11" ht="18" customHeight="1" thickBot="1" x14ac:dyDescent="0.3">
      <c r="A41" s="411"/>
      <c r="B41" s="4" t="s">
        <v>12</v>
      </c>
      <c r="C41" s="4" t="s">
        <v>13</v>
      </c>
      <c r="D41" s="4" t="s">
        <v>8</v>
      </c>
      <c r="E41" s="4" t="s">
        <v>12</v>
      </c>
      <c r="F41" s="4" t="s">
        <v>13</v>
      </c>
      <c r="G41" s="4" t="s">
        <v>8</v>
      </c>
      <c r="H41" s="4" t="s">
        <v>12</v>
      </c>
      <c r="I41" s="4" t="s">
        <v>13</v>
      </c>
      <c r="J41" s="4" t="s">
        <v>8</v>
      </c>
      <c r="K41" s="411"/>
    </row>
    <row r="42" spans="1:11" ht="18" customHeight="1" x14ac:dyDescent="0.2">
      <c r="A42" s="31" t="s">
        <v>775</v>
      </c>
      <c r="B42" s="32">
        <v>796</v>
      </c>
      <c r="C42" s="32">
        <v>1250</v>
      </c>
      <c r="D42" s="32">
        <v>2046</v>
      </c>
      <c r="E42" s="32">
        <v>0</v>
      </c>
      <c r="F42" s="32">
        <v>0</v>
      </c>
      <c r="G42" s="32">
        <v>0</v>
      </c>
      <c r="H42" s="32">
        <f>SUM(E42,B42)</f>
        <v>796</v>
      </c>
      <c r="I42" s="32">
        <f>SUM(F42,C42)</f>
        <v>1250</v>
      </c>
      <c r="J42" s="32">
        <f t="shared" ref="J42:J47" si="2">SUM(H42:I42)</f>
        <v>2046</v>
      </c>
      <c r="K42" s="33" t="s">
        <v>776</v>
      </c>
    </row>
    <row r="43" spans="1:11" ht="18" customHeight="1" x14ac:dyDescent="0.2">
      <c r="A43" s="5" t="s">
        <v>396</v>
      </c>
      <c r="B43" s="6">
        <v>618</v>
      </c>
      <c r="C43" s="6">
        <v>219</v>
      </c>
      <c r="D43" s="6">
        <v>837</v>
      </c>
      <c r="E43" s="6">
        <v>0</v>
      </c>
      <c r="F43" s="6">
        <v>0</v>
      </c>
      <c r="G43" s="6">
        <v>0</v>
      </c>
      <c r="H43" s="6">
        <f t="shared" ref="H43:I47" si="3">SUM(E43,B43)</f>
        <v>618</v>
      </c>
      <c r="I43" s="6">
        <f t="shared" si="3"/>
        <v>219</v>
      </c>
      <c r="J43" s="6">
        <f t="shared" si="2"/>
        <v>837</v>
      </c>
      <c r="K43" s="7" t="s">
        <v>371</v>
      </c>
    </row>
    <row r="44" spans="1:11" ht="18" customHeight="1" x14ac:dyDescent="0.2">
      <c r="A44" s="5" t="s">
        <v>301</v>
      </c>
      <c r="B44" s="6">
        <v>158</v>
      </c>
      <c r="C44" s="6">
        <v>488</v>
      </c>
      <c r="D44" s="6">
        <v>646</v>
      </c>
      <c r="E44" s="6">
        <v>0</v>
      </c>
      <c r="F44" s="6">
        <v>0</v>
      </c>
      <c r="G44" s="6">
        <v>0</v>
      </c>
      <c r="H44" s="6">
        <f t="shared" si="3"/>
        <v>158</v>
      </c>
      <c r="I44" s="6">
        <f t="shared" si="3"/>
        <v>488</v>
      </c>
      <c r="J44" s="6">
        <f t="shared" si="2"/>
        <v>646</v>
      </c>
      <c r="K44" s="7" t="s">
        <v>302</v>
      </c>
    </row>
    <row r="45" spans="1:11" ht="18" customHeight="1" x14ac:dyDescent="0.2">
      <c r="A45" s="5" t="s">
        <v>303</v>
      </c>
      <c r="B45" s="6">
        <v>343</v>
      </c>
      <c r="C45" s="6">
        <v>598</v>
      </c>
      <c r="D45" s="6">
        <v>941</v>
      </c>
      <c r="E45" s="6">
        <v>0</v>
      </c>
      <c r="F45" s="6">
        <v>0</v>
      </c>
      <c r="G45" s="6">
        <v>0</v>
      </c>
      <c r="H45" s="6">
        <f t="shared" si="3"/>
        <v>343</v>
      </c>
      <c r="I45" s="6">
        <f t="shared" si="3"/>
        <v>598</v>
      </c>
      <c r="J45" s="6">
        <f t="shared" si="2"/>
        <v>941</v>
      </c>
      <c r="K45" s="7" t="s">
        <v>304</v>
      </c>
    </row>
    <row r="46" spans="1:11" ht="18" customHeight="1" x14ac:dyDescent="0.2">
      <c r="A46" s="5" t="s">
        <v>777</v>
      </c>
      <c r="B46" s="6">
        <v>792</v>
      </c>
      <c r="C46" s="6">
        <v>796</v>
      </c>
      <c r="D46" s="6">
        <v>1588</v>
      </c>
      <c r="E46" s="6">
        <v>0</v>
      </c>
      <c r="F46" s="6">
        <v>0</v>
      </c>
      <c r="G46" s="6">
        <v>0</v>
      </c>
      <c r="H46" s="6">
        <f t="shared" si="3"/>
        <v>792</v>
      </c>
      <c r="I46" s="6">
        <f t="shared" si="3"/>
        <v>796</v>
      </c>
      <c r="J46" s="6">
        <f t="shared" si="2"/>
        <v>1588</v>
      </c>
      <c r="K46" s="7" t="s">
        <v>778</v>
      </c>
    </row>
    <row r="47" spans="1:11" ht="18" customHeight="1" x14ac:dyDescent="0.2">
      <c r="A47" s="5" t="s">
        <v>372</v>
      </c>
      <c r="B47" s="6">
        <v>1411</v>
      </c>
      <c r="C47" s="6">
        <v>1509</v>
      </c>
      <c r="D47" s="6">
        <v>2920</v>
      </c>
      <c r="E47" s="6">
        <v>0</v>
      </c>
      <c r="F47" s="6">
        <v>0</v>
      </c>
      <c r="G47" s="6">
        <v>0</v>
      </c>
      <c r="H47" s="6">
        <f t="shared" si="3"/>
        <v>1411</v>
      </c>
      <c r="I47" s="6">
        <f t="shared" si="3"/>
        <v>1509</v>
      </c>
      <c r="J47" s="6">
        <f t="shared" si="2"/>
        <v>2920</v>
      </c>
      <c r="K47" s="7" t="s">
        <v>779</v>
      </c>
    </row>
    <row r="48" spans="1:11" ht="18" customHeight="1" x14ac:dyDescent="0.2">
      <c r="A48" s="5" t="s">
        <v>38</v>
      </c>
      <c r="B48" s="6">
        <f t="shared" ref="B48:J48" si="4">SUM(B42:B47,B9:B26)</f>
        <v>15724</v>
      </c>
      <c r="C48" s="6">
        <f t="shared" si="4"/>
        <v>26687</v>
      </c>
      <c r="D48" s="6">
        <f t="shared" si="4"/>
        <v>42411</v>
      </c>
      <c r="E48" s="6">
        <f t="shared" si="4"/>
        <v>10</v>
      </c>
      <c r="F48" s="6">
        <f t="shared" si="4"/>
        <v>17</v>
      </c>
      <c r="G48" s="6">
        <f t="shared" si="4"/>
        <v>27</v>
      </c>
      <c r="H48" s="6">
        <f t="shared" si="4"/>
        <v>15734</v>
      </c>
      <c r="I48" s="6">
        <f t="shared" si="4"/>
        <v>26704</v>
      </c>
      <c r="J48" s="6">
        <f t="shared" si="4"/>
        <v>42438</v>
      </c>
      <c r="K48" s="7" t="s">
        <v>39</v>
      </c>
    </row>
    <row r="49" spans="1:11" ht="18" customHeight="1" x14ac:dyDescent="0.2">
      <c r="A49" s="31" t="s">
        <v>62</v>
      </c>
      <c r="B49" s="32"/>
      <c r="C49" s="32"/>
      <c r="D49" s="32"/>
      <c r="E49" s="32"/>
      <c r="F49" s="32"/>
      <c r="G49" s="32"/>
      <c r="H49" s="32"/>
      <c r="I49" s="32"/>
      <c r="J49" s="32"/>
      <c r="K49" s="33" t="s">
        <v>41</v>
      </c>
    </row>
    <row r="50" spans="1:11" ht="18" customHeight="1" x14ac:dyDescent="0.2">
      <c r="A50" s="5" t="s">
        <v>348</v>
      </c>
      <c r="B50" s="6">
        <v>285</v>
      </c>
      <c r="C50" s="6">
        <v>39</v>
      </c>
      <c r="D50" s="6">
        <v>324</v>
      </c>
      <c r="E50" s="6">
        <v>0</v>
      </c>
      <c r="F50" s="6">
        <v>2</v>
      </c>
      <c r="G50" s="6">
        <v>2</v>
      </c>
      <c r="H50" s="6">
        <f>SUM(E50,B50)</f>
        <v>285</v>
      </c>
      <c r="I50" s="6">
        <f>SUM(F50,C50)</f>
        <v>41</v>
      </c>
      <c r="J50" s="6">
        <f>SUM(H50:I50)</f>
        <v>326</v>
      </c>
      <c r="K50" s="7" t="s">
        <v>349</v>
      </c>
    </row>
    <row r="51" spans="1:11" ht="18" customHeight="1" x14ac:dyDescent="0.2">
      <c r="A51" s="5" t="s">
        <v>763</v>
      </c>
      <c r="B51" s="6">
        <v>95</v>
      </c>
      <c r="C51" s="6">
        <v>129</v>
      </c>
      <c r="D51" s="6">
        <v>224</v>
      </c>
      <c r="E51" s="6">
        <v>0</v>
      </c>
      <c r="F51" s="6">
        <v>0</v>
      </c>
      <c r="G51" s="6">
        <f>SUM(E51:F51)</f>
        <v>0</v>
      </c>
      <c r="H51" s="6">
        <f>SUM(E51,B51)</f>
        <v>95</v>
      </c>
      <c r="I51" s="6">
        <f>SUM(F51,C51)</f>
        <v>129</v>
      </c>
      <c r="J51" s="6">
        <f>SUM(H51:I51)</f>
        <v>224</v>
      </c>
      <c r="K51" s="7" t="s">
        <v>764</v>
      </c>
    </row>
    <row r="52" spans="1:11" ht="18" customHeight="1" x14ac:dyDescent="0.2">
      <c r="A52" s="5" t="s">
        <v>354</v>
      </c>
      <c r="B52" s="6">
        <v>1046</v>
      </c>
      <c r="C52" s="6">
        <v>1357</v>
      </c>
      <c r="D52" s="6">
        <v>2403</v>
      </c>
      <c r="E52" s="6">
        <v>0</v>
      </c>
      <c r="F52" s="6">
        <v>0</v>
      </c>
      <c r="G52" s="6">
        <v>0</v>
      </c>
      <c r="H52" s="6">
        <f t="shared" ref="H52:I63" si="5">SUM(E52,B52)</f>
        <v>1046</v>
      </c>
      <c r="I52" s="6">
        <f t="shared" si="5"/>
        <v>1357</v>
      </c>
      <c r="J52" s="6">
        <f t="shared" ref="J52:J63" si="6">SUM(H52:I52)</f>
        <v>2403</v>
      </c>
      <c r="K52" s="7" t="s">
        <v>331</v>
      </c>
    </row>
    <row r="53" spans="1:11" ht="18" customHeight="1" x14ac:dyDescent="0.2">
      <c r="A53" s="31" t="s">
        <v>765</v>
      </c>
      <c r="B53" s="32">
        <v>0</v>
      </c>
      <c r="C53" s="32">
        <v>58</v>
      </c>
      <c r="D53" s="32">
        <v>58</v>
      </c>
      <c r="E53" s="32">
        <v>0</v>
      </c>
      <c r="F53" s="32">
        <v>0</v>
      </c>
      <c r="G53" s="32">
        <v>0</v>
      </c>
      <c r="H53" s="32">
        <f t="shared" si="5"/>
        <v>0</v>
      </c>
      <c r="I53" s="32">
        <f t="shared" si="5"/>
        <v>58</v>
      </c>
      <c r="J53" s="32">
        <f t="shared" si="6"/>
        <v>58</v>
      </c>
      <c r="K53" s="33" t="s">
        <v>791</v>
      </c>
    </row>
    <row r="54" spans="1:11" ht="18" customHeight="1" x14ac:dyDescent="0.2">
      <c r="A54" s="5" t="s">
        <v>414</v>
      </c>
      <c r="B54" s="6">
        <v>1161</v>
      </c>
      <c r="C54" s="6">
        <v>788</v>
      </c>
      <c r="D54" s="6">
        <v>1949</v>
      </c>
      <c r="E54" s="6">
        <v>0</v>
      </c>
      <c r="F54" s="6">
        <v>0</v>
      </c>
      <c r="G54" s="6">
        <v>0</v>
      </c>
      <c r="H54" s="6">
        <f t="shared" si="5"/>
        <v>1161</v>
      </c>
      <c r="I54" s="6">
        <f t="shared" si="5"/>
        <v>788</v>
      </c>
      <c r="J54" s="6">
        <f t="shared" si="6"/>
        <v>1949</v>
      </c>
      <c r="K54" s="7" t="s">
        <v>290</v>
      </c>
    </row>
    <row r="55" spans="1:11" ht="36" customHeight="1" x14ac:dyDescent="0.2">
      <c r="A55" s="5" t="s">
        <v>767</v>
      </c>
      <c r="B55" s="6">
        <v>845</v>
      </c>
      <c r="C55" s="6">
        <v>891</v>
      </c>
      <c r="D55" s="6">
        <v>1736</v>
      </c>
      <c r="E55" s="6">
        <v>0</v>
      </c>
      <c r="F55" s="6">
        <v>0</v>
      </c>
      <c r="G55" s="6">
        <v>0</v>
      </c>
      <c r="H55" s="6">
        <f t="shared" si="5"/>
        <v>845</v>
      </c>
      <c r="I55" s="6">
        <f t="shared" si="5"/>
        <v>891</v>
      </c>
      <c r="J55" s="6">
        <f t="shared" si="6"/>
        <v>1736</v>
      </c>
      <c r="K55" s="18" t="s">
        <v>834</v>
      </c>
    </row>
    <row r="56" spans="1:11" ht="18" customHeight="1" x14ac:dyDescent="0.2">
      <c r="A56" s="31" t="s">
        <v>769</v>
      </c>
      <c r="B56" s="32">
        <v>887</v>
      </c>
      <c r="C56" s="32">
        <v>983</v>
      </c>
      <c r="D56" s="32">
        <v>1870</v>
      </c>
      <c r="E56" s="32">
        <v>1</v>
      </c>
      <c r="F56" s="32">
        <v>2</v>
      </c>
      <c r="G56" s="32">
        <v>3</v>
      </c>
      <c r="H56" s="32">
        <f t="shared" si="5"/>
        <v>888</v>
      </c>
      <c r="I56" s="32">
        <f t="shared" si="5"/>
        <v>985</v>
      </c>
      <c r="J56" s="32">
        <f t="shared" si="6"/>
        <v>1873</v>
      </c>
      <c r="K56" s="33" t="s">
        <v>770</v>
      </c>
    </row>
    <row r="57" spans="1:11" ht="18" customHeight="1" x14ac:dyDescent="0.2">
      <c r="A57" s="5" t="s">
        <v>771</v>
      </c>
      <c r="B57" s="6">
        <v>0</v>
      </c>
      <c r="C57" s="6">
        <v>81</v>
      </c>
      <c r="D57" s="6">
        <v>81</v>
      </c>
      <c r="E57" s="6">
        <v>0</v>
      </c>
      <c r="F57" s="6">
        <v>0</v>
      </c>
      <c r="G57" s="6">
        <v>0</v>
      </c>
      <c r="H57" s="6">
        <f t="shared" si="5"/>
        <v>0</v>
      </c>
      <c r="I57" s="6">
        <f t="shared" si="5"/>
        <v>81</v>
      </c>
      <c r="J57" s="6">
        <f t="shared" si="6"/>
        <v>81</v>
      </c>
      <c r="K57" s="7" t="s">
        <v>792</v>
      </c>
    </row>
    <row r="58" spans="1:11" ht="18" customHeight="1" x14ac:dyDescent="0.2">
      <c r="A58" s="5" t="s">
        <v>299</v>
      </c>
      <c r="B58" s="6">
        <v>143</v>
      </c>
      <c r="C58" s="6">
        <v>169</v>
      </c>
      <c r="D58" s="6">
        <v>312</v>
      </c>
      <c r="E58" s="6">
        <v>0</v>
      </c>
      <c r="F58" s="6">
        <v>0</v>
      </c>
      <c r="G58" s="6">
        <v>0</v>
      </c>
      <c r="H58" s="6">
        <f t="shared" si="5"/>
        <v>143</v>
      </c>
      <c r="I58" s="6">
        <f t="shared" si="5"/>
        <v>169</v>
      </c>
      <c r="J58" s="6">
        <f t="shared" si="6"/>
        <v>312</v>
      </c>
      <c r="K58" s="7" t="s">
        <v>300</v>
      </c>
    </row>
    <row r="59" spans="1:11" ht="18" customHeight="1" x14ac:dyDescent="0.2">
      <c r="A59" s="5" t="s">
        <v>775</v>
      </c>
      <c r="B59" s="6">
        <v>105</v>
      </c>
      <c r="C59" s="6">
        <v>92</v>
      </c>
      <c r="D59" s="6">
        <v>197</v>
      </c>
      <c r="E59" s="6">
        <v>1</v>
      </c>
      <c r="F59" s="6">
        <v>0</v>
      </c>
      <c r="G59" s="6">
        <v>1</v>
      </c>
      <c r="H59" s="6">
        <f t="shared" si="5"/>
        <v>106</v>
      </c>
      <c r="I59" s="6">
        <f t="shared" si="5"/>
        <v>92</v>
      </c>
      <c r="J59" s="6">
        <f t="shared" si="6"/>
        <v>198</v>
      </c>
      <c r="K59" s="7" t="s">
        <v>776</v>
      </c>
    </row>
    <row r="60" spans="1:11" ht="18" customHeight="1" x14ac:dyDescent="0.2">
      <c r="A60" s="5" t="s">
        <v>303</v>
      </c>
      <c r="B60" s="6">
        <v>362</v>
      </c>
      <c r="C60" s="6">
        <v>205</v>
      </c>
      <c r="D60" s="6">
        <v>567</v>
      </c>
      <c r="E60" s="6">
        <v>0</v>
      </c>
      <c r="F60" s="6">
        <v>0</v>
      </c>
      <c r="G60" s="6">
        <f>SUM(E60:F60)</f>
        <v>0</v>
      </c>
      <c r="H60" s="6">
        <f t="shared" si="5"/>
        <v>362</v>
      </c>
      <c r="I60" s="6">
        <f t="shared" si="5"/>
        <v>205</v>
      </c>
      <c r="J60" s="6">
        <f t="shared" si="6"/>
        <v>567</v>
      </c>
      <c r="K60" s="7" t="s">
        <v>304</v>
      </c>
    </row>
    <row r="61" spans="1:11" ht="18" customHeight="1" x14ac:dyDescent="0.2">
      <c r="A61" s="5" t="s">
        <v>777</v>
      </c>
      <c r="B61" s="6">
        <v>325</v>
      </c>
      <c r="C61" s="6">
        <v>316</v>
      </c>
      <c r="D61" s="6">
        <v>641</v>
      </c>
      <c r="E61" s="6">
        <v>0</v>
      </c>
      <c r="F61" s="6">
        <v>0</v>
      </c>
      <c r="G61" s="6">
        <f>SUM(E61:F61)</f>
        <v>0</v>
      </c>
      <c r="H61" s="6">
        <f t="shared" si="5"/>
        <v>325</v>
      </c>
      <c r="I61" s="6">
        <f t="shared" si="5"/>
        <v>316</v>
      </c>
      <c r="J61" s="6">
        <f t="shared" si="6"/>
        <v>641</v>
      </c>
      <c r="K61" s="7" t="s">
        <v>778</v>
      </c>
    </row>
    <row r="62" spans="1:11" ht="18" customHeight="1" x14ac:dyDescent="0.2">
      <c r="A62" s="31" t="s">
        <v>372</v>
      </c>
      <c r="B62" s="32">
        <v>401</v>
      </c>
      <c r="C62" s="32">
        <v>205</v>
      </c>
      <c r="D62" s="32">
        <v>606</v>
      </c>
      <c r="E62" s="32">
        <v>0</v>
      </c>
      <c r="F62" s="32">
        <v>0</v>
      </c>
      <c r="G62" s="32">
        <f>SUM(E62:F62)</f>
        <v>0</v>
      </c>
      <c r="H62" s="32">
        <f t="shared" si="5"/>
        <v>401</v>
      </c>
      <c r="I62" s="32">
        <f t="shared" si="5"/>
        <v>205</v>
      </c>
      <c r="J62" s="32">
        <f t="shared" si="6"/>
        <v>606</v>
      </c>
      <c r="K62" s="33" t="s">
        <v>779</v>
      </c>
    </row>
    <row r="63" spans="1:11" ht="18" customHeight="1" thickBot="1" x14ac:dyDescent="0.25">
      <c r="A63" s="11" t="s">
        <v>45</v>
      </c>
      <c r="B63" s="12">
        <f>SUM(B50:B62)</f>
        <v>5655</v>
      </c>
      <c r="C63" s="12">
        <f>SUM(C50:C62)</f>
        <v>5313</v>
      </c>
      <c r="D63" s="12">
        <f>SUM(D50:D62)</f>
        <v>10968</v>
      </c>
      <c r="E63" s="12">
        <f>SUM(E50:E62)</f>
        <v>2</v>
      </c>
      <c r="F63" s="12">
        <f>SUM(F50:F62)</f>
        <v>4</v>
      </c>
      <c r="G63" s="12">
        <f>SUM(E63:F63)</f>
        <v>6</v>
      </c>
      <c r="H63" s="12">
        <f t="shared" si="5"/>
        <v>5657</v>
      </c>
      <c r="I63" s="12">
        <f t="shared" si="5"/>
        <v>5317</v>
      </c>
      <c r="J63" s="12">
        <f t="shared" si="6"/>
        <v>10974</v>
      </c>
      <c r="K63" s="13" t="s">
        <v>336</v>
      </c>
    </row>
    <row r="64" spans="1:11" ht="18" customHeight="1" thickBot="1" x14ac:dyDescent="0.25">
      <c r="A64" s="8" t="s">
        <v>47</v>
      </c>
      <c r="B64" s="9">
        <f>SUM(B63,B48)</f>
        <v>21379</v>
      </c>
      <c r="C64" s="9">
        <f t="shared" ref="C64:J64" si="7">SUM(C63,C48)</f>
        <v>32000</v>
      </c>
      <c r="D64" s="9">
        <f t="shared" si="7"/>
        <v>53379</v>
      </c>
      <c r="E64" s="9">
        <f t="shared" si="7"/>
        <v>12</v>
      </c>
      <c r="F64" s="9">
        <f t="shared" si="7"/>
        <v>21</v>
      </c>
      <c r="G64" s="9">
        <f t="shared" si="7"/>
        <v>33</v>
      </c>
      <c r="H64" s="9">
        <f t="shared" si="7"/>
        <v>21391</v>
      </c>
      <c r="I64" s="9">
        <f t="shared" si="7"/>
        <v>32021</v>
      </c>
      <c r="J64" s="9">
        <f t="shared" si="7"/>
        <v>53412</v>
      </c>
      <c r="K64" s="10" t="s">
        <v>48</v>
      </c>
    </row>
    <row r="65" spans="1:11" ht="18.75" customHeight="1" thickTop="1" x14ac:dyDescent="0.2"/>
    <row r="66" spans="1:11" ht="18.75" customHeight="1" x14ac:dyDescent="0.2"/>
    <row r="67" spans="1:11" ht="18.75" customHeight="1" x14ac:dyDescent="0.2"/>
    <row r="68" spans="1:11" ht="18.75" customHeight="1" x14ac:dyDescent="0.2"/>
    <row r="69" spans="1:11" ht="18.75" customHeight="1" x14ac:dyDescent="0.2"/>
    <row r="70" spans="1:11" ht="18.75" customHeight="1" x14ac:dyDescent="0.2"/>
    <row r="71" spans="1:11" ht="18.75" customHeight="1" x14ac:dyDescent="0.2"/>
    <row r="72" spans="1:11" ht="18.75" customHeight="1" x14ac:dyDescent="0.2"/>
    <row r="73" spans="1:11" ht="18.75" customHeight="1" x14ac:dyDescent="0.2"/>
    <row r="74" spans="1:11" ht="18.75" customHeight="1" x14ac:dyDescent="0.2"/>
    <row r="75" spans="1:11" ht="32.25" customHeight="1" x14ac:dyDescent="0.25">
      <c r="A75" s="408" t="s">
        <v>845</v>
      </c>
      <c r="B75" s="408"/>
      <c r="C75" s="408"/>
      <c r="D75" s="408"/>
      <c r="E75" s="408"/>
      <c r="F75" s="408"/>
      <c r="G75" s="408"/>
      <c r="H75" s="408"/>
      <c r="I75" s="408"/>
      <c r="J75" s="408"/>
      <c r="K75" s="408"/>
    </row>
    <row r="76" spans="1:11" ht="40.5" customHeight="1" x14ac:dyDescent="0.25">
      <c r="A76" s="416" t="s">
        <v>846</v>
      </c>
      <c r="B76" s="416"/>
      <c r="C76" s="416"/>
      <c r="D76" s="416"/>
      <c r="E76" s="416"/>
      <c r="F76" s="416"/>
      <c r="G76" s="416"/>
      <c r="H76" s="416"/>
      <c r="I76" s="416"/>
      <c r="J76" s="416"/>
      <c r="K76" s="416"/>
    </row>
    <row r="77" spans="1:11" ht="23.25" customHeight="1" thickBot="1" x14ac:dyDescent="0.3">
      <c r="A77" s="29" t="s">
        <v>847</v>
      </c>
      <c r="K77" s="34" t="s">
        <v>848</v>
      </c>
    </row>
    <row r="78" spans="1:11" ht="18" customHeight="1" thickTop="1" x14ac:dyDescent="0.25">
      <c r="A78" s="409" t="s">
        <v>118</v>
      </c>
      <c r="B78" s="412" t="s">
        <v>2</v>
      </c>
      <c r="C78" s="412"/>
      <c r="D78" s="412"/>
      <c r="E78" s="412" t="s">
        <v>3</v>
      </c>
      <c r="F78" s="412"/>
      <c r="G78" s="412"/>
      <c r="H78" s="412" t="s">
        <v>4</v>
      </c>
      <c r="I78" s="412"/>
      <c r="J78" s="412"/>
      <c r="K78" s="409" t="s">
        <v>278</v>
      </c>
    </row>
    <row r="79" spans="1:11" ht="18" customHeight="1" x14ac:dyDescent="0.25">
      <c r="A79" s="410"/>
      <c r="B79" s="413" t="s">
        <v>6</v>
      </c>
      <c r="C79" s="413"/>
      <c r="D79" s="413"/>
      <c r="E79" s="413" t="s">
        <v>7</v>
      </c>
      <c r="F79" s="413"/>
      <c r="G79" s="413"/>
      <c r="H79" s="413" t="s">
        <v>8</v>
      </c>
      <c r="I79" s="413"/>
      <c r="J79" s="413"/>
      <c r="K79" s="410"/>
    </row>
    <row r="80" spans="1:11" ht="18" customHeight="1" x14ac:dyDescent="0.25">
      <c r="A80" s="410"/>
      <c r="B80" s="75" t="s">
        <v>52</v>
      </c>
      <c r="C80" s="75" t="s">
        <v>279</v>
      </c>
      <c r="D80" s="75" t="s">
        <v>11</v>
      </c>
      <c r="E80" s="75" t="s">
        <v>52</v>
      </c>
      <c r="F80" s="75" t="s">
        <v>279</v>
      </c>
      <c r="G80" s="75" t="s">
        <v>11</v>
      </c>
      <c r="H80" s="75" t="s">
        <v>52</v>
      </c>
      <c r="I80" s="75" t="s">
        <v>279</v>
      </c>
      <c r="J80" s="75" t="s">
        <v>11</v>
      </c>
      <c r="K80" s="410"/>
    </row>
    <row r="81" spans="1:11" ht="18" customHeight="1" thickBot="1" x14ac:dyDescent="0.3">
      <c r="A81" s="411"/>
      <c r="B81" s="4" t="s">
        <v>12</v>
      </c>
      <c r="C81" s="4" t="s">
        <v>13</v>
      </c>
      <c r="D81" s="4" t="s">
        <v>8</v>
      </c>
      <c r="E81" s="4" t="s">
        <v>12</v>
      </c>
      <c r="F81" s="4" t="s">
        <v>13</v>
      </c>
      <c r="G81" s="4" t="s">
        <v>8</v>
      </c>
      <c r="H81" s="4" t="s">
        <v>12</v>
      </c>
      <c r="I81" s="4" t="s">
        <v>13</v>
      </c>
      <c r="J81" s="4" t="s">
        <v>8</v>
      </c>
      <c r="K81" s="411"/>
    </row>
    <row r="82" spans="1:11" ht="18" customHeight="1" x14ac:dyDescent="0.2">
      <c r="A82" s="31" t="s">
        <v>14</v>
      </c>
      <c r="B82" s="32"/>
      <c r="C82" s="32"/>
      <c r="D82" s="32"/>
      <c r="E82" s="32"/>
      <c r="F82" s="32"/>
      <c r="G82" s="32"/>
      <c r="H82" s="32"/>
      <c r="I82" s="32"/>
      <c r="J82" s="32"/>
      <c r="K82" s="33" t="s">
        <v>69</v>
      </c>
    </row>
    <row r="83" spans="1:11" ht="18" customHeight="1" x14ac:dyDescent="0.2">
      <c r="A83" s="5" t="s">
        <v>280</v>
      </c>
      <c r="B83" s="6">
        <v>561</v>
      </c>
      <c r="C83" s="6">
        <v>1199</v>
      </c>
      <c r="D83" s="6">
        <v>1760</v>
      </c>
      <c r="E83" s="6">
        <v>0</v>
      </c>
      <c r="F83" s="6">
        <v>0</v>
      </c>
      <c r="G83" s="6">
        <v>0</v>
      </c>
      <c r="H83" s="6">
        <f>SUM(E83,B83)</f>
        <v>561</v>
      </c>
      <c r="I83" s="6">
        <f>SUM(F83,C83)</f>
        <v>1199</v>
      </c>
      <c r="J83" s="6">
        <f>SUM(H83:I83)</f>
        <v>1760</v>
      </c>
      <c r="K83" s="7" t="s">
        <v>281</v>
      </c>
    </row>
    <row r="84" spans="1:11" ht="18" customHeight="1" x14ac:dyDescent="0.2">
      <c r="A84" s="5" t="s">
        <v>760</v>
      </c>
      <c r="B84" s="6">
        <v>294</v>
      </c>
      <c r="C84" s="6">
        <v>464</v>
      </c>
      <c r="D84" s="6">
        <v>758</v>
      </c>
      <c r="E84" s="6">
        <v>2</v>
      </c>
      <c r="F84" s="6">
        <v>0</v>
      </c>
      <c r="G84" s="6">
        <v>2</v>
      </c>
      <c r="H84" s="6">
        <f t="shared" ref="H84:I101" si="8">SUM(E84,B84)</f>
        <v>296</v>
      </c>
      <c r="I84" s="6">
        <f t="shared" si="8"/>
        <v>464</v>
      </c>
      <c r="J84" s="6">
        <f t="shared" ref="J84:J101" si="9">SUM(H84:I84)</f>
        <v>760</v>
      </c>
      <c r="K84" s="7" t="s">
        <v>761</v>
      </c>
    </row>
    <row r="85" spans="1:11" ht="18" customHeight="1" x14ac:dyDescent="0.2">
      <c r="A85" s="5" t="s">
        <v>124</v>
      </c>
      <c r="B85" s="6">
        <v>231</v>
      </c>
      <c r="C85" s="6">
        <v>674</v>
      </c>
      <c r="D85" s="6">
        <v>905</v>
      </c>
      <c r="E85" s="6">
        <v>2</v>
      </c>
      <c r="F85" s="6">
        <v>1</v>
      </c>
      <c r="G85" s="6">
        <v>3</v>
      </c>
      <c r="H85" s="6">
        <f t="shared" si="8"/>
        <v>233</v>
      </c>
      <c r="I85" s="6">
        <f t="shared" si="8"/>
        <v>675</v>
      </c>
      <c r="J85" s="6">
        <f t="shared" si="9"/>
        <v>908</v>
      </c>
      <c r="K85" s="7" t="s">
        <v>282</v>
      </c>
    </row>
    <row r="86" spans="1:11" ht="18" customHeight="1" x14ac:dyDescent="0.2">
      <c r="A86" s="5" t="s">
        <v>283</v>
      </c>
      <c r="B86" s="6">
        <v>252</v>
      </c>
      <c r="C86" s="6">
        <v>690</v>
      </c>
      <c r="D86" s="6">
        <v>942</v>
      </c>
      <c r="E86" s="6">
        <v>2</v>
      </c>
      <c r="F86" s="6">
        <v>1</v>
      </c>
      <c r="G86" s="6">
        <v>3</v>
      </c>
      <c r="H86" s="6">
        <f t="shared" si="8"/>
        <v>254</v>
      </c>
      <c r="I86" s="6">
        <f t="shared" si="8"/>
        <v>691</v>
      </c>
      <c r="J86" s="6">
        <f t="shared" si="9"/>
        <v>945</v>
      </c>
      <c r="K86" s="7" t="s">
        <v>762</v>
      </c>
    </row>
    <row r="87" spans="1:11" ht="18" customHeight="1" x14ac:dyDescent="0.2">
      <c r="A87" s="5" t="s">
        <v>348</v>
      </c>
      <c r="B87" s="6">
        <v>71</v>
      </c>
      <c r="C87" s="6">
        <v>324</v>
      </c>
      <c r="D87" s="6">
        <v>395</v>
      </c>
      <c r="E87" s="6">
        <v>0</v>
      </c>
      <c r="F87" s="6">
        <v>2</v>
      </c>
      <c r="G87" s="6">
        <v>2</v>
      </c>
      <c r="H87" s="6">
        <f t="shared" si="8"/>
        <v>71</v>
      </c>
      <c r="I87" s="6">
        <f t="shared" si="8"/>
        <v>326</v>
      </c>
      <c r="J87" s="6">
        <f t="shared" si="9"/>
        <v>397</v>
      </c>
      <c r="K87" s="7" t="s">
        <v>349</v>
      </c>
    </row>
    <row r="88" spans="1:11" ht="18" customHeight="1" x14ac:dyDescent="0.2">
      <c r="A88" s="5" t="s">
        <v>285</v>
      </c>
      <c r="B88" s="6">
        <v>672</v>
      </c>
      <c r="C88" s="6">
        <v>929</v>
      </c>
      <c r="D88" s="6">
        <v>1601</v>
      </c>
      <c r="E88" s="6">
        <v>0</v>
      </c>
      <c r="F88" s="6">
        <v>0</v>
      </c>
      <c r="G88" s="6">
        <v>0</v>
      </c>
      <c r="H88" s="6">
        <f t="shared" si="8"/>
        <v>672</v>
      </c>
      <c r="I88" s="6">
        <f t="shared" si="8"/>
        <v>929</v>
      </c>
      <c r="J88" s="6">
        <f t="shared" si="9"/>
        <v>1601</v>
      </c>
      <c r="K88" s="7" t="s">
        <v>286</v>
      </c>
    </row>
    <row r="89" spans="1:11" ht="18" customHeight="1" x14ac:dyDescent="0.2">
      <c r="A89" s="31" t="s">
        <v>763</v>
      </c>
      <c r="B89" s="32">
        <v>70</v>
      </c>
      <c r="C89" s="32">
        <v>313</v>
      </c>
      <c r="D89" s="32">
        <v>383</v>
      </c>
      <c r="E89" s="32">
        <v>1</v>
      </c>
      <c r="F89" s="32">
        <v>1</v>
      </c>
      <c r="G89" s="32">
        <v>2</v>
      </c>
      <c r="H89" s="32">
        <f t="shared" si="8"/>
        <v>71</v>
      </c>
      <c r="I89" s="32">
        <f t="shared" si="8"/>
        <v>314</v>
      </c>
      <c r="J89" s="32">
        <f t="shared" si="9"/>
        <v>385</v>
      </c>
      <c r="K89" s="33" t="s">
        <v>830</v>
      </c>
    </row>
    <row r="90" spans="1:11" ht="18" customHeight="1" x14ac:dyDescent="0.2">
      <c r="A90" s="5" t="s">
        <v>407</v>
      </c>
      <c r="B90" s="6">
        <v>1091</v>
      </c>
      <c r="C90" s="6">
        <v>1279</v>
      </c>
      <c r="D90" s="6">
        <v>2370</v>
      </c>
      <c r="E90" s="6">
        <v>0</v>
      </c>
      <c r="F90" s="6">
        <v>0</v>
      </c>
      <c r="G90" s="6">
        <v>0</v>
      </c>
      <c r="H90" s="6">
        <f t="shared" si="8"/>
        <v>1091</v>
      </c>
      <c r="I90" s="6">
        <f t="shared" si="8"/>
        <v>1279</v>
      </c>
      <c r="J90" s="6">
        <f t="shared" si="9"/>
        <v>2370</v>
      </c>
      <c r="K90" s="7" t="s">
        <v>351</v>
      </c>
    </row>
    <row r="91" spans="1:11" ht="18" customHeight="1" x14ac:dyDescent="0.2">
      <c r="A91" s="5" t="s">
        <v>352</v>
      </c>
      <c r="B91" s="6">
        <v>331</v>
      </c>
      <c r="C91" s="6">
        <v>278</v>
      </c>
      <c r="D91" s="6">
        <v>609</v>
      </c>
      <c r="E91" s="6">
        <v>0</v>
      </c>
      <c r="F91" s="6">
        <v>2</v>
      </c>
      <c r="G91" s="6">
        <v>2</v>
      </c>
      <c r="H91" s="6">
        <f t="shared" si="8"/>
        <v>331</v>
      </c>
      <c r="I91" s="6">
        <f t="shared" si="8"/>
        <v>280</v>
      </c>
      <c r="J91" s="6">
        <f t="shared" si="9"/>
        <v>611</v>
      </c>
      <c r="K91" s="7" t="s">
        <v>353</v>
      </c>
    </row>
    <row r="92" spans="1:11" ht="18" customHeight="1" x14ac:dyDescent="0.2">
      <c r="A92" s="5" t="s">
        <v>287</v>
      </c>
      <c r="B92" s="6">
        <v>656</v>
      </c>
      <c r="C92" s="6">
        <v>1681</v>
      </c>
      <c r="D92" s="6">
        <v>2337</v>
      </c>
      <c r="E92" s="6">
        <v>0</v>
      </c>
      <c r="F92" s="6">
        <v>0</v>
      </c>
      <c r="G92" s="6">
        <v>0</v>
      </c>
      <c r="H92" s="6">
        <f t="shared" si="8"/>
        <v>656</v>
      </c>
      <c r="I92" s="6">
        <f t="shared" si="8"/>
        <v>1681</v>
      </c>
      <c r="J92" s="6">
        <f t="shared" si="9"/>
        <v>2337</v>
      </c>
      <c r="K92" s="7" t="s">
        <v>355</v>
      </c>
    </row>
    <row r="93" spans="1:11" ht="18" customHeight="1" x14ac:dyDescent="0.2">
      <c r="A93" s="31" t="s">
        <v>765</v>
      </c>
      <c r="B93" s="32">
        <v>0</v>
      </c>
      <c r="C93" s="32">
        <v>855</v>
      </c>
      <c r="D93" s="32">
        <v>855</v>
      </c>
      <c r="E93" s="32">
        <v>0</v>
      </c>
      <c r="F93" s="32">
        <v>4</v>
      </c>
      <c r="G93" s="32">
        <v>4</v>
      </c>
      <c r="H93" s="32">
        <f t="shared" si="8"/>
        <v>0</v>
      </c>
      <c r="I93" s="32">
        <f t="shared" si="8"/>
        <v>859</v>
      </c>
      <c r="J93" s="32">
        <f t="shared" si="9"/>
        <v>859</v>
      </c>
      <c r="K93" s="33" t="s">
        <v>766</v>
      </c>
    </row>
    <row r="94" spans="1:11" ht="26.25" customHeight="1" x14ac:dyDescent="0.2">
      <c r="A94" s="5" t="s">
        <v>414</v>
      </c>
      <c r="B94" s="6">
        <v>1133</v>
      </c>
      <c r="C94" s="6">
        <v>1469</v>
      </c>
      <c r="D94" s="6">
        <v>2602</v>
      </c>
      <c r="E94" s="6">
        <v>0</v>
      </c>
      <c r="F94" s="6">
        <v>0</v>
      </c>
      <c r="G94" s="6">
        <v>0</v>
      </c>
      <c r="H94" s="6">
        <f t="shared" si="8"/>
        <v>1133</v>
      </c>
      <c r="I94" s="6">
        <f t="shared" si="8"/>
        <v>1469</v>
      </c>
      <c r="J94" s="6">
        <f t="shared" si="9"/>
        <v>2602</v>
      </c>
      <c r="K94" s="7" t="s">
        <v>290</v>
      </c>
    </row>
    <row r="95" spans="1:11" ht="37.5" customHeight="1" x14ac:dyDescent="0.2">
      <c r="A95" s="5" t="s">
        <v>767</v>
      </c>
      <c r="B95" s="6">
        <v>865</v>
      </c>
      <c r="C95" s="6">
        <v>1949</v>
      </c>
      <c r="D95" s="6">
        <v>2814</v>
      </c>
      <c r="E95" s="6">
        <v>0</v>
      </c>
      <c r="F95" s="6">
        <v>0</v>
      </c>
      <c r="G95" s="6">
        <v>0</v>
      </c>
      <c r="H95" s="6">
        <f t="shared" si="8"/>
        <v>865</v>
      </c>
      <c r="I95" s="6">
        <f t="shared" si="8"/>
        <v>1949</v>
      </c>
      <c r="J95" s="6">
        <f t="shared" si="9"/>
        <v>2814</v>
      </c>
      <c r="K95" s="18" t="s">
        <v>834</v>
      </c>
    </row>
    <row r="96" spans="1:11" ht="18" customHeight="1" x14ac:dyDescent="0.2">
      <c r="A96" s="31" t="s">
        <v>769</v>
      </c>
      <c r="B96" s="32">
        <v>793</v>
      </c>
      <c r="C96" s="32">
        <v>1220</v>
      </c>
      <c r="D96" s="32">
        <v>2013</v>
      </c>
      <c r="E96" s="32">
        <v>1</v>
      </c>
      <c r="F96" s="32">
        <v>5</v>
      </c>
      <c r="G96" s="32">
        <v>6</v>
      </c>
      <c r="H96" s="32">
        <f t="shared" si="8"/>
        <v>794</v>
      </c>
      <c r="I96" s="32">
        <f t="shared" si="8"/>
        <v>1225</v>
      </c>
      <c r="J96" s="32">
        <f t="shared" si="9"/>
        <v>2019</v>
      </c>
      <c r="K96" s="18" t="s">
        <v>770</v>
      </c>
    </row>
    <row r="97" spans="1:11" ht="18" customHeight="1" x14ac:dyDescent="0.2">
      <c r="A97" s="5" t="s">
        <v>771</v>
      </c>
      <c r="B97" s="6">
        <v>0</v>
      </c>
      <c r="C97" s="6">
        <v>3232</v>
      </c>
      <c r="D97" s="6">
        <v>3232</v>
      </c>
      <c r="E97" s="6">
        <v>0</v>
      </c>
      <c r="F97" s="6">
        <v>0</v>
      </c>
      <c r="G97" s="6">
        <v>0</v>
      </c>
      <c r="H97" s="6">
        <f t="shared" si="8"/>
        <v>0</v>
      </c>
      <c r="I97" s="6">
        <f t="shared" si="8"/>
        <v>3232</v>
      </c>
      <c r="J97" s="6">
        <f t="shared" si="9"/>
        <v>3232</v>
      </c>
      <c r="K97" s="7" t="s">
        <v>772</v>
      </c>
    </row>
    <row r="98" spans="1:11" ht="18" customHeight="1" x14ac:dyDescent="0.2">
      <c r="A98" s="5" t="s">
        <v>297</v>
      </c>
      <c r="B98" s="6">
        <v>669</v>
      </c>
      <c r="C98" s="6">
        <v>302</v>
      </c>
      <c r="D98" s="6">
        <v>971</v>
      </c>
      <c r="E98" s="6">
        <v>0</v>
      </c>
      <c r="F98" s="6">
        <v>0</v>
      </c>
      <c r="G98" s="6">
        <v>0</v>
      </c>
      <c r="H98" s="6">
        <f t="shared" si="8"/>
        <v>669</v>
      </c>
      <c r="I98" s="6">
        <f t="shared" si="8"/>
        <v>302</v>
      </c>
      <c r="J98" s="6">
        <f t="shared" si="9"/>
        <v>971</v>
      </c>
      <c r="K98" s="7" t="s">
        <v>298</v>
      </c>
    </row>
    <row r="99" spans="1:11" ht="18" customHeight="1" x14ac:dyDescent="0.2">
      <c r="A99" s="5" t="s">
        <v>773</v>
      </c>
      <c r="B99" s="6">
        <v>0</v>
      </c>
      <c r="C99" s="6">
        <v>335</v>
      </c>
      <c r="D99" s="6">
        <v>335</v>
      </c>
      <c r="E99" s="6">
        <v>0</v>
      </c>
      <c r="F99" s="6">
        <v>0</v>
      </c>
      <c r="G99" s="6">
        <v>0</v>
      </c>
      <c r="H99" s="6">
        <f t="shared" si="8"/>
        <v>0</v>
      </c>
      <c r="I99" s="6">
        <f t="shared" si="8"/>
        <v>335</v>
      </c>
      <c r="J99" s="6">
        <f t="shared" si="9"/>
        <v>335</v>
      </c>
      <c r="K99" s="7" t="s">
        <v>774</v>
      </c>
    </row>
    <row r="100" spans="1:11" ht="18" customHeight="1" x14ac:dyDescent="0.2">
      <c r="A100" s="5" t="s">
        <v>299</v>
      </c>
      <c r="B100" s="6">
        <v>1018</v>
      </c>
      <c r="C100" s="6">
        <v>1550</v>
      </c>
      <c r="D100" s="6">
        <v>2568</v>
      </c>
      <c r="E100" s="6">
        <v>1</v>
      </c>
      <c r="F100" s="6">
        <v>1</v>
      </c>
      <c r="G100" s="6">
        <v>2</v>
      </c>
      <c r="H100" s="6">
        <f t="shared" si="8"/>
        <v>1019</v>
      </c>
      <c r="I100" s="6">
        <f t="shared" si="8"/>
        <v>1551</v>
      </c>
      <c r="J100" s="6">
        <f t="shared" si="9"/>
        <v>2570</v>
      </c>
      <c r="K100" s="7" t="s">
        <v>300</v>
      </c>
    </row>
    <row r="101" spans="1:11" ht="18" customHeight="1" thickBot="1" x14ac:dyDescent="0.25">
      <c r="A101" s="14" t="s">
        <v>775</v>
      </c>
      <c r="B101" s="15">
        <v>571</v>
      </c>
      <c r="C101" s="15">
        <v>1041</v>
      </c>
      <c r="D101" s="15">
        <v>1612</v>
      </c>
      <c r="E101" s="15">
        <v>0</v>
      </c>
      <c r="F101" s="15">
        <v>0</v>
      </c>
      <c r="G101" s="15">
        <f>SUM(E101:F101)</f>
        <v>0</v>
      </c>
      <c r="H101" s="15">
        <f t="shared" si="8"/>
        <v>571</v>
      </c>
      <c r="I101" s="15">
        <f t="shared" si="8"/>
        <v>1041</v>
      </c>
      <c r="J101" s="15">
        <f t="shared" si="9"/>
        <v>1612</v>
      </c>
      <c r="K101" s="16" t="s">
        <v>776</v>
      </c>
    </row>
    <row r="102" spans="1:11" ht="18" customHeight="1" thickTop="1" x14ac:dyDescent="0.2"/>
    <row r="103" spans="1:11" ht="18" customHeight="1" x14ac:dyDescent="0.2"/>
    <row r="104" spans="1:11" ht="18" customHeight="1" x14ac:dyDescent="0.2"/>
    <row r="105" spans="1:11" ht="18" customHeight="1" x14ac:dyDescent="0.2"/>
    <row r="106" spans="1:11" ht="18" customHeight="1" x14ac:dyDescent="0.2"/>
    <row r="107" spans="1:11" ht="18" customHeight="1" x14ac:dyDescent="0.2"/>
    <row r="108" spans="1:11" ht="18" customHeight="1" x14ac:dyDescent="0.2"/>
    <row r="109" spans="1:11" ht="18" customHeight="1" x14ac:dyDescent="0.2"/>
    <row r="110" spans="1:11" ht="18" customHeight="1" x14ac:dyDescent="0.2"/>
    <row r="111" spans="1:11" ht="18" customHeight="1" x14ac:dyDescent="0.2"/>
    <row r="112" spans="1:11" ht="18" customHeight="1" x14ac:dyDescent="0.2"/>
    <row r="113" spans="1:11" ht="26.25" customHeight="1" thickBot="1" x14ac:dyDescent="0.3">
      <c r="A113" s="29" t="s">
        <v>849</v>
      </c>
      <c r="K113" s="35" t="s">
        <v>850</v>
      </c>
    </row>
    <row r="114" spans="1:11" ht="18" customHeight="1" thickTop="1" x14ac:dyDescent="0.25">
      <c r="A114" s="409" t="s">
        <v>118</v>
      </c>
      <c r="B114" s="412" t="s">
        <v>2</v>
      </c>
      <c r="C114" s="412"/>
      <c r="D114" s="412"/>
      <c r="E114" s="412" t="s">
        <v>3</v>
      </c>
      <c r="F114" s="412"/>
      <c r="G114" s="412"/>
      <c r="H114" s="412" t="s">
        <v>4</v>
      </c>
      <c r="I114" s="412"/>
      <c r="J114" s="412"/>
      <c r="K114" s="409" t="s">
        <v>278</v>
      </c>
    </row>
    <row r="115" spans="1:11" ht="18" customHeight="1" x14ac:dyDescent="0.25">
      <c r="A115" s="410"/>
      <c r="B115" s="413" t="s">
        <v>6</v>
      </c>
      <c r="C115" s="413"/>
      <c r="D115" s="413"/>
      <c r="E115" s="413" t="s">
        <v>7</v>
      </c>
      <c r="F115" s="413"/>
      <c r="G115" s="413"/>
      <c r="H115" s="413" t="s">
        <v>8</v>
      </c>
      <c r="I115" s="413"/>
      <c r="J115" s="413"/>
      <c r="K115" s="410"/>
    </row>
    <row r="116" spans="1:11" ht="21.75" customHeight="1" x14ac:dyDescent="0.25">
      <c r="A116" s="410"/>
      <c r="B116" s="75" t="s">
        <v>52</v>
      </c>
      <c r="C116" s="75" t="s">
        <v>279</v>
      </c>
      <c r="D116" s="75" t="s">
        <v>11</v>
      </c>
      <c r="E116" s="75" t="s">
        <v>52</v>
      </c>
      <c r="F116" s="75" t="s">
        <v>279</v>
      </c>
      <c r="G116" s="75" t="s">
        <v>11</v>
      </c>
      <c r="H116" s="75" t="s">
        <v>52</v>
      </c>
      <c r="I116" s="75" t="s">
        <v>279</v>
      </c>
      <c r="J116" s="75" t="s">
        <v>11</v>
      </c>
      <c r="K116" s="410"/>
    </row>
    <row r="117" spans="1:11" ht="21" customHeight="1" thickBot="1" x14ac:dyDescent="0.3">
      <c r="A117" s="411"/>
      <c r="B117" s="4" t="s">
        <v>12</v>
      </c>
      <c r="C117" s="4" t="s">
        <v>13</v>
      </c>
      <c r="D117" s="4" t="s">
        <v>8</v>
      </c>
      <c r="E117" s="4" t="s">
        <v>12</v>
      </c>
      <c r="F117" s="4" t="s">
        <v>13</v>
      </c>
      <c r="G117" s="4" t="s">
        <v>8</v>
      </c>
      <c r="H117" s="4" t="s">
        <v>12</v>
      </c>
      <c r="I117" s="4" t="s">
        <v>13</v>
      </c>
      <c r="J117" s="4" t="s">
        <v>8</v>
      </c>
      <c r="K117" s="411"/>
    </row>
    <row r="118" spans="1:11" ht="18" customHeight="1" x14ac:dyDescent="0.2">
      <c r="A118" s="31" t="s">
        <v>396</v>
      </c>
      <c r="B118" s="32">
        <v>402</v>
      </c>
      <c r="C118" s="32">
        <v>203</v>
      </c>
      <c r="D118" s="32">
        <v>605</v>
      </c>
      <c r="E118" s="32">
        <v>0</v>
      </c>
      <c r="F118" s="32">
        <v>0</v>
      </c>
      <c r="G118" s="32">
        <f t="shared" ref="G118:G123" si="10">SUM(E118:F118)</f>
        <v>0</v>
      </c>
      <c r="H118" s="32">
        <f>SUM(E118,B118)</f>
        <v>402</v>
      </c>
      <c r="I118" s="32">
        <f>SUM(F118,C118)</f>
        <v>203</v>
      </c>
      <c r="J118" s="32">
        <f t="shared" ref="J118:J123" si="11">SUM(H118:I118)</f>
        <v>605</v>
      </c>
      <c r="K118" s="33" t="s">
        <v>371</v>
      </c>
    </row>
    <row r="119" spans="1:11" ht="18" customHeight="1" x14ac:dyDescent="0.2">
      <c r="A119" s="5" t="s">
        <v>301</v>
      </c>
      <c r="B119" s="6">
        <v>140</v>
      </c>
      <c r="C119" s="6">
        <v>465</v>
      </c>
      <c r="D119" s="6">
        <v>605</v>
      </c>
      <c r="E119" s="6">
        <v>0</v>
      </c>
      <c r="F119" s="6">
        <v>0</v>
      </c>
      <c r="G119" s="6">
        <f t="shared" si="10"/>
        <v>0</v>
      </c>
      <c r="H119" s="6">
        <f t="shared" ref="H119:I123" si="12">SUM(E119,B119)</f>
        <v>140</v>
      </c>
      <c r="I119" s="6">
        <f t="shared" si="12"/>
        <v>465</v>
      </c>
      <c r="J119" s="6">
        <f t="shared" si="11"/>
        <v>605</v>
      </c>
      <c r="K119" s="7" t="s">
        <v>302</v>
      </c>
    </row>
    <row r="120" spans="1:11" ht="18" customHeight="1" x14ac:dyDescent="0.2">
      <c r="A120" s="5" t="s">
        <v>303</v>
      </c>
      <c r="B120" s="6">
        <v>278</v>
      </c>
      <c r="C120" s="6">
        <v>561</v>
      </c>
      <c r="D120" s="6">
        <v>839</v>
      </c>
      <c r="E120" s="6">
        <v>0</v>
      </c>
      <c r="F120" s="6">
        <v>0</v>
      </c>
      <c r="G120" s="6">
        <f t="shared" si="10"/>
        <v>0</v>
      </c>
      <c r="H120" s="6">
        <f t="shared" si="12"/>
        <v>278</v>
      </c>
      <c r="I120" s="6">
        <f t="shared" si="12"/>
        <v>561</v>
      </c>
      <c r="J120" s="6">
        <f t="shared" si="11"/>
        <v>839</v>
      </c>
      <c r="K120" s="7" t="s">
        <v>304</v>
      </c>
    </row>
    <row r="121" spans="1:11" ht="18" customHeight="1" x14ac:dyDescent="0.2">
      <c r="A121" s="5" t="s">
        <v>777</v>
      </c>
      <c r="B121" s="6">
        <v>668</v>
      </c>
      <c r="C121" s="6">
        <v>736</v>
      </c>
      <c r="D121" s="6">
        <v>1404</v>
      </c>
      <c r="E121" s="6">
        <v>0</v>
      </c>
      <c r="F121" s="6">
        <v>0</v>
      </c>
      <c r="G121" s="6">
        <f t="shared" si="10"/>
        <v>0</v>
      </c>
      <c r="H121" s="6">
        <f t="shared" si="12"/>
        <v>668</v>
      </c>
      <c r="I121" s="6">
        <f t="shared" si="12"/>
        <v>736</v>
      </c>
      <c r="J121" s="6">
        <f t="shared" si="11"/>
        <v>1404</v>
      </c>
      <c r="K121" s="7" t="s">
        <v>778</v>
      </c>
    </row>
    <row r="122" spans="1:11" ht="18" customHeight="1" x14ac:dyDescent="0.2">
      <c r="A122" s="5" t="s">
        <v>372</v>
      </c>
      <c r="B122" s="6">
        <v>1193</v>
      </c>
      <c r="C122" s="6">
        <v>1421</v>
      </c>
      <c r="D122" s="6">
        <v>2614</v>
      </c>
      <c r="E122" s="6">
        <v>0</v>
      </c>
      <c r="F122" s="6">
        <v>0</v>
      </c>
      <c r="G122" s="6">
        <f t="shared" si="10"/>
        <v>0</v>
      </c>
      <c r="H122" s="6">
        <f t="shared" si="12"/>
        <v>1193</v>
      </c>
      <c r="I122" s="6">
        <f t="shared" si="12"/>
        <v>1421</v>
      </c>
      <c r="J122" s="6">
        <f t="shared" si="11"/>
        <v>2614</v>
      </c>
      <c r="K122" s="7" t="s">
        <v>779</v>
      </c>
    </row>
    <row r="123" spans="1:11" ht="18" customHeight="1" x14ac:dyDescent="0.2">
      <c r="A123" s="5" t="s">
        <v>38</v>
      </c>
      <c r="B123" s="6">
        <f>SUM(B118:B122,B83:B101)</f>
        <v>11959</v>
      </c>
      <c r="C123" s="6">
        <f>SUM(C118:C122,C83:C101)</f>
        <v>23170</v>
      </c>
      <c r="D123" s="6">
        <f>SUM(B123:C123)</f>
        <v>35129</v>
      </c>
      <c r="E123" s="6">
        <f>SUM(E118:E122,E83:E101)</f>
        <v>9</v>
      </c>
      <c r="F123" s="6">
        <f>SUM(F118:F122,F83:F101)</f>
        <v>17</v>
      </c>
      <c r="G123" s="6">
        <f t="shared" si="10"/>
        <v>26</v>
      </c>
      <c r="H123" s="6">
        <f t="shared" si="12"/>
        <v>11968</v>
      </c>
      <c r="I123" s="6">
        <f t="shared" si="12"/>
        <v>23187</v>
      </c>
      <c r="J123" s="6">
        <f t="shared" si="11"/>
        <v>35155</v>
      </c>
      <c r="K123" s="7" t="s">
        <v>39</v>
      </c>
    </row>
    <row r="124" spans="1:11" ht="18" customHeight="1" x14ac:dyDescent="0.2">
      <c r="A124" s="5" t="s">
        <v>62</v>
      </c>
      <c r="B124" s="6"/>
      <c r="C124" s="6"/>
      <c r="D124" s="6"/>
      <c r="E124" s="6"/>
      <c r="F124" s="6"/>
      <c r="G124" s="6"/>
      <c r="H124" s="6"/>
      <c r="I124" s="6"/>
      <c r="J124" s="6"/>
      <c r="K124" s="7" t="s">
        <v>41</v>
      </c>
    </row>
    <row r="125" spans="1:11" ht="18" customHeight="1" x14ac:dyDescent="0.2">
      <c r="A125" s="31" t="s">
        <v>348</v>
      </c>
      <c r="B125" s="32">
        <v>255</v>
      </c>
      <c r="C125" s="32">
        <v>31</v>
      </c>
      <c r="D125" s="32">
        <v>286</v>
      </c>
      <c r="E125" s="32">
        <v>0</v>
      </c>
      <c r="F125" s="32">
        <v>1</v>
      </c>
      <c r="G125" s="32">
        <v>1</v>
      </c>
      <c r="H125" s="32">
        <f>SUM(E125,B125)</f>
        <v>255</v>
      </c>
      <c r="I125" s="32">
        <f>SUM(F125,C125)</f>
        <v>32</v>
      </c>
      <c r="J125" s="32">
        <f>SUM(H125:I125)</f>
        <v>287</v>
      </c>
      <c r="K125" s="33" t="s">
        <v>349</v>
      </c>
    </row>
    <row r="126" spans="1:11" ht="18" customHeight="1" x14ac:dyDescent="0.2">
      <c r="A126" s="5" t="s">
        <v>763</v>
      </c>
      <c r="B126" s="6">
        <v>72</v>
      </c>
      <c r="C126" s="6">
        <v>95</v>
      </c>
      <c r="D126" s="6">
        <v>167</v>
      </c>
      <c r="E126" s="6">
        <v>0</v>
      </c>
      <c r="F126" s="6">
        <v>0</v>
      </c>
      <c r="G126" s="6">
        <f t="shared" ref="G126:G138" si="13">SUM(E126:F126)</f>
        <v>0</v>
      </c>
      <c r="H126" s="6">
        <f>SUM(E126,B126)</f>
        <v>72</v>
      </c>
      <c r="I126" s="6">
        <f>SUM(F126,C126)</f>
        <v>95</v>
      </c>
      <c r="J126" s="6">
        <f>SUM(H126:I126)</f>
        <v>167</v>
      </c>
      <c r="K126" s="7" t="s">
        <v>830</v>
      </c>
    </row>
    <row r="127" spans="1:11" ht="18" customHeight="1" x14ac:dyDescent="0.2">
      <c r="A127" s="5" t="s">
        <v>287</v>
      </c>
      <c r="B127" s="6">
        <v>605</v>
      </c>
      <c r="C127" s="6">
        <v>936</v>
      </c>
      <c r="D127" s="6">
        <v>1541</v>
      </c>
      <c r="E127" s="6">
        <v>0</v>
      </c>
      <c r="F127" s="6">
        <v>0</v>
      </c>
      <c r="G127" s="6">
        <v>0</v>
      </c>
      <c r="H127" s="6">
        <f t="shared" ref="H127:I138" si="14">SUM(E127,B127)</f>
        <v>605</v>
      </c>
      <c r="I127" s="6">
        <f t="shared" si="14"/>
        <v>936</v>
      </c>
      <c r="J127" s="6">
        <f t="shared" ref="J127:J138" si="15">SUM(H127:I127)</f>
        <v>1541</v>
      </c>
      <c r="K127" s="7" t="s">
        <v>331</v>
      </c>
    </row>
    <row r="128" spans="1:11" ht="18" customHeight="1" x14ac:dyDescent="0.2">
      <c r="A128" s="5" t="s">
        <v>765</v>
      </c>
      <c r="B128" s="6">
        <v>0</v>
      </c>
      <c r="C128" s="6">
        <v>35</v>
      </c>
      <c r="D128" s="6">
        <v>35</v>
      </c>
      <c r="E128" s="6">
        <v>0</v>
      </c>
      <c r="F128" s="6">
        <v>0</v>
      </c>
      <c r="G128" s="6">
        <v>0</v>
      </c>
      <c r="H128" s="6">
        <f t="shared" si="14"/>
        <v>0</v>
      </c>
      <c r="I128" s="6">
        <f t="shared" si="14"/>
        <v>35</v>
      </c>
      <c r="J128" s="6">
        <f t="shared" si="15"/>
        <v>35</v>
      </c>
      <c r="K128" s="7" t="s">
        <v>791</v>
      </c>
    </row>
    <row r="129" spans="1:11" ht="18" customHeight="1" x14ac:dyDescent="0.2">
      <c r="A129" s="31" t="s">
        <v>414</v>
      </c>
      <c r="B129" s="32">
        <v>704</v>
      </c>
      <c r="C129" s="32">
        <v>668</v>
      </c>
      <c r="D129" s="32">
        <v>1372</v>
      </c>
      <c r="E129" s="32">
        <v>0</v>
      </c>
      <c r="F129" s="32">
        <v>0</v>
      </c>
      <c r="G129" s="32">
        <v>0</v>
      </c>
      <c r="H129" s="32">
        <f t="shared" si="14"/>
        <v>704</v>
      </c>
      <c r="I129" s="32">
        <f t="shared" si="14"/>
        <v>668</v>
      </c>
      <c r="J129" s="32">
        <f t="shared" si="15"/>
        <v>1372</v>
      </c>
      <c r="K129" s="33" t="s">
        <v>290</v>
      </c>
    </row>
    <row r="130" spans="1:11" ht="45" customHeight="1" x14ac:dyDescent="0.2">
      <c r="A130" s="5" t="s">
        <v>767</v>
      </c>
      <c r="B130" s="6">
        <v>576</v>
      </c>
      <c r="C130" s="6">
        <v>738</v>
      </c>
      <c r="D130" s="6">
        <v>1314</v>
      </c>
      <c r="E130" s="6">
        <v>0</v>
      </c>
      <c r="F130" s="6">
        <v>0</v>
      </c>
      <c r="G130" s="6">
        <v>0</v>
      </c>
      <c r="H130" s="6">
        <f t="shared" si="14"/>
        <v>576</v>
      </c>
      <c r="I130" s="6">
        <f t="shared" si="14"/>
        <v>738</v>
      </c>
      <c r="J130" s="6">
        <f t="shared" si="15"/>
        <v>1314</v>
      </c>
      <c r="K130" s="18" t="s">
        <v>834</v>
      </c>
    </row>
    <row r="131" spans="1:11" ht="18" customHeight="1" x14ac:dyDescent="0.2">
      <c r="A131" s="5" t="s">
        <v>769</v>
      </c>
      <c r="B131" s="6">
        <v>367</v>
      </c>
      <c r="C131" s="6">
        <v>557</v>
      </c>
      <c r="D131" s="6">
        <v>924</v>
      </c>
      <c r="E131" s="6">
        <v>0</v>
      </c>
      <c r="F131" s="6">
        <v>1</v>
      </c>
      <c r="G131" s="6">
        <v>1</v>
      </c>
      <c r="H131" s="6">
        <f t="shared" si="14"/>
        <v>367</v>
      </c>
      <c r="I131" s="6">
        <f t="shared" si="14"/>
        <v>558</v>
      </c>
      <c r="J131" s="6">
        <f t="shared" si="15"/>
        <v>925</v>
      </c>
      <c r="K131" s="7" t="s">
        <v>770</v>
      </c>
    </row>
    <row r="132" spans="1:11" ht="18" customHeight="1" x14ac:dyDescent="0.2">
      <c r="A132" s="31" t="s">
        <v>771</v>
      </c>
      <c r="B132" s="32">
        <v>0</v>
      </c>
      <c r="C132" s="32">
        <v>61</v>
      </c>
      <c r="D132" s="32">
        <v>61</v>
      </c>
      <c r="E132" s="32">
        <v>0</v>
      </c>
      <c r="F132" s="32">
        <v>0</v>
      </c>
      <c r="G132" s="32">
        <v>0</v>
      </c>
      <c r="H132" s="32">
        <f t="shared" si="14"/>
        <v>0</v>
      </c>
      <c r="I132" s="32">
        <f t="shared" si="14"/>
        <v>61</v>
      </c>
      <c r="J132" s="32">
        <f t="shared" si="15"/>
        <v>61</v>
      </c>
      <c r="K132" s="33" t="s">
        <v>792</v>
      </c>
    </row>
    <row r="133" spans="1:11" ht="18" customHeight="1" x14ac:dyDescent="0.2">
      <c r="A133" s="5" t="s">
        <v>299</v>
      </c>
      <c r="B133" s="6">
        <v>108</v>
      </c>
      <c r="C133" s="6">
        <v>130</v>
      </c>
      <c r="D133" s="6">
        <v>238</v>
      </c>
      <c r="E133" s="6">
        <v>0</v>
      </c>
      <c r="F133" s="6">
        <v>0</v>
      </c>
      <c r="G133" s="6">
        <f t="shared" si="13"/>
        <v>0</v>
      </c>
      <c r="H133" s="6">
        <f t="shared" si="14"/>
        <v>108</v>
      </c>
      <c r="I133" s="6">
        <f t="shared" si="14"/>
        <v>130</v>
      </c>
      <c r="J133" s="6">
        <f t="shared" si="15"/>
        <v>238</v>
      </c>
      <c r="K133" s="7" t="s">
        <v>300</v>
      </c>
    </row>
    <row r="134" spans="1:11" ht="18" customHeight="1" x14ac:dyDescent="0.2">
      <c r="A134" s="5" t="s">
        <v>775</v>
      </c>
      <c r="B134" s="6">
        <v>63</v>
      </c>
      <c r="C134" s="6">
        <v>56</v>
      </c>
      <c r="D134" s="6">
        <v>119</v>
      </c>
      <c r="E134" s="6">
        <v>0</v>
      </c>
      <c r="F134" s="6">
        <v>0</v>
      </c>
      <c r="G134" s="6">
        <f t="shared" si="13"/>
        <v>0</v>
      </c>
      <c r="H134" s="6">
        <f t="shared" si="14"/>
        <v>63</v>
      </c>
      <c r="I134" s="6">
        <f t="shared" si="14"/>
        <v>56</v>
      </c>
      <c r="J134" s="6">
        <f t="shared" si="15"/>
        <v>119</v>
      </c>
      <c r="K134" s="7" t="s">
        <v>776</v>
      </c>
    </row>
    <row r="135" spans="1:11" ht="18" customHeight="1" x14ac:dyDescent="0.2">
      <c r="A135" s="5" t="s">
        <v>303</v>
      </c>
      <c r="B135" s="6">
        <v>294</v>
      </c>
      <c r="C135" s="6">
        <v>154</v>
      </c>
      <c r="D135" s="6">
        <v>448</v>
      </c>
      <c r="E135" s="6">
        <v>0</v>
      </c>
      <c r="F135" s="6">
        <v>0</v>
      </c>
      <c r="G135" s="6">
        <f t="shared" si="13"/>
        <v>0</v>
      </c>
      <c r="H135" s="6">
        <f t="shared" si="14"/>
        <v>294</v>
      </c>
      <c r="I135" s="6">
        <f t="shared" si="14"/>
        <v>154</v>
      </c>
      <c r="J135" s="6">
        <f t="shared" si="15"/>
        <v>448</v>
      </c>
      <c r="K135" s="7" t="s">
        <v>304</v>
      </c>
    </row>
    <row r="136" spans="1:11" ht="18" customHeight="1" x14ac:dyDescent="0.2">
      <c r="A136" s="5" t="s">
        <v>777</v>
      </c>
      <c r="B136" s="6">
        <v>289</v>
      </c>
      <c r="C136" s="6">
        <v>289</v>
      </c>
      <c r="D136" s="6">
        <v>578</v>
      </c>
      <c r="E136" s="6">
        <v>0</v>
      </c>
      <c r="F136" s="6">
        <v>0</v>
      </c>
      <c r="G136" s="6">
        <f t="shared" si="13"/>
        <v>0</v>
      </c>
      <c r="H136" s="6">
        <f t="shared" si="14"/>
        <v>289</v>
      </c>
      <c r="I136" s="6">
        <f t="shared" si="14"/>
        <v>289</v>
      </c>
      <c r="J136" s="6">
        <f t="shared" si="15"/>
        <v>578</v>
      </c>
      <c r="K136" s="7" t="s">
        <v>778</v>
      </c>
    </row>
    <row r="137" spans="1:11" ht="18" customHeight="1" x14ac:dyDescent="0.2">
      <c r="A137" s="5" t="s">
        <v>372</v>
      </c>
      <c r="B137" s="6">
        <v>372</v>
      </c>
      <c r="C137" s="6">
        <v>197</v>
      </c>
      <c r="D137" s="6">
        <v>569</v>
      </c>
      <c r="E137" s="6">
        <v>0</v>
      </c>
      <c r="F137" s="6">
        <v>0</v>
      </c>
      <c r="G137" s="6">
        <f t="shared" si="13"/>
        <v>0</v>
      </c>
      <c r="H137" s="6">
        <f t="shared" si="14"/>
        <v>372</v>
      </c>
      <c r="I137" s="6">
        <f t="shared" si="14"/>
        <v>197</v>
      </c>
      <c r="J137" s="6">
        <f t="shared" si="15"/>
        <v>569</v>
      </c>
      <c r="K137" s="7" t="s">
        <v>779</v>
      </c>
    </row>
    <row r="138" spans="1:11" ht="18" customHeight="1" thickBot="1" x14ac:dyDescent="0.25">
      <c r="A138" s="11" t="s">
        <v>45</v>
      </c>
      <c r="B138" s="12">
        <f>SUM(B125:B137)</f>
        <v>3705</v>
      </c>
      <c r="C138" s="12">
        <f>SUM(C125:C137)</f>
        <v>3947</v>
      </c>
      <c r="D138" s="12">
        <f>SUM(D125:D137)</f>
        <v>7652</v>
      </c>
      <c r="E138" s="12">
        <f>SUM(E125:E137)</f>
        <v>0</v>
      </c>
      <c r="F138" s="12">
        <f>SUM(F125:F137)</f>
        <v>2</v>
      </c>
      <c r="G138" s="12">
        <f t="shared" si="13"/>
        <v>2</v>
      </c>
      <c r="H138" s="12">
        <f t="shared" si="14"/>
        <v>3705</v>
      </c>
      <c r="I138" s="12">
        <f t="shared" si="14"/>
        <v>3949</v>
      </c>
      <c r="J138" s="12">
        <f t="shared" si="15"/>
        <v>7654</v>
      </c>
      <c r="K138" s="13" t="s">
        <v>336</v>
      </c>
    </row>
    <row r="139" spans="1:11" ht="21" customHeight="1" thickBot="1" x14ac:dyDescent="0.25">
      <c r="A139" s="8" t="s">
        <v>47</v>
      </c>
      <c r="B139" s="9">
        <f t="shared" ref="B139:J139" si="16">SUM(B138,B123)</f>
        <v>15664</v>
      </c>
      <c r="C139" s="9">
        <f t="shared" si="16"/>
        <v>27117</v>
      </c>
      <c r="D139" s="9">
        <f t="shared" si="16"/>
        <v>42781</v>
      </c>
      <c r="E139" s="9">
        <f t="shared" si="16"/>
        <v>9</v>
      </c>
      <c r="F139" s="9">
        <f t="shared" si="16"/>
        <v>19</v>
      </c>
      <c r="G139" s="9">
        <f t="shared" si="16"/>
        <v>28</v>
      </c>
      <c r="H139" s="9">
        <f t="shared" si="16"/>
        <v>15673</v>
      </c>
      <c r="I139" s="9">
        <f t="shared" si="16"/>
        <v>27136</v>
      </c>
      <c r="J139" s="9">
        <f t="shared" si="16"/>
        <v>42809</v>
      </c>
      <c r="K139" s="10" t="s">
        <v>48</v>
      </c>
    </row>
    <row r="140" spans="1:11" ht="18.95" customHeight="1" thickTop="1" x14ac:dyDescent="0.2"/>
    <row r="141" spans="1:11" ht="18.95" customHeight="1" x14ac:dyDescent="0.2"/>
    <row r="142" spans="1:11" ht="18.95" customHeight="1" x14ac:dyDescent="0.2"/>
    <row r="143" spans="1:11" ht="18.95" customHeight="1" x14ac:dyDescent="0.2"/>
    <row r="144" spans="1:11"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sheetData>
  <mergeCells count="36">
    <mergeCell ref="A114:A117"/>
    <mergeCell ref="B114:D114"/>
    <mergeCell ref="E114:G114"/>
    <mergeCell ref="H114:J114"/>
    <mergeCell ref="K114:K117"/>
    <mergeCell ref="B115:D115"/>
    <mergeCell ref="E115:G115"/>
    <mergeCell ref="H115:J115"/>
    <mergeCell ref="A75:K75"/>
    <mergeCell ref="A76:K76"/>
    <mergeCell ref="A78:A81"/>
    <mergeCell ref="B78:D78"/>
    <mergeCell ref="E78:G78"/>
    <mergeCell ref="H78:J78"/>
    <mergeCell ref="K78:K81"/>
    <mergeCell ref="B79:D79"/>
    <mergeCell ref="E79:G79"/>
    <mergeCell ref="H79:J79"/>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firstPageNumber="33"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87"/>
  <sheetViews>
    <sheetView rightToLeft="1" view="pageBreakPreview" topLeftCell="A16" zoomScale="80" zoomScaleSheetLayoutView="80" workbookViewId="0">
      <selection activeCell="D77" sqref="D77"/>
    </sheetView>
  </sheetViews>
  <sheetFormatPr defaultRowHeight="14.25" x14ac:dyDescent="0.2"/>
  <cols>
    <col min="1" max="1" width="22.625" customWidth="1"/>
    <col min="2" max="2" width="8.5" customWidth="1"/>
    <col min="3" max="3" width="10.25" customWidth="1"/>
    <col min="4" max="4" width="9" customWidth="1"/>
    <col min="5" max="5" width="7.25" customWidth="1"/>
    <col min="6" max="6" width="8.5" customWidth="1"/>
    <col min="7" max="7" width="7.875" customWidth="1"/>
    <col min="8" max="9" width="11.25" customWidth="1"/>
    <col min="10" max="10" width="8.875" customWidth="1"/>
    <col min="11" max="11" width="37.5" customWidth="1"/>
  </cols>
  <sheetData>
    <row r="1" spans="1:11" ht="28.5" customHeight="1" x14ac:dyDescent="0.2">
      <c r="A1" s="423" t="s">
        <v>441</v>
      </c>
      <c r="B1" s="423"/>
      <c r="C1" s="423"/>
      <c r="D1" s="423"/>
      <c r="E1" s="423"/>
      <c r="F1" s="423"/>
      <c r="G1" s="423"/>
      <c r="H1" s="423"/>
      <c r="I1" s="423"/>
      <c r="J1" s="423"/>
      <c r="K1" s="423"/>
    </row>
    <row r="2" spans="1:11" ht="36" customHeight="1" x14ac:dyDescent="0.25">
      <c r="A2" s="416" t="s">
        <v>442</v>
      </c>
      <c r="B2" s="416"/>
      <c r="C2" s="416"/>
      <c r="D2" s="416"/>
      <c r="E2" s="416"/>
      <c r="F2" s="416"/>
      <c r="G2" s="416"/>
      <c r="H2" s="416"/>
      <c r="I2" s="416"/>
      <c r="J2" s="416"/>
      <c r="K2" s="416"/>
    </row>
    <row r="3" spans="1:11" ht="16.5" thickBot="1" x14ac:dyDescent="0.3">
      <c r="A3" s="1" t="s">
        <v>529</v>
      </c>
      <c r="K3" s="59" t="s">
        <v>530</v>
      </c>
    </row>
    <row r="4" spans="1:11" ht="16.5" thickTop="1" x14ac:dyDescent="0.25">
      <c r="A4" s="409" t="s">
        <v>118</v>
      </c>
      <c r="B4" s="412" t="s">
        <v>2</v>
      </c>
      <c r="C4" s="412"/>
      <c r="D4" s="412"/>
      <c r="E4" s="412" t="s">
        <v>3</v>
      </c>
      <c r="F4" s="412"/>
      <c r="G4" s="412"/>
      <c r="H4" s="412" t="s">
        <v>4</v>
      </c>
      <c r="I4" s="412"/>
      <c r="J4" s="412"/>
      <c r="K4" s="409" t="s">
        <v>278</v>
      </c>
    </row>
    <row r="5" spans="1:11" ht="17.25" customHeight="1" x14ac:dyDescent="0.25">
      <c r="A5" s="410"/>
      <c r="B5" s="413" t="s">
        <v>6</v>
      </c>
      <c r="C5" s="413"/>
      <c r="D5" s="413"/>
      <c r="E5" s="413" t="s">
        <v>7</v>
      </c>
      <c r="F5" s="413"/>
      <c r="G5" s="413"/>
      <c r="H5" s="413" t="s">
        <v>8</v>
      </c>
      <c r="I5" s="413"/>
      <c r="J5" s="413"/>
      <c r="K5" s="410"/>
    </row>
    <row r="6" spans="1:11" ht="15.75" x14ac:dyDescent="0.25">
      <c r="A6" s="410"/>
      <c r="B6" s="38" t="s">
        <v>52</v>
      </c>
      <c r="C6" s="38" t="s">
        <v>10</v>
      </c>
      <c r="D6" s="38" t="s">
        <v>11</v>
      </c>
      <c r="E6" s="38" t="s">
        <v>52</v>
      </c>
      <c r="F6" s="38" t="s">
        <v>10</v>
      </c>
      <c r="G6" s="38" t="s">
        <v>11</v>
      </c>
      <c r="H6" s="38" t="s">
        <v>52</v>
      </c>
      <c r="I6" s="38" t="s">
        <v>10</v>
      </c>
      <c r="J6" s="38"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8" customHeight="1" x14ac:dyDescent="0.2">
      <c r="A8" s="42" t="s">
        <v>14</v>
      </c>
      <c r="B8" s="40"/>
      <c r="C8" s="40"/>
      <c r="D8" s="40"/>
      <c r="E8" s="40"/>
      <c r="F8" s="40"/>
      <c r="G8" s="40"/>
      <c r="H8" s="40"/>
      <c r="I8" s="40"/>
      <c r="J8" s="40"/>
      <c r="K8" s="43" t="s">
        <v>69</v>
      </c>
    </row>
    <row r="9" spans="1:11" ht="18" customHeight="1" x14ac:dyDescent="0.2">
      <c r="A9" s="5" t="s">
        <v>280</v>
      </c>
      <c r="B9" s="60">
        <v>196</v>
      </c>
      <c r="C9" s="60">
        <v>342</v>
      </c>
      <c r="D9" s="6">
        <f>SUM(B9:C9)</f>
        <v>538</v>
      </c>
      <c r="E9" s="6">
        <v>0</v>
      </c>
      <c r="F9" s="6">
        <v>0</v>
      </c>
      <c r="G9" s="6">
        <f>SUM(E9:F9)</f>
        <v>0</v>
      </c>
      <c r="H9" s="6">
        <f>SUM(B9,E9)</f>
        <v>196</v>
      </c>
      <c r="I9" s="6">
        <f>SUM(F9,C9)</f>
        <v>342</v>
      </c>
      <c r="J9" s="6">
        <f>SUM(H9:I9)</f>
        <v>538</v>
      </c>
      <c r="K9" s="7" t="s">
        <v>281</v>
      </c>
    </row>
    <row r="10" spans="1:11" ht="18" customHeight="1" x14ac:dyDescent="0.2">
      <c r="A10" s="5" t="s">
        <v>124</v>
      </c>
      <c r="B10" s="60">
        <v>84</v>
      </c>
      <c r="C10" s="60">
        <v>128</v>
      </c>
      <c r="D10" s="6">
        <f t="shared" ref="D10:D24" si="0">SUM(B10:C10)</f>
        <v>212</v>
      </c>
      <c r="E10" s="6">
        <v>0</v>
      </c>
      <c r="F10" s="6">
        <v>0</v>
      </c>
      <c r="G10" s="6">
        <f t="shared" ref="G10:G24" si="1">SUM(E10:F10)</f>
        <v>0</v>
      </c>
      <c r="H10" s="6">
        <f t="shared" ref="H10:H24" si="2">SUM(B10,E10)</f>
        <v>84</v>
      </c>
      <c r="I10" s="6">
        <f t="shared" ref="I10:I24" si="3">SUM(F10,C10)</f>
        <v>128</v>
      </c>
      <c r="J10" s="6">
        <f t="shared" ref="J10:J24" si="4">SUM(H10:I10)</f>
        <v>212</v>
      </c>
      <c r="K10" s="7" t="s">
        <v>282</v>
      </c>
    </row>
    <row r="11" spans="1:11" ht="18" customHeight="1" x14ac:dyDescent="0.2">
      <c r="A11" s="5" t="s">
        <v>348</v>
      </c>
      <c r="B11" s="60">
        <v>53</v>
      </c>
      <c r="C11" s="60">
        <v>241</v>
      </c>
      <c r="D11" s="6">
        <f t="shared" si="0"/>
        <v>294</v>
      </c>
      <c r="E11" s="6">
        <v>0</v>
      </c>
      <c r="F11" s="6">
        <v>0</v>
      </c>
      <c r="G11" s="6">
        <f t="shared" si="1"/>
        <v>0</v>
      </c>
      <c r="H11" s="6">
        <f t="shared" si="2"/>
        <v>53</v>
      </c>
      <c r="I11" s="6">
        <f t="shared" si="3"/>
        <v>241</v>
      </c>
      <c r="J11" s="6">
        <f t="shared" si="4"/>
        <v>294</v>
      </c>
      <c r="K11" s="7" t="s">
        <v>349</v>
      </c>
    </row>
    <row r="12" spans="1:11" ht="18" customHeight="1" x14ac:dyDescent="0.2">
      <c r="A12" s="5" t="s">
        <v>285</v>
      </c>
      <c r="B12" s="60">
        <v>385</v>
      </c>
      <c r="C12" s="60">
        <v>381</v>
      </c>
      <c r="D12" s="6">
        <f t="shared" si="0"/>
        <v>766</v>
      </c>
      <c r="E12" s="6">
        <v>0</v>
      </c>
      <c r="F12" s="6">
        <v>0</v>
      </c>
      <c r="G12" s="6">
        <f t="shared" si="1"/>
        <v>0</v>
      </c>
      <c r="H12" s="6">
        <f t="shared" si="2"/>
        <v>385</v>
      </c>
      <c r="I12" s="6">
        <f t="shared" si="3"/>
        <v>381</v>
      </c>
      <c r="J12" s="6">
        <f t="shared" si="4"/>
        <v>766</v>
      </c>
      <c r="K12" s="7" t="s">
        <v>286</v>
      </c>
    </row>
    <row r="13" spans="1:11" ht="18" customHeight="1" x14ac:dyDescent="0.2">
      <c r="A13" s="5" t="s">
        <v>407</v>
      </c>
      <c r="B13" s="60">
        <v>359</v>
      </c>
      <c r="C13" s="60">
        <v>370</v>
      </c>
      <c r="D13" s="6">
        <f t="shared" si="0"/>
        <v>729</v>
      </c>
      <c r="E13" s="6">
        <v>0</v>
      </c>
      <c r="F13" s="6">
        <v>0</v>
      </c>
      <c r="G13" s="6">
        <f t="shared" si="1"/>
        <v>0</v>
      </c>
      <c r="H13" s="6">
        <f t="shared" si="2"/>
        <v>359</v>
      </c>
      <c r="I13" s="6">
        <f t="shared" si="3"/>
        <v>370</v>
      </c>
      <c r="J13" s="6">
        <f t="shared" si="4"/>
        <v>729</v>
      </c>
      <c r="K13" s="7" t="s">
        <v>351</v>
      </c>
    </row>
    <row r="14" spans="1:11" ht="18" customHeight="1" x14ac:dyDescent="0.2">
      <c r="A14" s="5" t="s">
        <v>443</v>
      </c>
      <c r="B14" s="60">
        <v>84</v>
      </c>
      <c r="C14" s="60">
        <v>95</v>
      </c>
      <c r="D14" s="6">
        <f t="shared" si="0"/>
        <v>179</v>
      </c>
      <c r="E14" s="6">
        <v>0</v>
      </c>
      <c r="F14" s="6">
        <v>0</v>
      </c>
      <c r="G14" s="6">
        <f t="shared" si="1"/>
        <v>0</v>
      </c>
      <c r="H14" s="6">
        <f t="shared" si="2"/>
        <v>84</v>
      </c>
      <c r="I14" s="6">
        <f t="shared" si="3"/>
        <v>95</v>
      </c>
      <c r="J14" s="6">
        <f t="shared" si="4"/>
        <v>179</v>
      </c>
      <c r="K14" s="7" t="s">
        <v>444</v>
      </c>
    </row>
    <row r="15" spans="1:11" ht="18" customHeight="1" x14ac:dyDescent="0.2">
      <c r="A15" s="5" t="s">
        <v>352</v>
      </c>
      <c r="B15" s="60">
        <v>94</v>
      </c>
      <c r="C15" s="60">
        <v>70</v>
      </c>
      <c r="D15" s="6">
        <f t="shared" si="0"/>
        <v>164</v>
      </c>
      <c r="E15" s="6">
        <v>0</v>
      </c>
      <c r="F15" s="6">
        <v>0</v>
      </c>
      <c r="G15" s="6">
        <f t="shared" si="1"/>
        <v>0</v>
      </c>
      <c r="H15" s="6">
        <f t="shared" si="2"/>
        <v>94</v>
      </c>
      <c r="I15" s="6">
        <f t="shared" si="3"/>
        <v>70</v>
      </c>
      <c r="J15" s="6">
        <f t="shared" si="4"/>
        <v>164</v>
      </c>
      <c r="K15" s="7" t="s">
        <v>410</v>
      </c>
    </row>
    <row r="16" spans="1:11" ht="18" customHeight="1" x14ac:dyDescent="0.2">
      <c r="A16" s="5" t="s">
        <v>287</v>
      </c>
      <c r="B16" s="60">
        <v>403</v>
      </c>
      <c r="C16" s="60">
        <v>840</v>
      </c>
      <c r="D16" s="6">
        <f t="shared" si="0"/>
        <v>1243</v>
      </c>
      <c r="E16" s="6">
        <v>0</v>
      </c>
      <c r="F16" s="6">
        <v>0</v>
      </c>
      <c r="G16" s="6">
        <f t="shared" si="1"/>
        <v>0</v>
      </c>
      <c r="H16" s="6">
        <f t="shared" si="2"/>
        <v>403</v>
      </c>
      <c r="I16" s="6">
        <f t="shared" si="3"/>
        <v>840</v>
      </c>
      <c r="J16" s="6">
        <f t="shared" si="4"/>
        <v>1243</v>
      </c>
      <c r="K16" s="7" t="s">
        <v>331</v>
      </c>
    </row>
    <row r="17" spans="1:11" ht="18" customHeight="1" x14ac:dyDescent="0.2">
      <c r="A17" s="5" t="s">
        <v>414</v>
      </c>
      <c r="B17" s="60">
        <v>376</v>
      </c>
      <c r="C17" s="60">
        <v>284</v>
      </c>
      <c r="D17" s="6">
        <f t="shared" si="0"/>
        <v>660</v>
      </c>
      <c r="E17" s="6">
        <v>0</v>
      </c>
      <c r="F17" s="6">
        <v>0</v>
      </c>
      <c r="G17" s="6">
        <f t="shared" si="1"/>
        <v>0</v>
      </c>
      <c r="H17" s="6">
        <f t="shared" si="2"/>
        <v>376</v>
      </c>
      <c r="I17" s="6">
        <f t="shared" si="3"/>
        <v>284</v>
      </c>
      <c r="J17" s="6">
        <f t="shared" si="4"/>
        <v>660</v>
      </c>
      <c r="K17" s="7" t="s">
        <v>290</v>
      </c>
    </row>
    <row r="18" spans="1:11" ht="18" customHeight="1" x14ac:dyDescent="0.2">
      <c r="A18" s="5" t="s">
        <v>390</v>
      </c>
      <c r="B18" s="60">
        <v>1150</v>
      </c>
      <c r="C18" s="60">
        <v>2227</v>
      </c>
      <c r="D18" s="6">
        <f t="shared" si="0"/>
        <v>3377</v>
      </c>
      <c r="E18" s="6">
        <v>0</v>
      </c>
      <c r="F18" s="6">
        <v>0</v>
      </c>
      <c r="G18" s="6">
        <f t="shared" si="1"/>
        <v>0</v>
      </c>
      <c r="H18" s="6">
        <f t="shared" si="2"/>
        <v>1150</v>
      </c>
      <c r="I18" s="6">
        <f t="shared" si="3"/>
        <v>2227</v>
      </c>
      <c r="J18" s="6">
        <f t="shared" si="4"/>
        <v>3377</v>
      </c>
      <c r="K18" s="7" t="s">
        <v>415</v>
      </c>
    </row>
    <row r="19" spans="1:11" ht="18" customHeight="1" x14ac:dyDescent="0.2">
      <c r="A19" s="5" t="s">
        <v>361</v>
      </c>
      <c r="B19" s="60">
        <v>303</v>
      </c>
      <c r="C19" s="60">
        <v>614</v>
      </c>
      <c r="D19" s="6">
        <f t="shared" si="0"/>
        <v>917</v>
      </c>
      <c r="E19" s="6">
        <v>0</v>
      </c>
      <c r="F19" s="6">
        <v>0</v>
      </c>
      <c r="G19" s="6">
        <f t="shared" si="1"/>
        <v>0</v>
      </c>
      <c r="H19" s="6">
        <f t="shared" si="2"/>
        <v>303</v>
      </c>
      <c r="I19" s="6">
        <f t="shared" si="3"/>
        <v>614</v>
      </c>
      <c r="J19" s="6">
        <f t="shared" si="4"/>
        <v>917</v>
      </c>
      <c r="K19" s="7" t="s">
        <v>416</v>
      </c>
    </row>
    <row r="20" spans="1:11" ht="18" customHeight="1" x14ac:dyDescent="0.2">
      <c r="A20" s="5" t="s">
        <v>423</v>
      </c>
      <c r="B20" s="60">
        <v>280</v>
      </c>
      <c r="C20" s="60">
        <v>309</v>
      </c>
      <c r="D20" s="6">
        <f t="shared" si="0"/>
        <v>589</v>
      </c>
      <c r="E20" s="6">
        <v>0</v>
      </c>
      <c r="F20" s="6">
        <v>0</v>
      </c>
      <c r="G20" s="6">
        <f t="shared" si="1"/>
        <v>0</v>
      </c>
      <c r="H20" s="6">
        <f t="shared" si="2"/>
        <v>280</v>
      </c>
      <c r="I20" s="6">
        <f t="shared" si="3"/>
        <v>309</v>
      </c>
      <c r="J20" s="6">
        <f t="shared" si="4"/>
        <v>589</v>
      </c>
      <c r="K20" s="7" t="s">
        <v>418</v>
      </c>
    </row>
    <row r="21" spans="1:11" ht="18" customHeight="1" x14ac:dyDescent="0.2">
      <c r="A21" s="5" t="s">
        <v>295</v>
      </c>
      <c r="B21" s="60">
        <v>45</v>
      </c>
      <c r="C21" s="60">
        <v>104</v>
      </c>
      <c r="D21" s="6">
        <f t="shared" si="0"/>
        <v>149</v>
      </c>
      <c r="E21" s="6">
        <v>0</v>
      </c>
      <c r="F21" s="6">
        <v>0</v>
      </c>
      <c r="G21" s="6">
        <f t="shared" si="1"/>
        <v>0</v>
      </c>
      <c r="H21" s="6">
        <f t="shared" si="2"/>
        <v>45</v>
      </c>
      <c r="I21" s="6">
        <f t="shared" si="3"/>
        <v>104</v>
      </c>
      <c r="J21" s="6">
        <f t="shared" si="4"/>
        <v>149</v>
      </c>
      <c r="K21" s="7" t="s">
        <v>312</v>
      </c>
    </row>
    <row r="22" spans="1:11" ht="18" customHeight="1" x14ac:dyDescent="0.2">
      <c r="A22" s="5" t="s">
        <v>297</v>
      </c>
      <c r="B22" s="60">
        <v>298</v>
      </c>
      <c r="C22" s="60">
        <v>163</v>
      </c>
      <c r="D22" s="6">
        <f t="shared" si="0"/>
        <v>461</v>
      </c>
      <c r="E22" s="6">
        <v>0</v>
      </c>
      <c r="F22" s="6">
        <v>0</v>
      </c>
      <c r="G22" s="6">
        <f t="shared" si="1"/>
        <v>0</v>
      </c>
      <c r="H22" s="6">
        <f t="shared" si="2"/>
        <v>298</v>
      </c>
      <c r="I22" s="6">
        <f t="shared" si="3"/>
        <v>163</v>
      </c>
      <c r="J22" s="6">
        <f t="shared" si="4"/>
        <v>461</v>
      </c>
      <c r="K22" s="7" t="s">
        <v>298</v>
      </c>
    </row>
    <row r="23" spans="1:11" ht="18" customHeight="1" x14ac:dyDescent="0.2">
      <c r="A23" s="5" t="s">
        <v>379</v>
      </c>
      <c r="B23" s="60">
        <v>277</v>
      </c>
      <c r="C23" s="60">
        <v>402</v>
      </c>
      <c r="D23" s="6">
        <f t="shared" si="0"/>
        <v>679</v>
      </c>
      <c r="E23" s="6">
        <v>0</v>
      </c>
      <c r="F23" s="6">
        <v>0</v>
      </c>
      <c r="G23" s="6">
        <f t="shared" si="1"/>
        <v>0</v>
      </c>
      <c r="H23" s="6">
        <f t="shared" si="2"/>
        <v>277</v>
      </c>
      <c r="I23" s="6">
        <f t="shared" si="3"/>
        <v>402</v>
      </c>
      <c r="J23" s="6">
        <f t="shared" si="4"/>
        <v>679</v>
      </c>
      <c r="K23" s="7" t="s">
        <v>300</v>
      </c>
    </row>
    <row r="24" spans="1:11" ht="18" customHeight="1" x14ac:dyDescent="0.2">
      <c r="A24" s="5" t="s">
        <v>420</v>
      </c>
      <c r="B24" s="60">
        <v>820</v>
      </c>
      <c r="C24" s="60">
        <v>639</v>
      </c>
      <c r="D24" s="6">
        <f t="shared" si="0"/>
        <v>1459</v>
      </c>
      <c r="E24" s="6">
        <v>0</v>
      </c>
      <c r="F24" s="6">
        <v>0</v>
      </c>
      <c r="G24" s="6">
        <f t="shared" si="1"/>
        <v>0</v>
      </c>
      <c r="H24" s="6">
        <f t="shared" si="2"/>
        <v>820</v>
      </c>
      <c r="I24" s="6">
        <f t="shared" si="3"/>
        <v>639</v>
      </c>
      <c r="J24" s="6">
        <f t="shared" si="4"/>
        <v>1459</v>
      </c>
      <c r="K24" s="7" t="s">
        <v>421</v>
      </c>
    </row>
    <row r="25" spans="1:11" ht="18" customHeight="1" x14ac:dyDescent="0.2">
      <c r="A25" s="5" t="s">
        <v>38</v>
      </c>
      <c r="B25" s="6">
        <f>SUM(B9:B24)</f>
        <v>5207</v>
      </c>
      <c r="C25" s="6">
        <f t="shared" ref="C25:J25" si="5">SUM(C9:C24)</f>
        <v>7209</v>
      </c>
      <c r="D25" s="6">
        <f t="shared" si="5"/>
        <v>12416</v>
      </c>
      <c r="E25" s="6">
        <f t="shared" si="5"/>
        <v>0</v>
      </c>
      <c r="F25" s="6">
        <f t="shared" si="5"/>
        <v>0</v>
      </c>
      <c r="G25" s="6">
        <f t="shared" si="5"/>
        <v>0</v>
      </c>
      <c r="H25" s="6">
        <f t="shared" si="5"/>
        <v>5207</v>
      </c>
      <c r="I25" s="6">
        <f t="shared" si="5"/>
        <v>7209</v>
      </c>
      <c r="J25" s="6">
        <f t="shared" si="5"/>
        <v>12416</v>
      </c>
      <c r="K25" s="7" t="s">
        <v>305</v>
      </c>
    </row>
    <row r="26" spans="1:11" ht="18" customHeight="1" x14ac:dyDescent="0.2">
      <c r="A26" s="5" t="s">
        <v>62</v>
      </c>
      <c r="B26" s="6"/>
      <c r="C26" s="6"/>
      <c r="D26" s="6"/>
      <c r="E26" s="6"/>
      <c r="F26" s="6"/>
      <c r="G26" s="6"/>
      <c r="H26" s="6"/>
      <c r="I26" s="6"/>
      <c r="J26" s="6"/>
      <c r="K26" s="7" t="s">
        <v>422</v>
      </c>
    </row>
    <row r="27" spans="1:11" ht="18" customHeight="1" x14ac:dyDescent="0.2">
      <c r="A27" s="5" t="s">
        <v>348</v>
      </c>
      <c r="B27" s="60">
        <v>437</v>
      </c>
      <c r="C27" s="60">
        <v>142</v>
      </c>
      <c r="D27" s="6">
        <f>SUM(B27:C27)</f>
        <v>579</v>
      </c>
      <c r="E27" s="6">
        <v>0</v>
      </c>
      <c r="F27" s="6">
        <v>0</v>
      </c>
      <c r="G27" s="6">
        <f>SUM(E27:F27)</f>
        <v>0</v>
      </c>
      <c r="H27" s="6">
        <f>SUM(B27,E27)</f>
        <v>437</v>
      </c>
      <c r="I27" s="6">
        <f>SUM(C27,F27)</f>
        <v>142</v>
      </c>
      <c r="J27" s="6">
        <f t="shared" ref="J27:J36" si="6">SUM(D27,G27)</f>
        <v>579</v>
      </c>
      <c r="K27" s="7" t="s">
        <v>349</v>
      </c>
    </row>
    <row r="28" spans="1:11" ht="18" customHeight="1" x14ac:dyDescent="0.2">
      <c r="A28" s="5" t="s">
        <v>285</v>
      </c>
      <c r="B28" s="60">
        <v>331</v>
      </c>
      <c r="C28" s="60">
        <v>75</v>
      </c>
      <c r="D28" s="6">
        <f t="shared" ref="D28:D36" si="7">SUM(B28:C28)</f>
        <v>406</v>
      </c>
      <c r="E28" s="6">
        <v>0</v>
      </c>
      <c r="F28" s="6">
        <v>0</v>
      </c>
      <c r="G28" s="6">
        <f t="shared" ref="G28:G36" si="8">SUM(E28:F28)</f>
        <v>0</v>
      </c>
      <c r="H28" s="6">
        <f t="shared" ref="H28:I37" si="9">SUM(B28,E28)</f>
        <v>331</v>
      </c>
      <c r="I28" s="6">
        <f t="shared" si="9"/>
        <v>75</v>
      </c>
      <c r="J28" s="6">
        <f t="shared" si="6"/>
        <v>406</v>
      </c>
      <c r="K28" s="7" t="s">
        <v>286</v>
      </c>
    </row>
    <row r="29" spans="1:11" ht="18" customHeight="1" x14ac:dyDescent="0.2">
      <c r="A29" s="5" t="s">
        <v>407</v>
      </c>
      <c r="B29" s="60">
        <v>99</v>
      </c>
      <c r="C29" s="60">
        <v>17</v>
      </c>
      <c r="D29" s="6">
        <f t="shared" si="7"/>
        <v>116</v>
      </c>
      <c r="E29" s="6">
        <v>0</v>
      </c>
      <c r="F29" s="6">
        <v>0</v>
      </c>
      <c r="G29" s="6">
        <f t="shared" si="8"/>
        <v>0</v>
      </c>
      <c r="H29" s="6">
        <f t="shared" si="9"/>
        <v>99</v>
      </c>
      <c r="I29" s="6">
        <f t="shared" si="9"/>
        <v>17</v>
      </c>
      <c r="J29" s="6">
        <f t="shared" si="6"/>
        <v>116</v>
      </c>
      <c r="K29" s="7" t="s">
        <v>351</v>
      </c>
    </row>
    <row r="30" spans="1:11" ht="18" customHeight="1" x14ac:dyDescent="0.2">
      <c r="A30" s="5" t="s">
        <v>287</v>
      </c>
      <c r="B30" s="60">
        <v>535</v>
      </c>
      <c r="C30" s="60">
        <v>277</v>
      </c>
      <c r="D30" s="6">
        <f t="shared" si="7"/>
        <v>812</v>
      </c>
      <c r="E30" s="6">
        <v>0</v>
      </c>
      <c r="F30" s="6">
        <v>0</v>
      </c>
      <c r="G30" s="6">
        <f t="shared" si="8"/>
        <v>0</v>
      </c>
      <c r="H30" s="6">
        <f t="shared" si="9"/>
        <v>535</v>
      </c>
      <c r="I30" s="6">
        <f t="shared" si="9"/>
        <v>277</v>
      </c>
      <c r="J30" s="6">
        <f t="shared" si="6"/>
        <v>812</v>
      </c>
      <c r="K30" s="7" t="s">
        <v>411</v>
      </c>
    </row>
    <row r="31" spans="1:11" ht="18" customHeight="1" x14ac:dyDescent="0.2">
      <c r="A31" s="5" t="s">
        <v>414</v>
      </c>
      <c r="B31" s="60">
        <v>603</v>
      </c>
      <c r="C31" s="60">
        <v>342</v>
      </c>
      <c r="D31" s="6">
        <f t="shared" si="7"/>
        <v>945</v>
      </c>
      <c r="E31" s="6">
        <v>0</v>
      </c>
      <c r="F31" s="6">
        <v>0</v>
      </c>
      <c r="G31" s="6">
        <f t="shared" si="8"/>
        <v>0</v>
      </c>
      <c r="H31" s="6">
        <f t="shared" si="9"/>
        <v>603</v>
      </c>
      <c r="I31" s="6">
        <f t="shared" si="9"/>
        <v>342</v>
      </c>
      <c r="J31" s="6">
        <f t="shared" si="6"/>
        <v>945</v>
      </c>
      <c r="K31" s="7" t="s">
        <v>290</v>
      </c>
    </row>
    <row r="32" spans="1:11" ht="18" customHeight="1" x14ac:dyDescent="0.2">
      <c r="A32" s="5" t="s">
        <v>390</v>
      </c>
      <c r="B32" s="60">
        <v>1152</v>
      </c>
      <c r="C32" s="60">
        <v>1386</v>
      </c>
      <c r="D32" s="6">
        <f t="shared" si="7"/>
        <v>2538</v>
      </c>
      <c r="E32" s="6">
        <v>0</v>
      </c>
      <c r="F32" s="6">
        <v>0</v>
      </c>
      <c r="G32" s="6">
        <f t="shared" si="8"/>
        <v>0</v>
      </c>
      <c r="H32" s="6">
        <f t="shared" si="9"/>
        <v>1152</v>
      </c>
      <c r="I32" s="6">
        <f t="shared" si="9"/>
        <v>1386</v>
      </c>
      <c r="J32" s="6">
        <f t="shared" si="6"/>
        <v>2538</v>
      </c>
      <c r="K32" s="7" t="s">
        <v>415</v>
      </c>
    </row>
    <row r="33" spans="1:11" ht="18" customHeight="1" x14ac:dyDescent="0.2">
      <c r="A33" s="5" t="s">
        <v>361</v>
      </c>
      <c r="B33" s="60">
        <v>59</v>
      </c>
      <c r="C33" s="60">
        <v>39</v>
      </c>
      <c r="D33" s="6">
        <f t="shared" si="7"/>
        <v>98</v>
      </c>
      <c r="E33" s="6">
        <v>0</v>
      </c>
      <c r="F33" s="6">
        <v>0</v>
      </c>
      <c r="G33" s="6">
        <f t="shared" si="8"/>
        <v>0</v>
      </c>
      <c r="H33" s="6">
        <f t="shared" si="9"/>
        <v>59</v>
      </c>
      <c r="I33" s="6">
        <f t="shared" si="9"/>
        <v>39</v>
      </c>
      <c r="J33" s="6">
        <f t="shared" si="6"/>
        <v>98</v>
      </c>
      <c r="K33" s="7" t="s">
        <v>429</v>
      </c>
    </row>
    <row r="34" spans="1:11" ht="18" customHeight="1" x14ac:dyDescent="0.2">
      <c r="A34" s="5" t="s">
        <v>297</v>
      </c>
      <c r="B34" s="60">
        <v>233</v>
      </c>
      <c r="C34" s="60">
        <v>56</v>
      </c>
      <c r="D34" s="6">
        <f t="shared" si="7"/>
        <v>289</v>
      </c>
      <c r="E34" s="6">
        <v>0</v>
      </c>
      <c r="F34" s="6">
        <v>0</v>
      </c>
      <c r="G34" s="6">
        <f t="shared" si="8"/>
        <v>0</v>
      </c>
      <c r="H34" s="6">
        <f t="shared" si="9"/>
        <v>233</v>
      </c>
      <c r="I34" s="6">
        <f t="shared" si="9"/>
        <v>56</v>
      </c>
      <c r="J34" s="6">
        <f t="shared" si="6"/>
        <v>289</v>
      </c>
      <c r="K34" s="7" t="s">
        <v>312</v>
      </c>
    </row>
    <row r="35" spans="1:11" ht="18" customHeight="1" x14ac:dyDescent="0.2">
      <c r="A35" s="5" t="s">
        <v>379</v>
      </c>
      <c r="B35" s="60">
        <v>14</v>
      </c>
      <c r="C35" s="60">
        <v>15</v>
      </c>
      <c r="D35" s="6">
        <f t="shared" si="7"/>
        <v>29</v>
      </c>
      <c r="E35" s="6">
        <v>0</v>
      </c>
      <c r="F35" s="6">
        <v>0</v>
      </c>
      <c r="G35" s="6">
        <f t="shared" si="8"/>
        <v>0</v>
      </c>
      <c r="H35" s="6">
        <f t="shared" si="9"/>
        <v>14</v>
      </c>
      <c r="I35" s="6">
        <f t="shared" si="9"/>
        <v>15</v>
      </c>
      <c r="J35" s="6">
        <f t="shared" si="6"/>
        <v>29</v>
      </c>
      <c r="K35" s="7" t="s">
        <v>300</v>
      </c>
    </row>
    <row r="36" spans="1:11" ht="18" customHeight="1" x14ac:dyDescent="0.2">
      <c r="A36" s="5" t="s">
        <v>420</v>
      </c>
      <c r="B36" s="60">
        <v>2293</v>
      </c>
      <c r="C36" s="60">
        <v>536</v>
      </c>
      <c r="D36" s="6">
        <f t="shared" si="7"/>
        <v>2829</v>
      </c>
      <c r="E36" s="6">
        <v>0</v>
      </c>
      <c r="F36" s="6">
        <v>0</v>
      </c>
      <c r="G36" s="6">
        <f t="shared" si="8"/>
        <v>0</v>
      </c>
      <c r="H36" s="6">
        <f t="shared" si="9"/>
        <v>2293</v>
      </c>
      <c r="I36" s="6">
        <f t="shared" si="9"/>
        <v>536</v>
      </c>
      <c r="J36" s="6">
        <f t="shared" si="6"/>
        <v>2829</v>
      </c>
      <c r="K36" s="7" t="s">
        <v>421</v>
      </c>
    </row>
    <row r="37" spans="1:11" ht="18" customHeight="1" thickBot="1" x14ac:dyDescent="0.25">
      <c r="A37" s="44" t="s">
        <v>45</v>
      </c>
      <c r="B37" s="45">
        <f>SUM(B27:B36)</f>
        <v>5756</v>
      </c>
      <c r="C37" s="45">
        <f t="shared" ref="C37:J37" si="10">SUM(C27:C36)</f>
        <v>2885</v>
      </c>
      <c r="D37" s="45">
        <f t="shared" si="10"/>
        <v>8641</v>
      </c>
      <c r="E37" s="45">
        <f t="shared" si="10"/>
        <v>0</v>
      </c>
      <c r="F37" s="45">
        <f t="shared" si="10"/>
        <v>0</v>
      </c>
      <c r="G37" s="45">
        <f t="shared" si="10"/>
        <v>0</v>
      </c>
      <c r="H37" s="45">
        <f t="shared" si="9"/>
        <v>5756</v>
      </c>
      <c r="I37" s="45">
        <f t="shared" si="10"/>
        <v>2885</v>
      </c>
      <c r="J37" s="45">
        <f t="shared" si="10"/>
        <v>8641</v>
      </c>
      <c r="K37" s="46" t="s">
        <v>307</v>
      </c>
    </row>
    <row r="38" spans="1:11" ht="18" customHeight="1" thickBot="1" x14ac:dyDescent="0.25">
      <c r="A38" s="8" t="s">
        <v>47</v>
      </c>
      <c r="B38" s="9">
        <f>SUM(B37,B25)</f>
        <v>10963</v>
      </c>
      <c r="C38" s="9">
        <f t="shared" ref="C38:I38" si="11">SUM(C37,C25)</f>
        <v>10094</v>
      </c>
      <c r="D38" s="9">
        <f t="shared" si="11"/>
        <v>21057</v>
      </c>
      <c r="E38" s="9">
        <f t="shared" si="11"/>
        <v>0</v>
      </c>
      <c r="F38" s="9">
        <f t="shared" si="11"/>
        <v>0</v>
      </c>
      <c r="G38" s="9">
        <f t="shared" si="11"/>
        <v>0</v>
      </c>
      <c r="H38" s="9">
        <f t="shared" si="11"/>
        <v>10963</v>
      </c>
      <c r="I38" s="9">
        <f t="shared" si="11"/>
        <v>10094</v>
      </c>
      <c r="J38" s="9">
        <f>SUM(J37,J25)</f>
        <v>21057</v>
      </c>
      <c r="K38" s="10" t="s">
        <v>48</v>
      </c>
    </row>
    <row r="39" spans="1:11" ht="15" thickTop="1" x14ac:dyDescent="0.2"/>
    <row r="49" spans="1:11" ht="26.25" customHeight="1" x14ac:dyDescent="0.2">
      <c r="A49" s="423" t="s">
        <v>445</v>
      </c>
      <c r="B49" s="423"/>
      <c r="C49" s="423"/>
      <c r="D49" s="423"/>
      <c r="E49" s="423"/>
      <c r="F49" s="423"/>
      <c r="G49" s="423"/>
      <c r="H49" s="423"/>
      <c r="I49" s="423"/>
      <c r="J49" s="423"/>
      <c r="K49" s="423"/>
    </row>
    <row r="50" spans="1:11" ht="39" customHeight="1" x14ac:dyDescent="0.25">
      <c r="A50" s="416" t="s">
        <v>446</v>
      </c>
      <c r="B50" s="416"/>
      <c r="C50" s="416"/>
      <c r="D50" s="416"/>
      <c r="E50" s="416"/>
      <c r="F50" s="416"/>
      <c r="G50" s="416"/>
      <c r="H50" s="416"/>
      <c r="I50" s="416"/>
      <c r="J50" s="416"/>
      <c r="K50" s="416"/>
    </row>
    <row r="51" spans="1:11" ht="16.5" thickBot="1" x14ac:dyDescent="0.3">
      <c r="A51" s="1" t="s">
        <v>531</v>
      </c>
      <c r="K51" s="59" t="s">
        <v>532</v>
      </c>
    </row>
    <row r="52" spans="1:11" ht="16.5" thickTop="1" x14ac:dyDescent="0.25">
      <c r="A52" s="409" t="s">
        <v>118</v>
      </c>
      <c r="B52" s="412" t="s">
        <v>2</v>
      </c>
      <c r="C52" s="412"/>
      <c r="D52" s="412"/>
      <c r="E52" s="412" t="s">
        <v>3</v>
      </c>
      <c r="F52" s="412"/>
      <c r="G52" s="412"/>
      <c r="H52" s="412" t="s">
        <v>4</v>
      </c>
      <c r="I52" s="412"/>
      <c r="J52" s="412"/>
      <c r="K52" s="409" t="s">
        <v>278</v>
      </c>
    </row>
    <row r="53" spans="1:11" ht="15.75" x14ac:dyDescent="0.25">
      <c r="A53" s="410"/>
      <c r="B53" s="413" t="s">
        <v>6</v>
      </c>
      <c r="C53" s="413"/>
      <c r="D53" s="413"/>
      <c r="E53" s="413" t="s">
        <v>7</v>
      </c>
      <c r="F53" s="413"/>
      <c r="G53" s="413"/>
      <c r="H53" s="413" t="s">
        <v>8</v>
      </c>
      <c r="I53" s="413"/>
      <c r="J53" s="413"/>
      <c r="K53" s="410"/>
    </row>
    <row r="54" spans="1:11" ht="15.75" x14ac:dyDescent="0.25">
      <c r="A54" s="410"/>
      <c r="B54" s="38" t="s">
        <v>52</v>
      </c>
      <c r="C54" s="38" t="s">
        <v>10</v>
      </c>
      <c r="D54" s="38" t="s">
        <v>11</v>
      </c>
      <c r="E54" s="38" t="s">
        <v>52</v>
      </c>
      <c r="F54" s="38" t="s">
        <v>10</v>
      </c>
      <c r="G54" s="38" t="s">
        <v>11</v>
      </c>
      <c r="H54" s="38" t="s">
        <v>52</v>
      </c>
      <c r="I54" s="38" t="s">
        <v>10</v>
      </c>
      <c r="J54" s="38" t="s">
        <v>11</v>
      </c>
      <c r="K54" s="410"/>
    </row>
    <row r="55" spans="1:11" ht="16.5" thickBot="1" x14ac:dyDescent="0.3">
      <c r="A55" s="411"/>
      <c r="B55" s="4" t="s">
        <v>12</v>
      </c>
      <c r="C55" s="4" t="s">
        <v>13</v>
      </c>
      <c r="D55" s="4" t="s">
        <v>8</v>
      </c>
      <c r="E55" s="4" t="s">
        <v>12</v>
      </c>
      <c r="F55" s="4" t="s">
        <v>13</v>
      </c>
      <c r="G55" s="4" t="s">
        <v>8</v>
      </c>
      <c r="H55" s="4" t="s">
        <v>12</v>
      </c>
      <c r="I55" s="4" t="s">
        <v>13</v>
      </c>
      <c r="J55" s="4" t="s">
        <v>8</v>
      </c>
      <c r="K55" s="411"/>
    </row>
    <row r="56" spans="1:11" ht="15.95" customHeight="1" x14ac:dyDescent="0.2">
      <c r="A56" s="42" t="s">
        <v>14</v>
      </c>
      <c r="B56" s="40"/>
      <c r="C56" s="40"/>
      <c r="D56" s="40"/>
      <c r="E56" s="40"/>
      <c r="F56" s="40"/>
      <c r="G56" s="40"/>
      <c r="H56" s="40"/>
      <c r="I56" s="40"/>
      <c r="J56" s="40"/>
      <c r="K56" s="43" t="s">
        <v>69</v>
      </c>
    </row>
    <row r="57" spans="1:11" ht="15.95" customHeight="1" x14ac:dyDescent="0.2">
      <c r="A57" s="5" t="s">
        <v>280</v>
      </c>
      <c r="B57" s="60">
        <v>183</v>
      </c>
      <c r="C57" s="60">
        <v>323</v>
      </c>
      <c r="D57" s="6">
        <f>SUM(B57:C57)</f>
        <v>506</v>
      </c>
      <c r="E57" s="6">
        <v>0</v>
      </c>
      <c r="F57" s="6">
        <v>0</v>
      </c>
      <c r="G57" s="6">
        <f>SUM(E57:F57)</f>
        <v>0</v>
      </c>
      <c r="H57" s="6">
        <f>SUM(B57,E57)</f>
        <v>183</v>
      </c>
      <c r="I57" s="6">
        <f>SUM(F57,C57)</f>
        <v>323</v>
      </c>
      <c r="J57" s="6">
        <f t="shared" ref="J57:J72" si="12">SUM(D57,G57)</f>
        <v>506</v>
      </c>
      <c r="K57" s="7" t="s">
        <v>281</v>
      </c>
    </row>
    <row r="58" spans="1:11" ht="15.95" customHeight="1" x14ac:dyDescent="0.2">
      <c r="A58" s="5" t="s">
        <v>124</v>
      </c>
      <c r="B58" s="60">
        <v>83</v>
      </c>
      <c r="C58" s="60">
        <v>122</v>
      </c>
      <c r="D58" s="6">
        <f t="shared" ref="D58:D72" si="13">SUM(B58:C58)</f>
        <v>205</v>
      </c>
      <c r="E58" s="6">
        <v>0</v>
      </c>
      <c r="F58" s="6">
        <v>0</v>
      </c>
      <c r="G58" s="6">
        <f t="shared" ref="G58:G72" si="14">SUM(E58:F58)</f>
        <v>0</v>
      </c>
      <c r="H58" s="6">
        <f t="shared" ref="H58:H72" si="15">SUM(B58,E58)</f>
        <v>83</v>
      </c>
      <c r="I58" s="6">
        <f t="shared" ref="I58:I72" si="16">SUM(F58,C58)</f>
        <v>122</v>
      </c>
      <c r="J58" s="6">
        <f t="shared" si="12"/>
        <v>205</v>
      </c>
      <c r="K58" s="7" t="s">
        <v>282</v>
      </c>
    </row>
    <row r="59" spans="1:11" ht="15.95" customHeight="1" x14ac:dyDescent="0.2">
      <c r="A59" s="5" t="s">
        <v>348</v>
      </c>
      <c r="B59" s="60">
        <v>49</v>
      </c>
      <c r="C59" s="60">
        <v>240</v>
      </c>
      <c r="D59" s="6">
        <f t="shared" si="13"/>
        <v>289</v>
      </c>
      <c r="E59" s="6">
        <v>0</v>
      </c>
      <c r="F59" s="6">
        <v>0</v>
      </c>
      <c r="G59" s="6">
        <f t="shared" si="14"/>
        <v>0</v>
      </c>
      <c r="H59" s="6">
        <f t="shared" si="15"/>
        <v>49</v>
      </c>
      <c r="I59" s="6">
        <f t="shared" si="16"/>
        <v>240</v>
      </c>
      <c r="J59" s="6">
        <f t="shared" si="12"/>
        <v>289</v>
      </c>
      <c r="K59" s="7" t="s">
        <v>349</v>
      </c>
    </row>
    <row r="60" spans="1:11" ht="15.95" customHeight="1" x14ac:dyDescent="0.2">
      <c r="A60" s="5" t="s">
        <v>285</v>
      </c>
      <c r="B60" s="60">
        <v>294</v>
      </c>
      <c r="C60" s="60">
        <v>287</v>
      </c>
      <c r="D60" s="6">
        <f t="shared" si="13"/>
        <v>581</v>
      </c>
      <c r="E60" s="6">
        <v>0</v>
      </c>
      <c r="F60" s="6">
        <v>0</v>
      </c>
      <c r="G60" s="6">
        <f t="shared" si="14"/>
        <v>0</v>
      </c>
      <c r="H60" s="6">
        <f t="shared" si="15"/>
        <v>294</v>
      </c>
      <c r="I60" s="6">
        <f t="shared" si="16"/>
        <v>287</v>
      </c>
      <c r="J60" s="6">
        <f t="shared" si="12"/>
        <v>581</v>
      </c>
      <c r="K60" s="7" t="s">
        <v>286</v>
      </c>
    </row>
    <row r="61" spans="1:11" ht="15.95" customHeight="1" x14ac:dyDescent="0.2">
      <c r="A61" s="5" t="s">
        <v>407</v>
      </c>
      <c r="B61" s="60">
        <v>281</v>
      </c>
      <c r="C61" s="60">
        <v>333</v>
      </c>
      <c r="D61" s="6">
        <f t="shared" si="13"/>
        <v>614</v>
      </c>
      <c r="E61" s="6">
        <v>0</v>
      </c>
      <c r="F61" s="6">
        <v>0</v>
      </c>
      <c r="G61" s="6">
        <f t="shared" si="14"/>
        <v>0</v>
      </c>
      <c r="H61" s="6">
        <f t="shared" si="15"/>
        <v>281</v>
      </c>
      <c r="I61" s="6">
        <f t="shared" si="16"/>
        <v>333</v>
      </c>
      <c r="J61" s="6">
        <f t="shared" si="12"/>
        <v>614</v>
      </c>
      <c r="K61" s="7" t="s">
        <v>351</v>
      </c>
    </row>
    <row r="62" spans="1:11" ht="15.95" customHeight="1" x14ac:dyDescent="0.2">
      <c r="A62" s="5" t="s">
        <v>408</v>
      </c>
      <c r="B62" s="60">
        <v>80</v>
      </c>
      <c r="C62" s="60">
        <v>95</v>
      </c>
      <c r="D62" s="6">
        <f t="shared" si="13"/>
        <v>175</v>
      </c>
      <c r="E62" s="6">
        <v>0</v>
      </c>
      <c r="F62" s="6">
        <v>0</v>
      </c>
      <c r="G62" s="6">
        <f t="shared" si="14"/>
        <v>0</v>
      </c>
      <c r="H62" s="6">
        <f t="shared" si="15"/>
        <v>80</v>
      </c>
      <c r="I62" s="6">
        <f t="shared" si="16"/>
        <v>95</v>
      </c>
      <c r="J62" s="6">
        <f t="shared" si="12"/>
        <v>175</v>
      </c>
      <c r="K62" s="7" t="s">
        <v>409</v>
      </c>
    </row>
    <row r="63" spans="1:11" ht="15.95" customHeight="1" x14ac:dyDescent="0.2">
      <c r="A63" s="5" t="s">
        <v>352</v>
      </c>
      <c r="B63" s="60">
        <v>56</v>
      </c>
      <c r="C63" s="60">
        <v>47</v>
      </c>
      <c r="D63" s="6">
        <f t="shared" si="13"/>
        <v>103</v>
      </c>
      <c r="E63" s="6">
        <v>0</v>
      </c>
      <c r="F63" s="6">
        <v>0</v>
      </c>
      <c r="G63" s="6">
        <f t="shared" si="14"/>
        <v>0</v>
      </c>
      <c r="H63" s="6">
        <f t="shared" si="15"/>
        <v>56</v>
      </c>
      <c r="I63" s="6">
        <f t="shared" si="16"/>
        <v>47</v>
      </c>
      <c r="J63" s="6">
        <f t="shared" si="12"/>
        <v>103</v>
      </c>
      <c r="K63" s="7" t="s">
        <v>410</v>
      </c>
    </row>
    <row r="64" spans="1:11" ht="15.95" customHeight="1" x14ac:dyDescent="0.2">
      <c r="A64" s="5" t="s">
        <v>287</v>
      </c>
      <c r="B64" s="60">
        <v>251</v>
      </c>
      <c r="C64" s="60">
        <v>673</v>
      </c>
      <c r="D64" s="6">
        <f t="shared" si="13"/>
        <v>924</v>
      </c>
      <c r="E64" s="6">
        <v>0</v>
      </c>
      <c r="F64" s="6">
        <v>0</v>
      </c>
      <c r="G64" s="6">
        <f t="shared" si="14"/>
        <v>0</v>
      </c>
      <c r="H64" s="6">
        <f t="shared" si="15"/>
        <v>251</v>
      </c>
      <c r="I64" s="6">
        <f t="shared" si="16"/>
        <v>673</v>
      </c>
      <c r="J64" s="6">
        <f t="shared" si="12"/>
        <v>924</v>
      </c>
      <c r="K64" s="7" t="s">
        <v>355</v>
      </c>
    </row>
    <row r="65" spans="1:11" ht="15.95" customHeight="1" x14ac:dyDescent="0.2">
      <c r="A65" s="5" t="s">
        <v>414</v>
      </c>
      <c r="B65" s="60">
        <v>361</v>
      </c>
      <c r="C65" s="60">
        <v>270</v>
      </c>
      <c r="D65" s="6">
        <f t="shared" si="13"/>
        <v>631</v>
      </c>
      <c r="E65" s="6">
        <v>0</v>
      </c>
      <c r="F65" s="6">
        <v>0</v>
      </c>
      <c r="G65" s="6">
        <f t="shared" si="14"/>
        <v>0</v>
      </c>
      <c r="H65" s="6">
        <f t="shared" si="15"/>
        <v>361</v>
      </c>
      <c r="I65" s="6">
        <f t="shared" si="16"/>
        <v>270</v>
      </c>
      <c r="J65" s="6">
        <f t="shared" si="12"/>
        <v>631</v>
      </c>
      <c r="K65" s="7" t="s">
        <v>290</v>
      </c>
    </row>
    <row r="66" spans="1:11" ht="15.95" customHeight="1" x14ac:dyDescent="0.2">
      <c r="A66" s="5" t="s">
        <v>390</v>
      </c>
      <c r="B66" s="60">
        <v>1075</v>
      </c>
      <c r="C66" s="60">
        <v>2134</v>
      </c>
      <c r="D66" s="6">
        <f t="shared" si="13"/>
        <v>3209</v>
      </c>
      <c r="E66" s="6">
        <v>0</v>
      </c>
      <c r="F66" s="6">
        <v>0</v>
      </c>
      <c r="G66" s="6">
        <f t="shared" si="14"/>
        <v>0</v>
      </c>
      <c r="H66" s="6">
        <f t="shared" si="15"/>
        <v>1075</v>
      </c>
      <c r="I66" s="6">
        <f t="shared" si="16"/>
        <v>2134</v>
      </c>
      <c r="J66" s="6">
        <f t="shared" si="12"/>
        <v>3209</v>
      </c>
      <c r="K66" s="7" t="s">
        <v>415</v>
      </c>
    </row>
    <row r="67" spans="1:11" ht="15.95" customHeight="1" x14ac:dyDescent="0.2">
      <c r="A67" s="5" t="s">
        <v>361</v>
      </c>
      <c r="B67" s="60">
        <v>226</v>
      </c>
      <c r="C67" s="60">
        <v>537</v>
      </c>
      <c r="D67" s="6">
        <f t="shared" si="13"/>
        <v>763</v>
      </c>
      <c r="E67" s="6">
        <v>0</v>
      </c>
      <c r="F67" s="6">
        <v>0</v>
      </c>
      <c r="G67" s="6">
        <f t="shared" si="14"/>
        <v>0</v>
      </c>
      <c r="H67" s="6">
        <f t="shared" si="15"/>
        <v>226</v>
      </c>
      <c r="I67" s="6">
        <f t="shared" si="16"/>
        <v>537</v>
      </c>
      <c r="J67" s="6">
        <f t="shared" si="12"/>
        <v>763</v>
      </c>
      <c r="K67" s="7" t="s">
        <v>416</v>
      </c>
    </row>
    <row r="68" spans="1:11" ht="15.95" customHeight="1" x14ac:dyDescent="0.2">
      <c r="A68" s="5" t="s">
        <v>417</v>
      </c>
      <c r="B68" s="60">
        <v>259</v>
      </c>
      <c r="C68" s="60">
        <v>292</v>
      </c>
      <c r="D68" s="6">
        <f t="shared" si="13"/>
        <v>551</v>
      </c>
      <c r="E68" s="6">
        <v>0</v>
      </c>
      <c r="F68" s="6">
        <v>0</v>
      </c>
      <c r="G68" s="6">
        <f t="shared" si="14"/>
        <v>0</v>
      </c>
      <c r="H68" s="6">
        <f t="shared" si="15"/>
        <v>259</v>
      </c>
      <c r="I68" s="6">
        <f t="shared" si="16"/>
        <v>292</v>
      </c>
      <c r="J68" s="6">
        <f t="shared" si="12"/>
        <v>551</v>
      </c>
      <c r="K68" s="7" t="s">
        <v>418</v>
      </c>
    </row>
    <row r="69" spans="1:11" ht="15.95" customHeight="1" x14ac:dyDescent="0.2">
      <c r="A69" s="5" t="s">
        <v>295</v>
      </c>
      <c r="B69" s="60">
        <v>18</v>
      </c>
      <c r="C69" s="60">
        <v>86</v>
      </c>
      <c r="D69" s="6">
        <f t="shared" si="13"/>
        <v>104</v>
      </c>
      <c r="E69" s="6">
        <v>0</v>
      </c>
      <c r="F69" s="6">
        <v>0</v>
      </c>
      <c r="G69" s="6">
        <f t="shared" si="14"/>
        <v>0</v>
      </c>
      <c r="H69" s="6">
        <f t="shared" si="15"/>
        <v>18</v>
      </c>
      <c r="I69" s="6">
        <f t="shared" si="16"/>
        <v>86</v>
      </c>
      <c r="J69" s="6">
        <f t="shared" si="12"/>
        <v>104</v>
      </c>
      <c r="K69" s="7" t="s">
        <v>312</v>
      </c>
    </row>
    <row r="70" spans="1:11" ht="15.95" customHeight="1" x14ac:dyDescent="0.2">
      <c r="A70" s="5" t="s">
        <v>297</v>
      </c>
      <c r="B70" s="60">
        <v>285</v>
      </c>
      <c r="C70" s="60">
        <v>158</v>
      </c>
      <c r="D70" s="6">
        <f t="shared" si="13"/>
        <v>443</v>
      </c>
      <c r="E70" s="6">
        <v>0</v>
      </c>
      <c r="F70" s="6">
        <v>0</v>
      </c>
      <c r="G70" s="6">
        <f t="shared" si="14"/>
        <v>0</v>
      </c>
      <c r="H70" s="6">
        <f t="shared" si="15"/>
        <v>285</v>
      </c>
      <c r="I70" s="6">
        <f t="shared" si="16"/>
        <v>158</v>
      </c>
      <c r="J70" s="6">
        <f t="shared" si="12"/>
        <v>443</v>
      </c>
      <c r="K70" s="7" t="s">
        <v>298</v>
      </c>
    </row>
    <row r="71" spans="1:11" ht="15.95" customHeight="1" x14ac:dyDescent="0.2">
      <c r="A71" s="5" t="s">
        <v>379</v>
      </c>
      <c r="B71" s="60">
        <v>243</v>
      </c>
      <c r="C71" s="60">
        <v>368</v>
      </c>
      <c r="D71" s="6">
        <f t="shared" si="13"/>
        <v>611</v>
      </c>
      <c r="E71" s="6">
        <v>0</v>
      </c>
      <c r="F71" s="6">
        <v>0</v>
      </c>
      <c r="G71" s="6">
        <f t="shared" si="14"/>
        <v>0</v>
      </c>
      <c r="H71" s="6">
        <f t="shared" si="15"/>
        <v>243</v>
      </c>
      <c r="I71" s="6">
        <f t="shared" si="16"/>
        <v>368</v>
      </c>
      <c r="J71" s="6">
        <f t="shared" si="12"/>
        <v>611</v>
      </c>
      <c r="K71" s="7" t="s">
        <v>300</v>
      </c>
    </row>
    <row r="72" spans="1:11" ht="15.95" customHeight="1" x14ac:dyDescent="0.2">
      <c r="A72" s="5" t="s">
        <v>420</v>
      </c>
      <c r="B72" s="60">
        <v>708</v>
      </c>
      <c r="C72" s="60">
        <v>550</v>
      </c>
      <c r="D72" s="6">
        <f t="shared" si="13"/>
        <v>1258</v>
      </c>
      <c r="E72" s="6">
        <v>0</v>
      </c>
      <c r="F72" s="6">
        <v>0</v>
      </c>
      <c r="G72" s="6">
        <f t="shared" si="14"/>
        <v>0</v>
      </c>
      <c r="H72" s="6">
        <f t="shared" si="15"/>
        <v>708</v>
      </c>
      <c r="I72" s="6">
        <f t="shared" si="16"/>
        <v>550</v>
      </c>
      <c r="J72" s="6">
        <f t="shared" si="12"/>
        <v>1258</v>
      </c>
      <c r="K72" s="7" t="s">
        <v>421</v>
      </c>
    </row>
    <row r="73" spans="1:11" ht="15.95" customHeight="1" x14ac:dyDescent="0.2">
      <c r="A73" s="5" t="s">
        <v>38</v>
      </c>
      <c r="B73" s="6">
        <f>SUM(B57:B72)</f>
        <v>4452</v>
      </c>
      <c r="C73" s="6">
        <f t="shared" ref="C73:J73" si="17">SUM(C57:C72)</f>
        <v>6515</v>
      </c>
      <c r="D73" s="6">
        <f t="shared" si="17"/>
        <v>10967</v>
      </c>
      <c r="E73" s="6">
        <v>0</v>
      </c>
      <c r="F73" s="6">
        <f t="shared" si="17"/>
        <v>0</v>
      </c>
      <c r="G73" s="6">
        <f t="shared" si="17"/>
        <v>0</v>
      </c>
      <c r="H73" s="6">
        <f t="shared" si="17"/>
        <v>4452</v>
      </c>
      <c r="I73" s="6">
        <f t="shared" si="17"/>
        <v>6515</v>
      </c>
      <c r="J73" s="6">
        <f t="shared" si="17"/>
        <v>10967</v>
      </c>
      <c r="K73" s="7" t="s">
        <v>305</v>
      </c>
    </row>
    <row r="74" spans="1:11" ht="15.95" customHeight="1" x14ac:dyDescent="0.2">
      <c r="A74" s="5" t="s">
        <v>62</v>
      </c>
      <c r="B74" s="6"/>
      <c r="C74" s="6"/>
      <c r="D74" s="6"/>
      <c r="E74" s="6"/>
      <c r="F74" s="6"/>
      <c r="G74" s="6"/>
      <c r="H74" s="6"/>
      <c r="I74" s="6"/>
      <c r="J74" s="6"/>
      <c r="K74" s="7" t="s">
        <v>422</v>
      </c>
    </row>
    <row r="75" spans="1:11" ht="15.95" customHeight="1" x14ac:dyDescent="0.2">
      <c r="A75" s="5" t="s">
        <v>348</v>
      </c>
      <c r="B75" s="60">
        <v>350</v>
      </c>
      <c r="C75" s="60">
        <v>128</v>
      </c>
      <c r="D75" s="6">
        <f>SUM(B75:C75)</f>
        <v>478</v>
      </c>
      <c r="E75" s="6">
        <v>0</v>
      </c>
      <c r="F75" s="6">
        <v>0</v>
      </c>
      <c r="G75" s="6">
        <f>SUM(E75:F75)</f>
        <v>0</v>
      </c>
      <c r="H75" s="6">
        <f>SUM(B75,E75)</f>
        <v>350</v>
      </c>
      <c r="I75" s="6">
        <f>SUM(C75,F75)</f>
        <v>128</v>
      </c>
      <c r="J75" s="6">
        <f>SUM(H75:I75)</f>
        <v>478</v>
      </c>
      <c r="K75" s="7" t="s">
        <v>349</v>
      </c>
    </row>
    <row r="76" spans="1:11" ht="15.95" customHeight="1" x14ac:dyDescent="0.2">
      <c r="A76" s="5" t="s">
        <v>285</v>
      </c>
      <c r="B76" s="60">
        <v>177</v>
      </c>
      <c r="C76" s="60">
        <v>36</v>
      </c>
      <c r="D76" s="6">
        <f t="shared" ref="D76:D84" si="18">SUM(B76:C76)</f>
        <v>213</v>
      </c>
      <c r="E76" s="6">
        <v>0</v>
      </c>
      <c r="F76" s="6">
        <v>0</v>
      </c>
      <c r="G76" s="6">
        <f>SUM(E76:F76)</f>
        <v>0</v>
      </c>
      <c r="H76" s="6">
        <f t="shared" ref="H76:I84" si="19">SUM(B76,E76)</f>
        <v>177</v>
      </c>
      <c r="I76" s="6">
        <f t="shared" si="19"/>
        <v>36</v>
      </c>
      <c r="J76" s="6">
        <f t="shared" ref="J76:J84" si="20">SUM(H76:I76)</f>
        <v>213</v>
      </c>
      <c r="K76" s="7" t="s">
        <v>286</v>
      </c>
    </row>
    <row r="77" spans="1:11" ht="15.95" customHeight="1" x14ac:dyDescent="0.2">
      <c r="A77" s="5" t="s">
        <v>407</v>
      </c>
      <c r="B77" s="60">
        <v>82</v>
      </c>
      <c r="C77" s="60">
        <v>17</v>
      </c>
      <c r="D77" s="6">
        <f t="shared" si="18"/>
        <v>99</v>
      </c>
      <c r="E77" s="6">
        <v>0</v>
      </c>
      <c r="F77" s="6">
        <v>0</v>
      </c>
      <c r="G77" s="6">
        <f t="shared" ref="G77:G84" si="21">SUM(E77:F77)</f>
        <v>0</v>
      </c>
      <c r="H77" s="6">
        <f t="shared" si="19"/>
        <v>82</v>
      </c>
      <c r="I77" s="6">
        <f t="shared" si="19"/>
        <v>17</v>
      </c>
      <c r="J77" s="6">
        <f t="shared" si="20"/>
        <v>99</v>
      </c>
      <c r="K77" s="7" t="s">
        <v>351</v>
      </c>
    </row>
    <row r="78" spans="1:11" ht="15.95" customHeight="1" x14ac:dyDescent="0.2">
      <c r="A78" s="5" t="s">
        <v>287</v>
      </c>
      <c r="B78" s="60">
        <v>372</v>
      </c>
      <c r="C78" s="60">
        <v>219</v>
      </c>
      <c r="D78" s="6">
        <f t="shared" si="18"/>
        <v>591</v>
      </c>
      <c r="E78" s="6">
        <v>0</v>
      </c>
      <c r="F78" s="6">
        <v>0</v>
      </c>
      <c r="G78" s="6">
        <f t="shared" si="21"/>
        <v>0</v>
      </c>
      <c r="H78" s="6">
        <f t="shared" si="19"/>
        <v>372</v>
      </c>
      <c r="I78" s="6">
        <f t="shared" si="19"/>
        <v>219</v>
      </c>
      <c r="J78" s="6">
        <f t="shared" si="20"/>
        <v>591</v>
      </c>
      <c r="K78" s="7" t="s">
        <v>355</v>
      </c>
    </row>
    <row r="79" spans="1:11" ht="15.95" customHeight="1" x14ac:dyDescent="0.2">
      <c r="A79" s="5" t="s">
        <v>414</v>
      </c>
      <c r="B79" s="60">
        <v>592</v>
      </c>
      <c r="C79" s="60">
        <v>338</v>
      </c>
      <c r="D79" s="6">
        <f t="shared" si="18"/>
        <v>930</v>
      </c>
      <c r="E79" s="6">
        <v>0</v>
      </c>
      <c r="F79" s="6">
        <v>0</v>
      </c>
      <c r="G79" s="6">
        <f t="shared" si="21"/>
        <v>0</v>
      </c>
      <c r="H79" s="6">
        <f t="shared" si="19"/>
        <v>592</v>
      </c>
      <c r="I79" s="6">
        <f t="shared" si="19"/>
        <v>338</v>
      </c>
      <c r="J79" s="6">
        <f t="shared" si="20"/>
        <v>930</v>
      </c>
      <c r="K79" s="7" t="s">
        <v>290</v>
      </c>
    </row>
    <row r="80" spans="1:11" ht="15.95" customHeight="1" x14ac:dyDescent="0.2">
      <c r="A80" s="5" t="s">
        <v>390</v>
      </c>
      <c r="B80" s="60">
        <v>1012</v>
      </c>
      <c r="C80" s="60">
        <v>1285</v>
      </c>
      <c r="D80" s="6">
        <f t="shared" si="18"/>
        <v>2297</v>
      </c>
      <c r="E80" s="6">
        <v>0</v>
      </c>
      <c r="F80" s="6">
        <v>0</v>
      </c>
      <c r="G80" s="6">
        <f t="shared" si="21"/>
        <v>0</v>
      </c>
      <c r="H80" s="6">
        <f t="shared" si="19"/>
        <v>1012</v>
      </c>
      <c r="I80" s="6">
        <f t="shared" si="19"/>
        <v>1285</v>
      </c>
      <c r="J80" s="6">
        <f t="shared" si="20"/>
        <v>2297</v>
      </c>
      <c r="K80" s="7" t="s">
        <v>415</v>
      </c>
    </row>
    <row r="81" spans="1:11" ht="15.95" customHeight="1" x14ac:dyDescent="0.2">
      <c r="A81" s="5" t="s">
        <v>361</v>
      </c>
      <c r="B81" s="60">
        <v>40</v>
      </c>
      <c r="C81" s="60">
        <v>27</v>
      </c>
      <c r="D81" s="6">
        <f t="shared" si="18"/>
        <v>67</v>
      </c>
      <c r="E81" s="6">
        <v>0</v>
      </c>
      <c r="F81" s="6">
        <v>0</v>
      </c>
      <c r="G81" s="6">
        <f t="shared" si="21"/>
        <v>0</v>
      </c>
      <c r="H81" s="6">
        <f t="shared" si="19"/>
        <v>40</v>
      </c>
      <c r="I81" s="6">
        <f t="shared" si="19"/>
        <v>27</v>
      </c>
      <c r="J81" s="6">
        <f t="shared" si="20"/>
        <v>67</v>
      </c>
      <c r="K81" s="7" t="s">
        <v>416</v>
      </c>
    </row>
    <row r="82" spans="1:11" ht="15.95" customHeight="1" x14ac:dyDescent="0.2">
      <c r="A82" s="5" t="s">
        <v>297</v>
      </c>
      <c r="B82" s="60">
        <v>227</v>
      </c>
      <c r="C82" s="60">
        <v>56</v>
      </c>
      <c r="D82" s="6">
        <f t="shared" si="18"/>
        <v>283</v>
      </c>
      <c r="E82" s="6">
        <v>0</v>
      </c>
      <c r="F82" s="6">
        <v>0</v>
      </c>
      <c r="G82" s="6">
        <f t="shared" si="21"/>
        <v>0</v>
      </c>
      <c r="H82" s="6">
        <f t="shared" si="19"/>
        <v>227</v>
      </c>
      <c r="I82" s="6">
        <f t="shared" si="19"/>
        <v>56</v>
      </c>
      <c r="J82" s="6">
        <f t="shared" si="20"/>
        <v>283</v>
      </c>
      <c r="K82" s="7" t="s">
        <v>312</v>
      </c>
    </row>
    <row r="83" spans="1:11" ht="15.95" customHeight="1" x14ac:dyDescent="0.2">
      <c r="A83" s="5" t="s">
        <v>379</v>
      </c>
      <c r="B83" s="60">
        <v>9</v>
      </c>
      <c r="C83" s="60">
        <v>13</v>
      </c>
      <c r="D83" s="6">
        <f t="shared" si="18"/>
        <v>22</v>
      </c>
      <c r="E83" s="6">
        <v>0</v>
      </c>
      <c r="F83" s="6">
        <v>0</v>
      </c>
      <c r="G83" s="6">
        <f t="shared" si="21"/>
        <v>0</v>
      </c>
      <c r="H83" s="6">
        <f t="shared" si="19"/>
        <v>9</v>
      </c>
      <c r="I83" s="6">
        <f t="shared" si="19"/>
        <v>13</v>
      </c>
      <c r="J83" s="6">
        <f t="shared" si="20"/>
        <v>22</v>
      </c>
      <c r="K83" s="7" t="s">
        <v>300</v>
      </c>
    </row>
    <row r="84" spans="1:11" ht="15.95" customHeight="1" x14ac:dyDescent="0.2">
      <c r="A84" s="5" t="s">
        <v>420</v>
      </c>
      <c r="B84" s="60">
        <v>2161</v>
      </c>
      <c r="C84" s="60">
        <v>519</v>
      </c>
      <c r="D84" s="6">
        <f t="shared" si="18"/>
        <v>2680</v>
      </c>
      <c r="E84" s="6">
        <v>0</v>
      </c>
      <c r="F84" s="6">
        <v>0</v>
      </c>
      <c r="G84" s="6">
        <f t="shared" si="21"/>
        <v>0</v>
      </c>
      <c r="H84" s="6">
        <f t="shared" si="19"/>
        <v>2161</v>
      </c>
      <c r="I84" s="6">
        <f t="shared" si="19"/>
        <v>519</v>
      </c>
      <c r="J84" s="6">
        <f t="shared" si="20"/>
        <v>2680</v>
      </c>
      <c r="K84" s="7" t="s">
        <v>421</v>
      </c>
    </row>
    <row r="85" spans="1:11" ht="15.95" customHeight="1" thickBot="1" x14ac:dyDescent="0.25">
      <c r="A85" s="44" t="s">
        <v>45</v>
      </c>
      <c r="B85" s="45">
        <f>SUM(B75:B84)</f>
        <v>5022</v>
      </c>
      <c r="C85" s="45">
        <f t="shared" ref="C85:J85" si="22">SUM(C75:C84)</f>
        <v>2638</v>
      </c>
      <c r="D85" s="45">
        <f t="shared" si="22"/>
        <v>7660</v>
      </c>
      <c r="E85" s="45">
        <f t="shared" si="22"/>
        <v>0</v>
      </c>
      <c r="F85" s="45">
        <f t="shared" si="22"/>
        <v>0</v>
      </c>
      <c r="G85" s="45">
        <f t="shared" si="22"/>
        <v>0</v>
      </c>
      <c r="H85" s="45">
        <f t="shared" si="22"/>
        <v>5022</v>
      </c>
      <c r="I85" s="45">
        <f t="shared" si="22"/>
        <v>2638</v>
      </c>
      <c r="J85" s="45">
        <f t="shared" si="22"/>
        <v>7660</v>
      </c>
      <c r="K85" s="46" t="s">
        <v>307</v>
      </c>
    </row>
    <row r="86" spans="1:11" ht="15.95" customHeight="1" thickBot="1" x14ac:dyDescent="0.25">
      <c r="A86" s="8" t="s">
        <v>47</v>
      </c>
      <c r="B86" s="9">
        <f>SUM(B85,B73)</f>
        <v>9474</v>
      </c>
      <c r="C86" s="9">
        <f t="shared" ref="C86:J86" si="23">SUM(C85,C73)</f>
        <v>9153</v>
      </c>
      <c r="D86" s="9">
        <f t="shared" si="23"/>
        <v>18627</v>
      </c>
      <c r="E86" s="9">
        <f t="shared" si="23"/>
        <v>0</v>
      </c>
      <c r="F86" s="9">
        <f t="shared" si="23"/>
        <v>0</v>
      </c>
      <c r="G86" s="9">
        <f t="shared" si="23"/>
        <v>0</v>
      </c>
      <c r="H86" s="9">
        <f t="shared" si="23"/>
        <v>9474</v>
      </c>
      <c r="I86" s="9">
        <f t="shared" si="23"/>
        <v>9153</v>
      </c>
      <c r="J86" s="9">
        <f t="shared" si="23"/>
        <v>18627</v>
      </c>
      <c r="K86" s="10" t="s">
        <v>48</v>
      </c>
    </row>
    <row r="87" spans="1:11" ht="15" thickTop="1" x14ac:dyDescent="0.2"/>
  </sheetData>
  <mergeCells count="20">
    <mergeCell ref="A1:K1"/>
    <mergeCell ref="A2:K2"/>
    <mergeCell ref="A4:A7"/>
    <mergeCell ref="B4:D4"/>
    <mergeCell ref="E4:G4"/>
    <mergeCell ref="H4:J4"/>
    <mergeCell ref="K4:K7"/>
    <mergeCell ref="B5:D5"/>
    <mergeCell ref="E5:G5"/>
    <mergeCell ref="H5:J5"/>
    <mergeCell ref="A49:K49"/>
    <mergeCell ref="A50:K50"/>
    <mergeCell ref="A52:A55"/>
    <mergeCell ref="B52:D52"/>
    <mergeCell ref="E52:G52"/>
    <mergeCell ref="H52:J52"/>
    <mergeCell ref="K52:K55"/>
    <mergeCell ref="B53:D53"/>
    <mergeCell ref="E53:G53"/>
    <mergeCell ref="H53:J53"/>
  </mergeCells>
  <printOptions horizontalCentered="1"/>
  <pageMargins left="0.39370078740157483" right="0.39370078740157483" top="0.78740157480314965" bottom="0.39370078740157483" header="0.78740157480314965" footer="0.39370078740157483"/>
  <pageSetup paperSize="9" scale="66" orientation="landscape" r:id="rId1"/>
  <rowBreaks count="1" manualBreakCount="1">
    <brk id="38" max="1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46"/>
  <sheetViews>
    <sheetView rightToLeft="1" view="pageBreakPreview" topLeftCell="A80" zoomScale="80" zoomScaleSheetLayoutView="80" workbookViewId="0">
      <selection activeCell="A90" sqref="A90:A115"/>
    </sheetView>
  </sheetViews>
  <sheetFormatPr defaultRowHeight="14.25" x14ac:dyDescent="0.2"/>
  <cols>
    <col min="1" max="1" width="28.625" style="76" customWidth="1"/>
    <col min="2" max="2" width="7.5" style="76" customWidth="1"/>
    <col min="3" max="3" width="9.875" style="76" customWidth="1"/>
    <col min="4" max="4" width="8.625" style="76" customWidth="1"/>
    <col min="5" max="5" width="7.125" style="76" customWidth="1"/>
    <col min="6" max="6" width="9.5" style="76" customWidth="1"/>
    <col min="7" max="7" width="7.5" style="76" customWidth="1"/>
    <col min="8" max="8" width="7.75" style="76" customWidth="1"/>
    <col min="9" max="9" width="9" style="76" customWidth="1"/>
    <col min="10" max="10" width="8.875" style="76" customWidth="1"/>
    <col min="11" max="11" width="46.75" style="76" customWidth="1"/>
    <col min="12" max="16384" width="9" style="76"/>
  </cols>
  <sheetData>
    <row r="1" spans="1:11" ht="33.75" customHeight="1" x14ac:dyDescent="0.2">
      <c r="A1" s="423" t="s">
        <v>870</v>
      </c>
      <c r="B1" s="423"/>
      <c r="C1" s="423"/>
      <c r="D1" s="423"/>
      <c r="E1" s="423"/>
      <c r="F1" s="423"/>
      <c r="G1" s="423"/>
      <c r="H1" s="423"/>
      <c r="I1" s="423"/>
      <c r="J1" s="423"/>
      <c r="K1" s="423"/>
    </row>
    <row r="2" spans="1:11" ht="37.5" customHeight="1" x14ac:dyDescent="0.25">
      <c r="A2" s="416" t="s">
        <v>871</v>
      </c>
      <c r="B2" s="416"/>
      <c r="C2" s="416"/>
      <c r="D2" s="416"/>
      <c r="E2" s="416"/>
      <c r="F2" s="416"/>
      <c r="G2" s="416"/>
      <c r="H2" s="416"/>
      <c r="I2" s="416"/>
      <c r="J2" s="416"/>
      <c r="K2" s="416"/>
    </row>
    <row r="3" spans="1:11" ht="16.5" thickBot="1" x14ac:dyDescent="0.3">
      <c r="A3" s="1" t="s">
        <v>1858</v>
      </c>
      <c r="K3" s="59" t="s">
        <v>1859</v>
      </c>
    </row>
    <row r="4" spans="1:11" ht="19.5" customHeight="1" thickTop="1" x14ac:dyDescent="0.25">
      <c r="A4" s="409" t="s">
        <v>118</v>
      </c>
      <c r="B4" s="412" t="s">
        <v>2</v>
      </c>
      <c r="C4" s="412"/>
      <c r="D4" s="412"/>
      <c r="E4" s="412" t="s">
        <v>3</v>
      </c>
      <c r="F4" s="412"/>
      <c r="G4" s="412"/>
      <c r="H4" s="412" t="s">
        <v>4</v>
      </c>
      <c r="I4" s="412"/>
      <c r="J4" s="412"/>
      <c r="K4" s="409" t="s">
        <v>278</v>
      </c>
    </row>
    <row r="5" spans="1:11" ht="19.5" customHeight="1" x14ac:dyDescent="0.25">
      <c r="A5" s="410"/>
      <c r="B5" s="413" t="s">
        <v>6</v>
      </c>
      <c r="C5" s="413"/>
      <c r="D5" s="413"/>
      <c r="E5" s="413" t="s">
        <v>7</v>
      </c>
      <c r="F5" s="413"/>
      <c r="G5" s="413"/>
      <c r="H5" s="413" t="s">
        <v>8</v>
      </c>
      <c r="I5" s="413"/>
      <c r="J5" s="413"/>
      <c r="K5" s="410"/>
    </row>
    <row r="6" spans="1:11" ht="19.5" customHeight="1" x14ac:dyDescent="0.25">
      <c r="A6" s="410"/>
      <c r="B6" s="75" t="s">
        <v>52</v>
      </c>
      <c r="C6" s="75" t="s">
        <v>10</v>
      </c>
      <c r="D6" s="75" t="s">
        <v>11</v>
      </c>
      <c r="E6" s="75" t="s">
        <v>52</v>
      </c>
      <c r="F6" s="75" t="s">
        <v>10</v>
      </c>
      <c r="G6" s="75" t="s">
        <v>11</v>
      </c>
      <c r="H6" s="75" t="s">
        <v>52</v>
      </c>
      <c r="I6" s="75" t="s">
        <v>10</v>
      </c>
      <c r="J6" s="75" t="s">
        <v>11</v>
      </c>
      <c r="K6" s="410"/>
    </row>
    <row r="7" spans="1:11" ht="19.5" customHeight="1" thickBot="1" x14ac:dyDescent="0.3">
      <c r="A7" s="411"/>
      <c r="B7" s="4" t="s">
        <v>12</v>
      </c>
      <c r="C7" s="4" t="s">
        <v>13</v>
      </c>
      <c r="D7" s="4" t="s">
        <v>8</v>
      </c>
      <c r="E7" s="4" t="s">
        <v>12</v>
      </c>
      <c r="F7" s="4" t="s">
        <v>13</v>
      </c>
      <c r="G7" s="4" t="s">
        <v>8</v>
      </c>
      <c r="H7" s="4" t="s">
        <v>12</v>
      </c>
      <c r="I7" s="4" t="s">
        <v>13</v>
      </c>
      <c r="J7" s="4" t="s">
        <v>8</v>
      </c>
      <c r="K7" s="411"/>
    </row>
    <row r="8" spans="1:11" ht="20.100000000000001" customHeight="1" x14ac:dyDescent="0.2">
      <c r="A8" s="5" t="s">
        <v>14</v>
      </c>
      <c r="B8" s="6"/>
      <c r="C8" s="6"/>
      <c r="D8" s="6"/>
      <c r="E8" s="6"/>
      <c r="F8" s="6"/>
      <c r="G8" s="6"/>
      <c r="H8" s="6"/>
      <c r="I8" s="6"/>
      <c r="J8" s="6"/>
      <c r="K8" s="7" t="s">
        <v>69</v>
      </c>
    </row>
    <row r="9" spans="1:11" ht="20.100000000000001" customHeight="1" x14ac:dyDescent="0.2">
      <c r="A9" s="5" t="s">
        <v>280</v>
      </c>
      <c r="B9" s="6">
        <v>33</v>
      </c>
      <c r="C9" s="6">
        <v>62</v>
      </c>
      <c r="D9" s="6">
        <f>SUM(B9:C9)</f>
        <v>95</v>
      </c>
      <c r="E9" s="6">
        <v>0</v>
      </c>
      <c r="F9" s="6">
        <v>0</v>
      </c>
      <c r="G9" s="6">
        <f>SUM(E9:F9)</f>
        <v>0</v>
      </c>
      <c r="H9" s="6">
        <f>SUM(B9,E9)</f>
        <v>33</v>
      </c>
      <c r="I9" s="6">
        <f>SUM(C9,F9)</f>
        <v>62</v>
      </c>
      <c r="J9" s="6">
        <f>SUM(H9:I9)</f>
        <v>95</v>
      </c>
      <c r="K9" s="7" t="s">
        <v>281</v>
      </c>
    </row>
    <row r="10" spans="1:11" ht="20.100000000000001" customHeight="1" x14ac:dyDescent="0.2">
      <c r="A10" s="5" t="s">
        <v>131</v>
      </c>
      <c r="B10" s="6">
        <v>17</v>
      </c>
      <c r="C10" s="6">
        <v>48</v>
      </c>
      <c r="D10" s="6">
        <f t="shared" ref="D10:D22" si="0">SUM(B10:C10)</f>
        <v>65</v>
      </c>
      <c r="E10" s="6">
        <v>0</v>
      </c>
      <c r="F10" s="6">
        <v>0</v>
      </c>
      <c r="G10" s="6">
        <f t="shared" ref="G10:G22" si="1">SUM(E10:F10)</f>
        <v>0</v>
      </c>
      <c r="H10" s="6">
        <f t="shared" ref="H10:I22" si="2">SUM(B10,E10)</f>
        <v>17</v>
      </c>
      <c r="I10" s="6">
        <f t="shared" si="2"/>
        <v>48</v>
      </c>
      <c r="J10" s="6">
        <f t="shared" ref="J10:J22" si="3">SUM(H10:I10)</f>
        <v>65</v>
      </c>
      <c r="K10" s="7" t="s">
        <v>282</v>
      </c>
    </row>
    <row r="11" spans="1:11" ht="20.100000000000001" customHeight="1" x14ac:dyDescent="0.2">
      <c r="A11" s="5" t="s">
        <v>285</v>
      </c>
      <c r="B11" s="6">
        <v>83</v>
      </c>
      <c r="C11" s="6">
        <v>63</v>
      </c>
      <c r="D11" s="6">
        <f t="shared" si="0"/>
        <v>146</v>
      </c>
      <c r="E11" s="6">
        <v>0</v>
      </c>
      <c r="F11" s="6">
        <v>0</v>
      </c>
      <c r="G11" s="6">
        <f t="shared" si="1"/>
        <v>0</v>
      </c>
      <c r="H11" s="6">
        <f t="shared" si="2"/>
        <v>83</v>
      </c>
      <c r="I11" s="6">
        <f t="shared" si="2"/>
        <v>63</v>
      </c>
      <c r="J11" s="6">
        <f t="shared" si="3"/>
        <v>146</v>
      </c>
      <c r="K11" s="7" t="s">
        <v>286</v>
      </c>
    </row>
    <row r="12" spans="1:11" ht="20.100000000000001" customHeight="1" x14ac:dyDescent="0.2">
      <c r="A12" s="5" t="s">
        <v>407</v>
      </c>
      <c r="B12" s="6">
        <v>112</v>
      </c>
      <c r="C12" s="6">
        <v>99</v>
      </c>
      <c r="D12" s="6">
        <f t="shared" si="0"/>
        <v>211</v>
      </c>
      <c r="E12" s="6">
        <v>0</v>
      </c>
      <c r="F12" s="6">
        <v>0</v>
      </c>
      <c r="G12" s="6">
        <f t="shared" si="1"/>
        <v>0</v>
      </c>
      <c r="H12" s="6">
        <f t="shared" si="2"/>
        <v>112</v>
      </c>
      <c r="I12" s="6">
        <f t="shared" si="2"/>
        <v>99</v>
      </c>
      <c r="J12" s="6">
        <f t="shared" si="3"/>
        <v>211</v>
      </c>
      <c r="K12" s="7" t="s">
        <v>351</v>
      </c>
    </row>
    <row r="13" spans="1:11" ht="20.100000000000001" customHeight="1" x14ac:dyDescent="0.2">
      <c r="A13" s="5" t="s">
        <v>352</v>
      </c>
      <c r="B13" s="6">
        <v>32</v>
      </c>
      <c r="C13" s="6">
        <v>27</v>
      </c>
      <c r="D13" s="6">
        <f t="shared" si="0"/>
        <v>59</v>
      </c>
      <c r="E13" s="6">
        <v>0</v>
      </c>
      <c r="F13" s="6">
        <v>0</v>
      </c>
      <c r="G13" s="6">
        <f t="shared" si="1"/>
        <v>0</v>
      </c>
      <c r="H13" s="6">
        <f t="shared" si="2"/>
        <v>32</v>
      </c>
      <c r="I13" s="6">
        <f t="shared" si="2"/>
        <v>27</v>
      </c>
      <c r="J13" s="6">
        <f t="shared" si="3"/>
        <v>59</v>
      </c>
      <c r="K13" s="7" t="s">
        <v>872</v>
      </c>
    </row>
    <row r="14" spans="1:11" ht="20.100000000000001" customHeight="1" x14ac:dyDescent="0.2">
      <c r="A14" s="5" t="s">
        <v>354</v>
      </c>
      <c r="B14" s="6">
        <v>86</v>
      </c>
      <c r="C14" s="6">
        <v>153</v>
      </c>
      <c r="D14" s="6">
        <f t="shared" si="0"/>
        <v>239</v>
      </c>
      <c r="E14" s="6">
        <v>0</v>
      </c>
      <c r="F14" s="6">
        <v>0</v>
      </c>
      <c r="G14" s="6">
        <f t="shared" si="1"/>
        <v>0</v>
      </c>
      <c r="H14" s="6">
        <f t="shared" si="2"/>
        <v>86</v>
      </c>
      <c r="I14" s="6">
        <f t="shared" si="2"/>
        <v>153</v>
      </c>
      <c r="J14" s="6">
        <f t="shared" si="3"/>
        <v>239</v>
      </c>
      <c r="K14" s="7" t="s">
        <v>331</v>
      </c>
    </row>
    <row r="15" spans="1:11" ht="20.100000000000001" customHeight="1" x14ac:dyDescent="0.2">
      <c r="A15" s="5" t="s">
        <v>873</v>
      </c>
      <c r="B15" s="6">
        <v>74</v>
      </c>
      <c r="C15" s="6">
        <v>79</v>
      </c>
      <c r="D15" s="6">
        <f t="shared" si="0"/>
        <v>153</v>
      </c>
      <c r="E15" s="6">
        <v>0</v>
      </c>
      <c r="F15" s="6">
        <v>0</v>
      </c>
      <c r="G15" s="6">
        <f t="shared" si="1"/>
        <v>0</v>
      </c>
      <c r="H15" s="6">
        <f t="shared" si="2"/>
        <v>74</v>
      </c>
      <c r="I15" s="6">
        <f t="shared" si="2"/>
        <v>79</v>
      </c>
      <c r="J15" s="6">
        <f t="shared" si="3"/>
        <v>153</v>
      </c>
      <c r="K15" s="7" t="s">
        <v>874</v>
      </c>
    </row>
    <row r="16" spans="1:11" ht="20.100000000000001" customHeight="1" x14ac:dyDescent="0.2">
      <c r="A16" s="5" t="s">
        <v>414</v>
      </c>
      <c r="B16" s="6">
        <v>324</v>
      </c>
      <c r="C16" s="6">
        <v>180</v>
      </c>
      <c r="D16" s="6">
        <f t="shared" si="0"/>
        <v>504</v>
      </c>
      <c r="E16" s="6">
        <v>0</v>
      </c>
      <c r="F16" s="6">
        <v>0</v>
      </c>
      <c r="G16" s="6">
        <f t="shared" si="1"/>
        <v>0</v>
      </c>
      <c r="H16" s="6">
        <f t="shared" si="2"/>
        <v>324</v>
      </c>
      <c r="I16" s="6">
        <f t="shared" si="2"/>
        <v>180</v>
      </c>
      <c r="J16" s="6">
        <f t="shared" si="3"/>
        <v>504</v>
      </c>
      <c r="K16" s="7" t="s">
        <v>290</v>
      </c>
    </row>
    <row r="17" spans="1:11" ht="20.100000000000001" customHeight="1" x14ac:dyDescent="0.2">
      <c r="A17" s="5" t="s">
        <v>293</v>
      </c>
      <c r="B17" s="6">
        <v>493</v>
      </c>
      <c r="C17" s="6">
        <v>458</v>
      </c>
      <c r="D17" s="6">
        <f t="shared" si="0"/>
        <v>951</v>
      </c>
      <c r="E17" s="6">
        <v>0</v>
      </c>
      <c r="F17" s="6">
        <v>0</v>
      </c>
      <c r="G17" s="6">
        <f t="shared" si="1"/>
        <v>0</v>
      </c>
      <c r="H17" s="6">
        <f t="shared" si="2"/>
        <v>493</v>
      </c>
      <c r="I17" s="6">
        <f t="shared" si="2"/>
        <v>458</v>
      </c>
      <c r="J17" s="6">
        <f t="shared" si="3"/>
        <v>951</v>
      </c>
      <c r="K17" s="7" t="s">
        <v>294</v>
      </c>
    </row>
    <row r="18" spans="1:11" ht="20.100000000000001" customHeight="1" x14ac:dyDescent="0.2">
      <c r="A18" s="5" t="s">
        <v>875</v>
      </c>
      <c r="B18" s="6">
        <v>184</v>
      </c>
      <c r="C18" s="6">
        <v>148</v>
      </c>
      <c r="D18" s="6">
        <f t="shared" si="0"/>
        <v>332</v>
      </c>
      <c r="E18" s="6">
        <v>0</v>
      </c>
      <c r="F18" s="6">
        <v>0</v>
      </c>
      <c r="G18" s="6">
        <f t="shared" si="1"/>
        <v>0</v>
      </c>
      <c r="H18" s="6">
        <f t="shared" si="2"/>
        <v>184</v>
      </c>
      <c r="I18" s="6">
        <f t="shared" si="2"/>
        <v>148</v>
      </c>
      <c r="J18" s="6">
        <f t="shared" si="3"/>
        <v>332</v>
      </c>
      <c r="K18" s="7" t="s">
        <v>876</v>
      </c>
    </row>
    <row r="19" spans="1:11" ht="20.100000000000001" customHeight="1" x14ac:dyDescent="0.2">
      <c r="A19" s="5" t="s">
        <v>297</v>
      </c>
      <c r="B19" s="6">
        <v>121</v>
      </c>
      <c r="C19" s="6">
        <v>41</v>
      </c>
      <c r="D19" s="6">
        <f t="shared" si="0"/>
        <v>162</v>
      </c>
      <c r="E19" s="6">
        <v>0</v>
      </c>
      <c r="F19" s="6">
        <v>0</v>
      </c>
      <c r="G19" s="6">
        <f t="shared" si="1"/>
        <v>0</v>
      </c>
      <c r="H19" s="6">
        <f t="shared" si="2"/>
        <v>121</v>
      </c>
      <c r="I19" s="6">
        <f t="shared" si="2"/>
        <v>41</v>
      </c>
      <c r="J19" s="6">
        <f t="shared" si="3"/>
        <v>162</v>
      </c>
      <c r="K19" s="7" t="s">
        <v>419</v>
      </c>
    </row>
    <row r="20" spans="1:11" ht="20.100000000000001" customHeight="1" x14ac:dyDescent="0.2">
      <c r="A20" s="5" t="s">
        <v>877</v>
      </c>
      <c r="B20" s="6">
        <v>129</v>
      </c>
      <c r="C20" s="6">
        <v>133</v>
      </c>
      <c r="D20" s="6">
        <f t="shared" si="0"/>
        <v>262</v>
      </c>
      <c r="E20" s="6">
        <v>0</v>
      </c>
      <c r="F20" s="6">
        <v>0</v>
      </c>
      <c r="G20" s="6">
        <f t="shared" si="1"/>
        <v>0</v>
      </c>
      <c r="H20" s="6">
        <f t="shared" si="2"/>
        <v>129</v>
      </c>
      <c r="I20" s="6">
        <f t="shared" si="2"/>
        <v>133</v>
      </c>
      <c r="J20" s="6">
        <f t="shared" si="3"/>
        <v>262</v>
      </c>
      <c r="K20" s="7" t="s">
        <v>300</v>
      </c>
    </row>
    <row r="21" spans="1:11" ht="20.100000000000001" customHeight="1" x14ac:dyDescent="0.2">
      <c r="A21" s="5" t="s">
        <v>301</v>
      </c>
      <c r="B21" s="6">
        <v>131</v>
      </c>
      <c r="C21" s="6">
        <v>117</v>
      </c>
      <c r="D21" s="6">
        <f t="shared" si="0"/>
        <v>248</v>
      </c>
      <c r="E21" s="6">
        <v>0</v>
      </c>
      <c r="F21" s="6">
        <v>0</v>
      </c>
      <c r="G21" s="6">
        <f t="shared" si="1"/>
        <v>0</v>
      </c>
      <c r="H21" s="6">
        <f t="shared" si="2"/>
        <v>131</v>
      </c>
      <c r="I21" s="6">
        <f t="shared" si="2"/>
        <v>117</v>
      </c>
      <c r="J21" s="6">
        <f t="shared" si="3"/>
        <v>248</v>
      </c>
      <c r="K21" s="7" t="s">
        <v>302</v>
      </c>
    </row>
    <row r="22" spans="1:11" ht="20.100000000000001" customHeight="1" x14ac:dyDescent="0.2">
      <c r="A22" s="5" t="s">
        <v>880</v>
      </c>
      <c r="B22" s="6">
        <v>36</v>
      </c>
      <c r="C22" s="6">
        <v>77</v>
      </c>
      <c r="D22" s="6">
        <f t="shared" si="0"/>
        <v>113</v>
      </c>
      <c r="E22" s="6">
        <v>0</v>
      </c>
      <c r="F22" s="6">
        <v>0</v>
      </c>
      <c r="G22" s="6">
        <f t="shared" si="1"/>
        <v>0</v>
      </c>
      <c r="H22" s="6">
        <f t="shared" si="2"/>
        <v>36</v>
      </c>
      <c r="I22" s="6">
        <f t="shared" si="2"/>
        <v>77</v>
      </c>
      <c r="J22" s="6">
        <f t="shared" si="3"/>
        <v>113</v>
      </c>
      <c r="K22" s="7" t="s">
        <v>778</v>
      </c>
    </row>
    <row r="23" spans="1:11" ht="20.100000000000001" customHeight="1" thickBot="1" x14ac:dyDescent="0.25">
      <c r="A23" s="14" t="s">
        <v>38</v>
      </c>
      <c r="B23" s="15">
        <f t="shared" ref="B23:J23" si="4">SUM(B9:B22)</f>
        <v>1855</v>
      </c>
      <c r="C23" s="15">
        <f t="shared" si="4"/>
        <v>1685</v>
      </c>
      <c r="D23" s="15">
        <f t="shared" si="4"/>
        <v>3540</v>
      </c>
      <c r="E23" s="15">
        <f t="shared" si="4"/>
        <v>0</v>
      </c>
      <c r="F23" s="15">
        <f t="shared" si="4"/>
        <v>0</v>
      </c>
      <c r="G23" s="15">
        <f t="shared" si="4"/>
        <v>0</v>
      </c>
      <c r="H23" s="15">
        <f t="shared" si="4"/>
        <v>1855</v>
      </c>
      <c r="I23" s="15">
        <f t="shared" si="4"/>
        <v>1685</v>
      </c>
      <c r="J23" s="15">
        <f t="shared" si="4"/>
        <v>3540</v>
      </c>
      <c r="K23" s="16" t="s">
        <v>305</v>
      </c>
    </row>
    <row r="24" spans="1:11" ht="18.75" thickTop="1" x14ac:dyDescent="0.25">
      <c r="A24" s="467" t="s">
        <v>881</v>
      </c>
      <c r="B24" s="467"/>
      <c r="C24" s="467"/>
      <c r="D24" s="467"/>
      <c r="E24" s="467"/>
      <c r="F24" s="467"/>
      <c r="G24" s="96"/>
    </row>
    <row r="36" spans="1:11" ht="12" customHeight="1" x14ac:dyDescent="0.2"/>
    <row r="40" spans="1:11" ht="30.75" customHeight="1" thickBot="1" x14ac:dyDescent="0.3">
      <c r="A40" s="1" t="s">
        <v>1860</v>
      </c>
      <c r="K40" s="59" t="s">
        <v>1861</v>
      </c>
    </row>
    <row r="41" spans="1:11" ht="20.100000000000001" customHeight="1" thickTop="1" x14ac:dyDescent="0.25">
      <c r="A41" s="409" t="s">
        <v>118</v>
      </c>
      <c r="B41" s="412" t="s">
        <v>2</v>
      </c>
      <c r="C41" s="412"/>
      <c r="D41" s="412"/>
      <c r="E41" s="412" t="s">
        <v>3</v>
      </c>
      <c r="F41" s="412"/>
      <c r="G41" s="412"/>
      <c r="H41" s="412" t="s">
        <v>4</v>
      </c>
      <c r="I41" s="412"/>
      <c r="J41" s="412"/>
      <c r="K41" s="409" t="s">
        <v>278</v>
      </c>
    </row>
    <row r="42" spans="1:11" ht="20.100000000000001" customHeight="1" x14ac:dyDescent="0.25">
      <c r="A42" s="410"/>
      <c r="B42" s="413" t="s">
        <v>6</v>
      </c>
      <c r="C42" s="413"/>
      <c r="D42" s="413"/>
      <c r="E42" s="413" t="s">
        <v>7</v>
      </c>
      <c r="F42" s="413"/>
      <c r="G42" s="413"/>
      <c r="H42" s="413" t="s">
        <v>8</v>
      </c>
      <c r="I42" s="413"/>
      <c r="J42" s="413"/>
      <c r="K42" s="410"/>
    </row>
    <row r="43" spans="1:11" ht="20.100000000000001" customHeight="1" x14ac:dyDescent="0.25">
      <c r="A43" s="410"/>
      <c r="B43" s="75" t="s">
        <v>52</v>
      </c>
      <c r="C43" s="75" t="s">
        <v>10</v>
      </c>
      <c r="D43" s="75" t="s">
        <v>11</v>
      </c>
      <c r="E43" s="75" t="s">
        <v>52</v>
      </c>
      <c r="F43" s="75" t="s">
        <v>10</v>
      </c>
      <c r="G43" s="75" t="s">
        <v>11</v>
      </c>
      <c r="H43" s="75" t="s">
        <v>52</v>
      </c>
      <c r="I43" s="75" t="s">
        <v>10</v>
      </c>
      <c r="J43" s="75" t="s">
        <v>11</v>
      </c>
      <c r="K43" s="410"/>
    </row>
    <row r="44" spans="1:11" ht="20.100000000000001" customHeight="1" thickBot="1" x14ac:dyDescent="0.3">
      <c r="A44" s="411"/>
      <c r="B44" s="4" t="s">
        <v>12</v>
      </c>
      <c r="C44" s="4" t="s">
        <v>13</v>
      </c>
      <c r="D44" s="4" t="s">
        <v>8</v>
      </c>
      <c r="E44" s="4" t="s">
        <v>12</v>
      </c>
      <c r="F44" s="4" t="s">
        <v>13</v>
      </c>
      <c r="G44" s="4" t="s">
        <v>8</v>
      </c>
      <c r="H44" s="4" t="s">
        <v>12</v>
      </c>
      <c r="I44" s="4" t="s">
        <v>13</v>
      </c>
      <c r="J44" s="4" t="s">
        <v>8</v>
      </c>
      <c r="K44" s="411"/>
    </row>
    <row r="45" spans="1:11" ht="20.100000000000001" customHeight="1" x14ac:dyDescent="0.2">
      <c r="A45" s="5" t="s">
        <v>62</v>
      </c>
      <c r="B45" s="6"/>
      <c r="C45" s="6"/>
      <c r="D45" s="6"/>
      <c r="E45" s="6"/>
      <c r="F45" s="6"/>
      <c r="G45" s="6"/>
      <c r="H45" s="6"/>
      <c r="I45" s="6"/>
      <c r="J45" s="6"/>
      <c r="K45" s="7" t="s">
        <v>41</v>
      </c>
    </row>
    <row r="46" spans="1:11" ht="20.100000000000001" customHeight="1" x14ac:dyDescent="0.2">
      <c r="A46" s="5" t="s">
        <v>285</v>
      </c>
      <c r="B46" s="6">
        <v>79</v>
      </c>
      <c r="C46" s="6">
        <v>5</v>
      </c>
      <c r="D46" s="6">
        <v>84</v>
      </c>
      <c r="E46" s="6">
        <v>0</v>
      </c>
      <c r="F46" s="6">
        <v>0</v>
      </c>
      <c r="G46" s="6">
        <f>SUM(E46:F46)</f>
        <v>0</v>
      </c>
      <c r="H46" s="6">
        <f>SUM(B46,E46)</f>
        <v>79</v>
      </c>
      <c r="I46" s="6">
        <f t="shared" ref="I46:J54" si="5">SUM(C46,F46)</f>
        <v>5</v>
      </c>
      <c r="J46" s="6">
        <f t="shared" si="5"/>
        <v>84</v>
      </c>
      <c r="K46" s="7" t="s">
        <v>286</v>
      </c>
    </row>
    <row r="47" spans="1:11" ht="20.100000000000001" customHeight="1" x14ac:dyDescent="0.2">
      <c r="A47" s="5" t="s">
        <v>354</v>
      </c>
      <c r="B47" s="6">
        <v>142</v>
      </c>
      <c r="C47" s="6">
        <v>102</v>
      </c>
      <c r="D47" s="6">
        <v>244</v>
      </c>
      <c r="E47" s="6">
        <v>0</v>
      </c>
      <c r="F47" s="6">
        <v>0</v>
      </c>
      <c r="G47" s="6">
        <f t="shared" ref="G47:G54" si="6">SUM(E47:F47)</f>
        <v>0</v>
      </c>
      <c r="H47" s="6">
        <f t="shared" ref="H47:H54" si="7">SUM(B47,E47)</f>
        <v>142</v>
      </c>
      <c r="I47" s="6">
        <f t="shared" si="5"/>
        <v>102</v>
      </c>
      <c r="J47" s="6">
        <f t="shared" si="5"/>
        <v>244</v>
      </c>
      <c r="K47" s="7" t="s">
        <v>331</v>
      </c>
    </row>
    <row r="48" spans="1:11" ht="23.25" customHeight="1" x14ac:dyDescent="0.2">
      <c r="A48" s="5" t="s">
        <v>873</v>
      </c>
      <c r="B48" s="6">
        <v>33</v>
      </c>
      <c r="C48" s="6">
        <v>18</v>
      </c>
      <c r="D48" s="6">
        <v>51</v>
      </c>
      <c r="E48" s="6">
        <v>0</v>
      </c>
      <c r="F48" s="6">
        <v>0</v>
      </c>
      <c r="G48" s="6">
        <f t="shared" si="6"/>
        <v>0</v>
      </c>
      <c r="H48" s="6">
        <f t="shared" si="7"/>
        <v>33</v>
      </c>
      <c r="I48" s="6">
        <f t="shared" si="5"/>
        <v>18</v>
      </c>
      <c r="J48" s="6">
        <f t="shared" si="5"/>
        <v>51</v>
      </c>
      <c r="K48" s="7" t="s">
        <v>874</v>
      </c>
    </row>
    <row r="49" spans="1:11" ht="20.100000000000001" customHeight="1" x14ac:dyDescent="0.2">
      <c r="A49" s="5" t="s">
        <v>414</v>
      </c>
      <c r="B49" s="6">
        <v>118</v>
      </c>
      <c r="C49" s="6">
        <v>53</v>
      </c>
      <c r="D49" s="6">
        <v>171</v>
      </c>
      <c r="E49" s="6">
        <v>0</v>
      </c>
      <c r="F49" s="6">
        <v>0</v>
      </c>
      <c r="G49" s="6">
        <f t="shared" si="6"/>
        <v>0</v>
      </c>
      <c r="H49" s="6">
        <f t="shared" si="7"/>
        <v>118</v>
      </c>
      <c r="I49" s="6">
        <f t="shared" si="5"/>
        <v>53</v>
      </c>
      <c r="J49" s="6">
        <f t="shared" si="5"/>
        <v>171</v>
      </c>
      <c r="K49" s="7" t="s">
        <v>290</v>
      </c>
    </row>
    <row r="50" spans="1:11" ht="20.100000000000001" customHeight="1" x14ac:dyDescent="0.2">
      <c r="A50" s="5" t="s">
        <v>882</v>
      </c>
      <c r="B50" s="6">
        <v>102</v>
      </c>
      <c r="C50" s="6">
        <v>37</v>
      </c>
      <c r="D50" s="6">
        <v>139</v>
      </c>
      <c r="E50" s="6">
        <v>0</v>
      </c>
      <c r="F50" s="6">
        <v>0</v>
      </c>
      <c r="G50" s="6">
        <f t="shared" si="6"/>
        <v>0</v>
      </c>
      <c r="H50" s="6">
        <f t="shared" si="7"/>
        <v>102</v>
      </c>
      <c r="I50" s="6">
        <f t="shared" si="5"/>
        <v>37</v>
      </c>
      <c r="J50" s="6">
        <f t="shared" si="5"/>
        <v>139</v>
      </c>
      <c r="K50" s="7"/>
    </row>
    <row r="51" spans="1:11" ht="20.100000000000001" customHeight="1" x14ac:dyDescent="0.2">
      <c r="A51" s="5" t="s">
        <v>875</v>
      </c>
      <c r="B51" s="6">
        <v>29</v>
      </c>
      <c r="C51" s="6">
        <v>43</v>
      </c>
      <c r="D51" s="6">
        <v>72</v>
      </c>
      <c r="E51" s="6">
        <v>0</v>
      </c>
      <c r="F51" s="6">
        <v>0</v>
      </c>
      <c r="G51" s="6">
        <f t="shared" si="6"/>
        <v>0</v>
      </c>
      <c r="H51" s="6">
        <f>SUM(B51,E51)</f>
        <v>29</v>
      </c>
      <c r="I51" s="6">
        <f t="shared" si="5"/>
        <v>43</v>
      </c>
      <c r="J51" s="6">
        <f t="shared" si="5"/>
        <v>72</v>
      </c>
      <c r="K51" s="7" t="s">
        <v>883</v>
      </c>
    </row>
    <row r="52" spans="1:11" ht="20.100000000000001" customHeight="1" x14ac:dyDescent="0.2">
      <c r="A52" s="5" t="s">
        <v>297</v>
      </c>
      <c r="B52" s="6">
        <v>38</v>
      </c>
      <c r="C52" s="6">
        <v>11</v>
      </c>
      <c r="D52" s="6">
        <v>49</v>
      </c>
      <c r="E52" s="6">
        <v>0</v>
      </c>
      <c r="F52" s="6">
        <v>0</v>
      </c>
      <c r="G52" s="6">
        <f t="shared" si="6"/>
        <v>0</v>
      </c>
      <c r="H52" s="6">
        <f>SUM(B52,E52)</f>
        <v>38</v>
      </c>
      <c r="I52" s="6">
        <f t="shared" si="5"/>
        <v>11</v>
      </c>
      <c r="J52" s="6">
        <f t="shared" si="5"/>
        <v>49</v>
      </c>
      <c r="K52" s="7" t="s">
        <v>367</v>
      </c>
    </row>
    <row r="53" spans="1:11" ht="20.100000000000001" customHeight="1" x14ac:dyDescent="0.2">
      <c r="A53" s="5" t="s">
        <v>301</v>
      </c>
      <c r="B53" s="6">
        <v>130</v>
      </c>
      <c r="C53" s="6">
        <v>30</v>
      </c>
      <c r="D53" s="6">
        <v>160</v>
      </c>
      <c r="E53" s="6">
        <v>0</v>
      </c>
      <c r="F53" s="6">
        <v>0</v>
      </c>
      <c r="G53" s="6">
        <f t="shared" si="6"/>
        <v>0</v>
      </c>
      <c r="H53" s="6">
        <f>SUM(B53,E53)</f>
        <v>130</v>
      </c>
      <c r="I53" s="6">
        <f t="shared" si="5"/>
        <v>30</v>
      </c>
      <c r="J53" s="6">
        <f t="shared" si="5"/>
        <v>160</v>
      </c>
      <c r="K53" s="7" t="s">
        <v>302</v>
      </c>
    </row>
    <row r="54" spans="1:11" ht="20.100000000000001" customHeight="1" x14ac:dyDescent="0.2">
      <c r="A54" s="5" t="s">
        <v>880</v>
      </c>
      <c r="B54" s="6">
        <v>19</v>
      </c>
      <c r="C54" s="6">
        <v>24</v>
      </c>
      <c r="D54" s="6">
        <v>43</v>
      </c>
      <c r="E54" s="6">
        <v>0</v>
      </c>
      <c r="F54" s="6">
        <v>0</v>
      </c>
      <c r="G54" s="6">
        <f t="shared" si="6"/>
        <v>0</v>
      </c>
      <c r="H54" s="6">
        <f t="shared" si="7"/>
        <v>19</v>
      </c>
      <c r="I54" s="6">
        <f t="shared" si="5"/>
        <v>24</v>
      </c>
      <c r="J54" s="6">
        <f t="shared" si="5"/>
        <v>43</v>
      </c>
      <c r="K54" s="7" t="s">
        <v>778</v>
      </c>
    </row>
    <row r="55" spans="1:11" ht="20.100000000000001" customHeight="1" thickBot="1" x14ac:dyDescent="0.25">
      <c r="A55" s="5" t="s">
        <v>45</v>
      </c>
      <c r="B55" s="6">
        <f>SUM(B46:B54)</f>
        <v>690</v>
      </c>
      <c r="C55" s="6">
        <f t="shared" ref="C55:J55" si="8">SUM(C46:C54)</f>
        <v>323</v>
      </c>
      <c r="D55" s="6">
        <f t="shared" si="8"/>
        <v>1013</v>
      </c>
      <c r="E55" s="6">
        <f t="shared" si="8"/>
        <v>0</v>
      </c>
      <c r="F55" s="6">
        <f t="shared" si="8"/>
        <v>0</v>
      </c>
      <c r="G55" s="6">
        <f t="shared" si="8"/>
        <v>0</v>
      </c>
      <c r="H55" s="6">
        <f t="shared" si="8"/>
        <v>690</v>
      </c>
      <c r="I55" s="6">
        <f t="shared" si="8"/>
        <v>323</v>
      </c>
      <c r="J55" s="6">
        <f t="shared" si="8"/>
        <v>1013</v>
      </c>
      <c r="K55" s="7" t="s">
        <v>307</v>
      </c>
    </row>
    <row r="56" spans="1:11" ht="20.100000000000001" customHeight="1" thickBot="1" x14ac:dyDescent="0.25">
      <c r="A56" s="8" t="s">
        <v>47</v>
      </c>
      <c r="B56" s="9">
        <f>SUM(B55,B23)</f>
        <v>2545</v>
      </c>
      <c r="C56" s="9">
        <f t="shared" ref="C56:J56" si="9">SUM(C55,C23)</f>
        <v>2008</v>
      </c>
      <c r="D56" s="9">
        <f t="shared" si="9"/>
        <v>4553</v>
      </c>
      <c r="E56" s="9">
        <f t="shared" si="9"/>
        <v>0</v>
      </c>
      <c r="F56" s="9">
        <f t="shared" si="9"/>
        <v>0</v>
      </c>
      <c r="G56" s="9">
        <f t="shared" si="9"/>
        <v>0</v>
      </c>
      <c r="H56" s="9">
        <f t="shared" si="9"/>
        <v>2545</v>
      </c>
      <c r="I56" s="9">
        <f t="shared" si="9"/>
        <v>2008</v>
      </c>
      <c r="J56" s="9">
        <f t="shared" si="9"/>
        <v>4553</v>
      </c>
      <c r="K56" s="10" t="s">
        <v>48</v>
      </c>
    </row>
    <row r="57" spans="1:11" ht="15" thickTop="1" x14ac:dyDescent="0.2"/>
    <row r="82" spans="1:11" ht="30.75" customHeight="1" x14ac:dyDescent="0.2">
      <c r="A82" s="423" t="s">
        <v>884</v>
      </c>
      <c r="B82" s="423"/>
      <c r="C82" s="423"/>
      <c r="D82" s="423"/>
      <c r="E82" s="423"/>
      <c r="F82" s="423"/>
      <c r="G82" s="423"/>
      <c r="H82" s="423"/>
      <c r="I82" s="423"/>
      <c r="J82" s="423"/>
      <c r="K82" s="423"/>
    </row>
    <row r="83" spans="1:11" ht="24.75" customHeight="1" x14ac:dyDescent="0.25">
      <c r="A83" s="416" t="s">
        <v>885</v>
      </c>
      <c r="B83" s="416"/>
      <c r="C83" s="416"/>
      <c r="D83" s="416"/>
      <c r="E83" s="416"/>
      <c r="F83" s="416"/>
      <c r="G83" s="416"/>
      <c r="H83" s="416"/>
      <c r="I83" s="416"/>
      <c r="J83" s="416"/>
      <c r="K83" s="416"/>
    </row>
    <row r="84" spans="1:11" ht="33.75" customHeight="1" thickBot="1" x14ac:dyDescent="0.3">
      <c r="A84" s="1" t="s">
        <v>1862</v>
      </c>
      <c r="K84" s="59" t="s">
        <v>1863</v>
      </c>
    </row>
    <row r="85" spans="1:11" ht="16.5" thickTop="1" x14ac:dyDescent="0.25">
      <c r="A85" s="409" t="s">
        <v>118</v>
      </c>
      <c r="B85" s="412" t="s">
        <v>2</v>
      </c>
      <c r="C85" s="412"/>
      <c r="D85" s="412"/>
      <c r="E85" s="412" t="s">
        <v>3</v>
      </c>
      <c r="F85" s="412"/>
      <c r="G85" s="412"/>
      <c r="H85" s="412" t="s">
        <v>4</v>
      </c>
      <c r="I85" s="412"/>
      <c r="J85" s="412"/>
      <c r="K85" s="409" t="s">
        <v>278</v>
      </c>
    </row>
    <row r="86" spans="1:11" ht="15.75" x14ac:dyDescent="0.25">
      <c r="A86" s="410"/>
      <c r="B86" s="413" t="s">
        <v>6</v>
      </c>
      <c r="C86" s="413"/>
      <c r="D86" s="413"/>
      <c r="E86" s="413" t="s">
        <v>7</v>
      </c>
      <c r="F86" s="413"/>
      <c r="G86" s="413"/>
      <c r="H86" s="413" t="s">
        <v>8</v>
      </c>
      <c r="I86" s="413"/>
      <c r="J86" s="413"/>
      <c r="K86" s="410"/>
    </row>
    <row r="87" spans="1:11" ht="15.75" x14ac:dyDescent="0.25">
      <c r="A87" s="410"/>
      <c r="B87" s="75" t="s">
        <v>52</v>
      </c>
      <c r="C87" s="75" t="s">
        <v>10</v>
      </c>
      <c r="D87" s="75" t="s">
        <v>11</v>
      </c>
      <c r="E87" s="75" t="s">
        <v>52</v>
      </c>
      <c r="F87" s="75" t="s">
        <v>10</v>
      </c>
      <c r="G87" s="75" t="s">
        <v>11</v>
      </c>
      <c r="H87" s="75" t="s">
        <v>52</v>
      </c>
      <c r="I87" s="75" t="s">
        <v>10</v>
      </c>
      <c r="J87" s="75" t="s">
        <v>11</v>
      </c>
      <c r="K87" s="410"/>
    </row>
    <row r="88" spans="1:11" ht="16.5" thickBot="1" x14ac:dyDescent="0.3">
      <c r="A88" s="411"/>
      <c r="B88" s="4" t="s">
        <v>12</v>
      </c>
      <c r="C88" s="4" t="s">
        <v>13</v>
      </c>
      <c r="D88" s="4" t="s">
        <v>8</v>
      </c>
      <c r="E88" s="4" t="s">
        <v>12</v>
      </c>
      <c r="F88" s="4" t="s">
        <v>13</v>
      </c>
      <c r="G88" s="4" t="s">
        <v>8</v>
      </c>
      <c r="H88" s="4" t="s">
        <v>12</v>
      </c>
      <c r="I88" s="4" t="s">
        <v>13</v>
      </c>
      <c r="J88" s="4" t="s">
        <v>8</v>
      </c>
      <c r="K88" s="411"/>
    </row>
    <row r="89" spans="1:11" ht="15.95" customHeight="1" x14ac:dyDescent="0.2">
      <c r="A89" s="5" t="s">
        <v>14</v>
      </c>
      <c r="B89" s="6"/>
      <c r="C89" s="6"/>
      <c r="D89" s="6"/>
      <c r="E89" s="6"/>
      <c r="F89" s="6"/>
      <c r="G89" s="6"/>
      <c r="H89" s="6"/>
      <c r="I89" s="6"/>
      <c r="J89" s="6"/>
      <c r="K89" s="7" t="s">
        <v>69</v>
      </c>
    </row>
    <row r="90" spans="1:11" ht="15.95" customHeight="1" x14ac:dyDescent="0.2">
      <c r="A90" s="5" t="s">
        <v>280</v>
      </c>
      <c r="B90" s="6">
        <v>187</v>
      </c>
      <c r="C90" s="6">
        <v>285</v>
      </c>
      <c r="D90" s="6">
        <v>472</v>
      </c>
      <c r="E90" s="6">
        <v>0</v>
      </c>
      <c r="F90" s="6">
        <v>0</v>
      </c>
      <c r="G90" s="6">
        <f>SUM(E90:F90)</f>
        <v>0</v>
      </c>
      <c r="H90" s="6">
        <f>SUM(B90,E90)</f>
        <v>187</v>
      </c>
      <c r="I90" s="6">
        <f>SUM(C90,F90)</f>
        <v>285</v>
      </c>
      <c r="J90" s="6">
        <f>SUM(H90:I90)</f>
        <v>472</v>
      </c>
      <c r="K90" s="7" t="s">
        <v>281</v>
      </c>
    </row>
    <row r="91" spans="1:11" ht="15.95" customHeight="1" x14ac:dyDescent="0.2">
      <c r="A91" s="5" t="s">
        <v>131</v>
      </c>
      <c r="B91" s="6">
        <v>139</v>
      </c>
      <c r="C91" s="6">
        <v>268</v>
      </c>
      <c r="D91" s="6">
        <v>407</v>
      </c>
      <c r="E91" s="6">
        <v>0</v>
      </c>
      <c r="F91" s="6">
        <v>0</v>
      </c>
      <c r="G91" s="6">
        <f t="shared" ref="G91:G104" si="10">SUM(E91:F91)</f>
        <v>0</v>
      </c>
      <c r="H91" s="6">
        <f t="shared" ref="H91:I104" si="11">SUM(B91,E91)</f>
        <v>139</v>
      </c>
      <c r="I91" s="6">
        <f t="shared" si="11"/>
        <v>268</v>
      </c>
      <c r="J91" s="6">
        <f t="shared" ref="J91:J104" si="12">SUM(H91:I91)</f>
        <v>407</v>
      </c>
      <c r="K91" s="7" t="s">
        <v>282</v>
      </c>
    </row>
    <row r="92" spans="1:11" ht="15.95" customHeight="1" x14ac:dyDescent="0.2">
      <c r="A92" s="5" t="s">
        <v>285</v>
      </c>
      <c r="B92" s="6">
        <v>311</v>
      </c>
      <c r="C92" s="6">
        <v>316</v>
      </c>
      <c r="D92" s="6">
        <v>627</v>
      </c>
      <c r="E92" s="6">
        <v>0</v>
      </c>
      <c r="F92" s="6">
        <v>0</v>
      </c>
      <c r="G92" s="6">
        <f t="shared" si="10"/>
        <v>0</v>
      </c>
      <c r="H92" s="6">
        <f t="shared" si="11"/>
        <v>311</v>
      </c>
      <c r="I92" s="6">
        <f t="shared" si="11"/>
        <v>316</v>
      </c>
      <c r="J92" s="6">
        <f t="shared" si="12"/>
        <v>627</v>
      </c>
      <c r="K92" s="7" t="s">
        <v>286</v>
      </c>
    </row>
    <row r="93" spans="1:11" ht="15.95" customHeight="1" x14ac:dyDescent="0.2">
      <c r="A93" s="5" t="s">
        <v>407</v>
      </c>
      <c r="B93" s="6">
        <v>325</v>
      </c>
      <c r="C93" s="6">
        <v>276</v>
      </c>
      <c r="D93" s="6">
        <v>601</v>
      </c>
      <c r="E93" s="6">
        <v>0</v>
      </c>
      <c r="F93" s="6">
        <v>0</v>
      </c>
      <c r="G93" s="6">
        <f t="shared" si="10"/>
        <v>0</v>
      </c>
      <c r="H93" s="6">
        <f t="shared" si="11"/>
        <v>325</v>
      </c>
      <c r="I93" s="6">
        <f t="shared" si="11"/>
        <v>276</v>
      </c>
      <c r="J93" s="6">
        <f t="shared" si="12"/>
        <v>601</v>
      </c>
      <c r="K93" s="7" t="s">
        <v>351</v>
      </c>
    </row>
    <row r="94" spans="1:11" ht="15.95" customHeight="1" x14ac:dyDescent="0.2">
      <c r="A94" s="5" t="s">
        <v>470</v>
      </c>
      <c r="B94" s="6">
        <v>82</v>
      </c>
      <c r="C94" s="6">
        <v>64</v>
      </c>
      <c r="D94" s="6">
        <v>146</v>
      </c>
      <c r="E94" s="6">
        <v>0</v>
      </c>
      <c r="F94" s="6">
        <v>0</v>
      </c>
      <c r="G94" s="6">
        <f t="shared" si="10"/>
        <v>0</v>
      </c>
      <c r="H94" s="6">
        <f t="shared" si="11"/>
        <v>82</v>
      </c>
      <c r="I94" s="6">
        <f t="shared" si="11"/>
        <v>64</v>
      </c>
      <c r="J94" s="6">
        <f t="shared" si="12"/>
        <v>146</v>
      </c>
      <c r="K94" s="7" t="s">
        <v>410</v>
      </c>
    </row>
    <row r="95" spans="1:11" ht="15.95" customHeight="1" x14ac:dyDescent="0.2">
      <c r="A95" s="5" t="s">
        <v>287</v>
      </c>
      <c r="B95" s="6">
        <v>269</v>
      </c>
      <c r="C95" s="6">
        <v>455</v>
      </c>
      <c r="D95" s="6">
        <v>724</v>
      </c>
      <c r="E95" s="6">
        <v>0</v>
      </c>
      <c r="F95" s="6">
        <v>0</v>
      </c>
      <c r="G95" s="6">
        <f t="shared" si="10"/>
        <v>0</v>
      </c>
      <c r="H95" s="6">
        <f t="shared" si="11"/>
        <v>269</v>
      </c>
      <c r="I95" s="6">
        <f t="shared" si="11"/>
        <v>455</v>
      </c>
      <c r="J95" s="6">
        <f t="shared" si="12"/>
        <v>724</v>
      </c>
      <c r="K95" s="7" t="s">
        <v>331</v>
      </c>
    </row>
    <row r="96" spans="1:11" ht="18" customHeight="1" x14ac:dyDescent="0.2">
      <c r="A96" s="5" t="s">
        <v>873</v>
      </c>
      <c r="B96" s="6">
        <v>288</v>
      </c>
      <c r="C96" s="6">
        <v>273</v>
      </c>
      <c r="D96" s="6">
        <v>561</v>
      </c>
      <c r="E96" s="6">
        <v>0</v>
      </c>
      <c r="F96" s="6">
        <v>0</v>
      </c>
      <c r="G96" s="6">
        <f t="shared" si="10"/>
        <v>0</v>
      </c>
      <c r="H96" s="6">
        <f t="shared" si="11"/>
        <v>288</v>
      </c>
      <c r="I96" s="6">
        <f t="shared" si="11"/>
        <v>273</v>
      </c>
      <c r="J96" s="6">
        <f t="shared" si="12"/>
        <v>561</v>
      </c>
      <c r="K96" s="7" t="s">
        <v>874</v>
      </c>
    </row>
    <row r="97" spans="1:11" ht="15.95" customHeight="1" x14ac:dyDescent="0.2">
      <c r="A97" s="5" t="s">
        <v>414</v>
      </c>
      <c r="B97" s="6">
        <v>1227</v>
      </c>
      <c r="C97" s="6">
        <v>779</v>
      </c>
      <c r="D97" s="6">
        <v>2006</v>
      </c>
      <c r="E97" s="6">
        <v>0</v>
      </c>
      <c r="F97" s="6">
        <v>0</v>
      </c>
      <c r="G97" s="6">
        <f t="shared" si="10"/>
        <v>0</v>
      </c>
      <c r="H97" s="6">
        <f t="shared" si="11"/>
        <v>1227</v>
      </c>
      <c r="I97" s="6">
        <f t="shared" si="11"/>
        <v>779</v>
      </c>
      <c r="J97" s="6">
        <f t="shared" si="12"/>
        <v>2006</v>
      </c>
      <c r="K97" s="7" t="s">
        <v>290</v>
      </c>
    </row>
    <row r="98" spans="1:11" ht="15.95" customHeight="1" x14ac:dyDescent="0.2">
      <c r="A98" s="5" t="s">
        <v>882</v>
      </c>
      <c r="B98" s="6">
        <v>1772</v>
      </c>
      <c r="C98" s="6">
        <v>2081</v>
      </c>
      <c r="D98" s="6">
        <v>3853</v>
      </c>
      <c r="E98" s="6">
        <v>0</v>
      </c>
      <c r="F98" s="6">
        <v>0</v>
      </c>
      <c r="G98" s="6">
        <f t="shared" si="10"/>
        <v>0</v>
      </c>
      <c r="H98" s="6">
        <f t="shared" si="11"/>
        <v>1772</v>
      </c>
      <c r="I98" s="6">
        <f t="shared" si="11"/>
        <v>2081</v>
      </c>
      <c r="J98" s="6">
        <f t="shared" si="12"/>
        <v>3853</v>
      </c>
      <c r="K98" s="7" t="s">
        <v>294</v>
      </c>
    </row>
    <row r="99" spans="1:11" ht="15.95" customHeight="1" x14ac:dyDescent="0.2">
      <c r="A99" s="5" t="s">
        <v>875</v>
      </c>
      <c r="B99" s="6">
        <v>702</v>
      </c>
      <c r="C99" s="6">
        <v>730</v>
      </c>
      <c r="D99" s="6">
        <v>1432</v>
      </c>
      <c r="E99" s="6">
        <v>0</v>
      </c>
      <c r="F99" s="6">
        <v>0</v>
      </c>
      <c r="G99" s="6">
        <f t="shared" si="10"/>
        <v>0</v>
      </c>
      <c r="H99" s="6">
        <f t="shared" si="11"/>
        <v>702</v>
      </c>
      <c r="I99" s="6">
        <f t="shared" si="11"/>
        <v>730</v>
      </c>
      <c r="J99" s="6">
        <f t="shared" si="12"/>
        <v>1432</v>
      </c>
      <c r="K99" s="7" t="s">
        <v>883</v>
      </c>
    </row>
    <row r="100" spans="1:11" ht="15.95" customHeight="1" x14ac:dyDescent="0.2">
      <c r="A100" s="5" t="s">
        <v>297</v>
      </c>
      <c r="B100" s="6">
        <v>417</v>
      </c>
      <c r="C100" s="6">
        <v>124</v>
      </c>
      <c r="D100" s="6">
        <v>541</v>
      </c>
      <c r="E100" s="6">
        <v>0</v>
      </c>
      <c r="F100" s="6">
        <v>0</v>
      </c>
      <c r="G100" s="6">
        <f t="shared" si="10"/>
        <v>0</v>
      </c>
      <c r="H100" s="6">
        <f t="shared" si="11"/>
        <v>417</v>
      </c>
      <c r="I100" s="6">
        <f t="shared" si="11"/>
        <v>124</v>
      </c>
      <c r="J100" s="6">
        <f t="shared" si="12"/>
        <v>541</v>
      </c>
      <c r="K100" s="7" t="s">
        <v>419</v>
      </c>
    </row>
    <row r="101" spans="1:11" ht="15.95" customHeight="1" x14ac:dyDescent="0.2">
      <c r="A101" s="5" t="s">
        <v>877</v>
      </c>
      <c r="B101" s="6">
        <v>442</v>
      </c>
      <c r="C101" s="6">
        <v>614</v>
      </c>
      <c r="D101" s="6">
        <v>1056</v>
      </c>
      <c r="E101" s="6">
        <v>0</v>
      </c>
      <c r="F101" s="6">
        <v>0</v>
      </c>
      <c r="G101" s="6">
        <f t="shared" si="10"/>
        <v>0</v>
      </c>
      <c r="H101" s="6">
        <f t="shared" si="11"/>
        <v>442</v>
      </c>
      <c r="I101" s="6">
        <f t="shared" si="11"/>
        <v>614</v>
      </c>
      <c r="J101" s="6">
        <f t="shared" si="12"/>
        <v>1056</v>
      </c>
      <c r="K101" s="7" t="s">
        <v>300</v>
      </c>
    </row>
    <row r="102" spans="1:11" ht="15.95" customHeight="1" x14ac:dyDescent="0.2">
      <c r="A102" s="5" t="s">
        <v>878</v>
      </c>
      <c r="B102" s="6">
        <v>56</v>
      </c>
      <c r="C102" s="6">
        <v>14</v>
      </c>
      <c r="D102" s="6">
        <v>70</v>
      </c>
      <c r="E102" s="6">
        <v>0</v>
      </c>
      <c r="F102" s="6">
        <v>0</v>
      </c>
      <c r="G102" s="6">
        <f t="shared" si="10"/>
        <v>0</v>
      </c>
      <c r="H102" s="6">
        <f t="shared" si="11"/>
        <v>56</v>
      </c>
      <c r="I102" s="6">
        <f t="shared" si="11"/>
        <v>14</v>
      </c>
      <c r="J102" s="6">
        <f t="shared" si="12"/>
        <v>70</v>
      </c>
      <c r="K102" s="7" t="s">
        <v>879</v>
      </c>
    </row>
    <row r="103" spans="1:11" ht="15.95" customHeight="1" x14ac:dyDescent="0.2">
      <c r="A103" s="5" t="s">
        <v>301</v>
      </c>
      <c r="B103" s="6">
        <v>470</v>
      </c>
      <c r="C103" s="6">
        <v>487</v>
      </c>
      <c r="D103" s="6">
        <v>957</v>
      </c>
      <c r="E103" s="6">
        <v>0</v>
      </c>
      <c r="F103" s="6">
        <v>0</v>
      </c>
      <c r="G103" s="6">
        <f t="shared" si="10"/>
        <v>0</v>
      </c>
      <c r="H103" s="6">
        <f t="shared" si="11"/>
        <v>470</v>
      </c>
      <c r="I103" s="6">
        <f t="shared" si="11"/>
        <v>487</v>
      </c>
      <c r="J103" s="6">
        <f t="shared" si="12"/>
        <v>957</v>
      </c>
      <c r="K103" s="7" t="s">
        <v>302</v>
      </c>
    </row>
    <row r="104" spans="1:11" ht="15.95" customHeight="1" x14ac:dyDescent="0.2">
      <c r="A104" s="5" t="s">
        <v>880</v>
      </c>
      <c r="B104" s="6">
        <v>130</v>
      </c>
      <c r="C104" s="6">
        <v>323</v>
      </c>
      <c r="D104" s="6">
        <v>453</v>
      </c>
      <c r="E104" s="6">
        <v>0</v>
      </c>
      <c r="F104" s="6">
        <v>0</v>
      </c>
      <c r="G104" s="6">
        <f t="shared" si="10"/>
        <v>0</v>
      </c>
      <c r="H104" s="6">
        <f t="shared" si="11"/>
        <v>130</v>
      </c>
      <c r="I104" s="6">
        <f t="shared" si="11"/>
        <v>323</v>
      </c>
      <c r="J104" s="6">
        <f t="shared" si="12"/>
        <v>453</v>
      </c>
      <c r="K104" s="7" t="s">
        <v>778</v>
      </c>
    </row>
    <row r="105" spans="1:11" ht="15.95" customHeight="1" x14ac:dyDescent="0.2">
      <c r="A105" s="5" t="s">
        <v>38</v>
      </c>
      <c r="B105" s="6">
        <f>SUM(B90:B104)</f>
        <v>6817</v>
      </c>
      <c r="C105" s="6">
        <f t="shared" ref="C105:J105" si="13">SUM(C90:C104)</f>
        <v>7089</v>
      </c>
      <c r="D105" s="6">
        <f t="shared" si="13"/>
        <v>13906</v>
      </c>
      <c r="E105" s="6">
        <f t="shared" si="13"/>
        <v>0</v>
      </c>
      <c r="F105" s="6">
        <f t="shared" si="13"/>
        <v>0</v>
      </c>
      <c r="G105" s="6">
        <f t="shared" si="13"/>
        <v>0</v>
      </c>
      <c r="H105" s="6">
        <f t="shared" si="13"/>
        <v>6817</v>
      </c>
      <c r="I105" s="6">
        <f t="shared" si="13"/>
        <v>7089</v>
      </c>
      <c r="J105" s="6">
        <f t="shared" si="13"/>
        <v>13906</v>
      </c>
      <c r="K105" s="7" t="s">
        <v>305</v>
      </c>
    </row>
    <row r="106" spans="1:11" ht="15.95" customHeight="1" x14ac:dyDescent="0.2">
      <c r="A106" s="5" t="s">
        <v>62</v>
      </c>
      <c r="B106" s="6"/>
      <c r="C106" s="6"/>
      <c r="D106" s="6"/>
      <c r="E106" s="6"/>
      <c r="F106" s="6"/>
      <c r="G106" s="6"/>
      <c r="H106" s="6"/>
      <c r="I106" s="6"/>
      <c r="J106" s="6"/>
      <c r="K106" s="7" t="s">
        <v>41</v>
      </c>
    </row>
    <row r="107" spans="1:11" ht="15.95" customHeight="1" x14ac:dyDescent="0.2">
      <c r="A107" s="5" t="s">
        <v>285</v>
      </c>
      <c r="B107" s="6">
        <v>469</v>
      </c>
      <c r="C107" s="6">
        <v>87</v>
      </c>
      <c r="D107" s="6">
        <v>556</v>
      </c>
      <c r="E107" s="6">
        <v>0</v>
      </c>
      <c r="F107" s="6">
        <v>0</v>
      </c>
      <c r="G107" s="6">
        <f>SUM(E107:F107)</f>
        <v>0</v>
      </c>
      <c r="H107" s="6">
        <f>SUM(B107,E107)</f>
        <v>469</v>
      </c>
      <c r="I107" s="6">
        <f>SUM(C107,F107)</f>
        <v>87</v>
      </c>
      <c r="J107" s="6">
        <f>SUM(H107:I107)</f>
        <v>556</v>
      </c>
      <c r="K107" s="7" t="s">
        <v>286</v>
      </c>
    </row>
    <row r="108" spans="1:11" ht="15.95" customHeight="1" x14ac:dyDescent="0.2">
      <c r="A108" s="5" t="s">
        <v>287</v>
      </c>
      <c r="B108" s="6">
        <v>397</v>
      </c>
      <c r="C108" s="6">
        <v>256</v>
      </c>
      <c r="D108" s="6">
        <v>653</v>
      </c>
      <c r="E108" s="6">
        <v>0</v>
      </c>
      <c r="F108" s="6">
        <v>0</v>
      </c>
      <c r="G108" s="6">
        <f t="shared" ref="G108:G116" si="14">SUM(E108:F108)</f>
        <v>0</v>
      </c>
      <c r="H108" s="6">
        <f t="shared" ref="H108:I116" si="15">SUM(B108,E108)</f>
        <v>397</v>
      </c>
      <c r="I108" s="6">
        <f t="shared" si="15"/>
        <v>256</v>
      </c>
      <c r="J108" s="6">
        <f t="shared" ref="J108:J116" si="16">SUM(H108:I108)</f>
        <v>653</v>
      </c>
      <c r="K108" s="7" t="s">
        <v>886</v>
      </c>
    </row>
    <row r="109" spans="1:11" ht="15.95" customHeight="1" x14ac:dyDescent="0.2">
      <c r="A109" s="5" t="s">
        <v>873</v>
      </c>
      <c r="B109" s="6">
        <v>74</v>
      </c>
      <c r="C109" s="6">
        <v>34</v>
      </c>
      <c r="D109" s="6">
        <v>108</v>
      </c>
      <c r="E109" s="6">
        <v>0</v>
      </c>
      <c r="F109" s="6">
        <v>0</v>
      </c>
      <c r="G109" s="6">
        <f t="shared" si="14"/>
        <v>0</v>
      </c>
      <c r="H109" s="6">
        <f t="shared" si="15"/>
        <v>74</v>
      </c>
      <c r="I109" s="6">
        <f t="shared" si="15"/>
        <v>34</v>
      </c>
      <c r="J109" s="6">
        <f t="shared" si="16"/>
        <v>108</v>
      </c>
      <c r="K109" s="7" t="s">
        <v>874</v>
      </c>
    </row>
    <row r="110" spans="1:11" ht="15.95" customHeight="1" x14ac:dyDescent="0.2">
      <c r="A110" s="5" t="s">
        <v>887</v>
      </c>
      <c r="B110" s="6">
        <v>545</v>
      </c>
      <c r="C110" s="6">
        <v>265</v>
      </c>
      <c r="D110" s="6">
        <v>810</v>
      </c>
      <c r="E110" s="6">
        <v>0</v>
      </c>
      <c r="F110" s="6">
        <v>0</v>
      </c>
      <c r="G110" s="6">
        <f t="shared" si="14"/>
        <v>0</v>
      </c>
      <c r="H110" s="6">
        <f t="shared" si="15"/>
        <v>545</v>
      </c>
      <c r="I110" s="6">
        <f t="shared" si="15"/>
        <v>265</v>
      </c>
      <c r="J110" s="6">
        <f t="shared" si="16"/>
        <v>810</v>
      </c>
      <c r="K110" s="7" t="s">
        <v>290</v>
      </c>
    </row>
    <row r="111" spans="1:11" ht="15.95" customHeight="1" x14ac:dyDescent="0.2">
      <c r="A111" s="5" t="s">
        <v>882</v>
      </c>
      <c r="B111" s="6">
        <v>146</v>
      </c>
      <c r="C111" s="6">
        <v>53</v>
      </c>
      <c r="D111" s="6">
        <v>199</v>
      </c>
      <c r="E111" s="6">
        <v>0</v>
      </c>
      <c r="F111" s="6">
        <v>0</v>
      </c>
      <c r="G111" s="6">
        <f t="shared" si="14"/>
        <v>0</v>
      </c>
      <c r="H111" s="6">
        <f t="shared" si="15"/>
        <v>146</v>
      </c>
      <c r="I111" s="6">
        <f t="shared" si="15"/>
        <v>53</v>
      </c>
      <c r="J111" s="6">
        <f t="shared" si="16"/>
        <v>199</v>
      </c>
      <c r="K111" s="7" t="s">
        <v>294</v>
      </c>
    </row>
    <row r="112" spans="1:11" ht="15.95" customHeight="1" x14ac:dyDescent="0.2">
      <c r="A112" s="5" t="s">
        <v>875</v>
      </c>
      <c r="B112" s="6">
        <v>158</v>
      </c>
      <c r="C112" s="6">
        <v>189</v>
      </c>
      <c r="D112" s="6">
        <v>347</v>
      </c>
      <c r="E112" s="6">
        <v>0</v>
      </c>
      <c r="F112" s="6">
        <v>0</v>
      </c>
      <c r="G112" s="6">
        <f t="shared" si="14"/>
        <v>0</v>
      </c>
      <c r="H112" s="6">
        <f t="shared" si="15"/>
        <v>158</v>
      </c>
      <c r="I112" s="6">
        <f t="shared" si="15"/>
        <v>189</v>
      </c>
      <c r="J112" s="6">
        <f t="shared" si="16"/>
        <v>347</v>
      </c>
      <c r="K112" s="7" t="s">
        <v>883</v>
      </c>
    </row>
    <row r="113" spans="1:11" ht="15.95" customHeight="1" x14ac:dyDescent="0.2">
      <c r="A113" s="5" t="s">
        <v>297</v>
      </c>
      <c r="B113" s="6">
        <v>217</v>
      </c>
      <c r="C113" s="6">
        <v>33</v>
      </c>
      <c r="D113" s="6">
        <v>250</v>
      </c>
      <c r="E113" s="6">
        <v>0</v>
      </c>
      <c r="F113" s="6">
        <v>0</v>
      </c>
      <c r="G113" s="6">
        <f t="shared" si="14"/>
        <v>0</v>
      </c>
      <c r="H113" s="6">
        <f t="shared" si="15"/>
        <v>217</v>
      </c>
      <c r="I113" s="6">
        <f t="shared" si="15"/>
        <v>33</v>
      </c>
      <c r="J113" s="6">
        <f t="shared" si="16"/>
        <v>250</v>
      </c>
      <c r="K113" s="7" t="s">
        <v>419</v>
      </c>
    </row>
    <row r="114" spans="1:11" ht="15.95" customHeight="1" x14ac:dyDescent="0.2">
      <c r="A114" s="5" t="s">
        <v>301</v>
      </c>
      <c r="B114" s="6">
        <v>437</v>
      </c>
      <c r="C114" s="6">
        <v>150</v>
      </c>
      <c r="D114" s="6">
        <v>587</v>
      </c>
      <c r="E114" s="6">
        <v>0</v>
      </c>
      <c r="F114" s="6">
        <v>0</v>
      </c>
      <c r="G114" s="6">
        <f t="shared" si="14"/>
        <v>0</v>
      </c>
      <c r="H114" s="6">
        <f t="shared" si="15"/>
        <v>437</v>
      </c>
      <c r="I114" s="6">
        <f t="shared" si="15"/>
        <v>150</v>
      </c>
      <c r="J114" s="6">
        <f t="shared" si="16"/>
        <v>587</v>
      </c>
      <c r="K114" s="7" t="s">
        <v>302</v>
      </c>
    </row>
    <row r="115" spans="1:11" ht="15.95" customHeight="1" x14ac:dyDescent="0.2">
      <c r="A115" s="5" t="s">
        <v>880</v>
      </c>
      <c r="B115" s="6">
        <v>78</v>
      </c>
      <c r="C115" s="6">
        <v>100</v>
      </c>
      <c r="D115" s="6">
        <v>178</v>
      </c>
      <c r="E115" s="6">
        <v>0</v>
      </c>
      <c r="F115" s="6">
        <v>0</v>
      </c>
      <c r="G115" s="6">
        <f t="shared" si="14"/>
        <v>0</v>
      </c>
      <c r="H115" s="6">
        <f t="shared" si="15"/>
        <v>78</v>
      </c>
      <c r="I115" s="6">
        <f t="shared" si="15"/>
        <v>100</v>
      </c>
      <c r="J115" s="6">
        <f t="shared" si="16"/>
        <v>178</v>
      </c>
      <c r="K115" s="7" t="s">
        <v>778</v>
      </c>
    </row>
    <row r="116" spans="1:11" ht="15.95" customHeight="1" thickBot="1" x14ac:dyDescent="0.25">
      <c r="A116" s="5" t="s">
        <v>45</v>
      </c>
      <c r="B116" s="6">
        <f>SUM(B107:B115)</f>
        <v>2521</v>
      </c>
      <c r="C116" s="6">
        <f>SUM(C107:C115)</f>
        <v>1167</v>
      </c>
      <c r="D116" s="6">
        <f>SUM(B116:C116)</f>
        <v>3688</v>
      </c>
      <c r="E116" s="6">
        <v>0</v>
      </c>
      <c r="F116" s="6">
        <v>0</v>
      </c>
      <c r="G116" s="6">
        <f t="shared" si="14"/>
        <v>0</v>
      </c>
      <c r="H116" s="6">
        <f t="shared" si="15"/>
        <v>2521</v>
      </c>
      <c r="I116" s="6">
        <f t="shared" si="15"/>
        <v>1167</v>
      </c>
      <c r="J116" s="6">
        <f t="shared" si="16"/>
        <v>3688</v>
      </c>
      <c r="K116" s="7" t="s">
        <v>307</v>
      </c>
    </row>
    <row r="117" spans="1:11" ht="15.95" customHeight="1" thickBot="1" x14ac:dyDescent="0.25">
      <c r="A117" s="8" t="s">
        <v>47</v>
      </c>
      <c r="B117" s="9">
        <f t="shared" ref="B117:J117" si="17">SUM(B116,B105)</f>
        <v>9338</v>
      </c>
      <c r="C117" s="9">
        <f t="shared" si="17"/>
        <v>8256</v>
      </c>
      <c r="D117" s="9">
        <f t="shared" si="17"/>
        <v>17594</v>
      </c>
      <c r="E117" s="9">
        <f t="shared" si="17"/>
        <v>0</v>
      </c>
      <c r="F117" s="9">
        <f t="shared" si="17"/>
        <v>0</v>
      </c>
      <c r="G117" s="9">
        <f t="shared" si="17"/>
        <v>0</v>
      </c>
      <c r="H117" s="9">
        <f t="shared" si="17"/>
        <v>9338</v>
      </c>
      <c r="I117" s="9">
        <f t="shared" si="17"/>
        <v>8256</v>
      </c>
      <c r="J117" s="9">
        <f t="shared" si="17"/>
        <v>17594</v>
      </c>
      <c r="K117" s="10" t="s">
        <v>48</v>
      </c>
    </row>
    <row r="118" spans="1:11" ht="15" thickTop="1" x14ac:dyDescent="0.2"/>
    <row r="120" spans="1:11" ht="18" x14ac:dyDescent="0.2">
      <c r="A120" s="423"/>
      <c r="B120" s="423"/>
      <c r="C120" s="423"/>
      <c r="D120" s="423"/>
      <c r="E120" s="423"/>
      <c r="F120" s="423"/>
      <c r="G120" s="423"/>
      <c r="H120" s="423"/>
      <c r="I120" s="423"/>
      <c r="J120" s="423"/>
      <c r="K120" s="423"/>
    </row>
    <row r="121" spans="1:11" s="331" customFormat="1" ht="18" x14ac:dyDescent="0.2">
      <c r="A121" s="330"/>
      <c r="B121" s="330"/>
      <c r="C121" s="330"/>
      <c r="D121" s="330"/>
      <c r="E121" s="330"/>
      <c r="F121" s="330"/>
      <c r="G121" s="330"/>
      <c r="H121" s="330"/>
      <c r="I121" s="330"/>
      <c r="J121" s="330"/>
      <c r="K121" s="330"/>
    </row>
    <row r="122" spans="1:11" ht="18" customHeight="1" x14ac:dyDescent="0.25">
      <c r="A122" s="416" t="s">
        <v>888</v>
      </c>
      <c r="B122" s="416"/>
      <c r="C122" s="416"/>
      <c r="D122" s="416"/>
      <c r="E122" s="416"/>
      <c r="F122" s="416"/>
      <c r="G122" s="416"/>
      <c r="H122" s="416"/>
      <c r="I122" s="416"/>
      <c r="J122" s="416"/>
      <c r="K122" s="416"/>
    </row>
    <row r="123" spans="1:11" ht="27.75" customHeight="1" x14ac:dyDescent="0.2">
      <c r="A123" s="423" t="s">
        <v>889</v>
      </c>
      <c r="B123" s="423"/>
      <c r="C123" s="423"/>
      <c r="D123" s="423"/>
      <c r="E123" s="423"/>
      <c r="F123" s="423"/>
      <c r="G123" s="423"/>
      <c r="H123" s="423"/>
      <c r="I123" s="423"/>
      <c r="J123" s="423"/>
      <c r="K123" s="423"/>
    </row>
    <row r="124" spans="1:11" ht="23.25" customHeight="1" thickBot="1" x14ac:dyDescent="0.3">
      <c r="A124" s="1" t="s">
        <v>1864</v>
      </c>
      <c r="K124" s="59" t="s">
        <v>1865</v>
      </c>
    </row>
    <row r="125" spans="1:11" ht="16.5" thickTop="1" x14ac:dyDescent="0.25">
      <c r="A125" s="409" t="s">
        <v>118</v>
      </c>
      <c r="B125" s="412" t="s">
        <v>2</v>
      </c>
      <c r="C125" s="412"/>
      <c r="D125" s="412"/>
      <c r="E125" s="412" t="s">
        <v>3</v>
      </c>
      <c r="F125" s="412"/>
      <c r="G125" s="412"/>
      <c r="H125" s="412" t="s">
        <v>4</v>
      </c>
      <c r="I125" s="412"/>
      <c r="J125" s="412"/>
      <c r="K125" s="409" t="s">
        <v>278</v>
      </c>
    </row>
    <row r="126" spans="1:11" ht="15.75" x14ac:dyDescent="0.25">
      <c r="A126" s="410"/>
      <c r="B126" s="413" t="s">
        <v>6</v>
      </c>
      <c r="C126" s="413"/>
      <c r="D126" s="413"/>
      <c r="E126" s="413" t="s">
        <v>7</v>
      </c>
      <c r="F126" s="413"/>
      <c r="G126" s="413"/>
      <c r="H126" s="413" t="s">
        <v>8</v>
      </c>
      <c r="I126" s="413"/>
      <c r="J126" s="413"/>
      <c r="K126" s="410"/>
    </row>
    <row r="127" spans="1:11" ht="15.75" x14ac:dyDescent="0.25">
      <c r="A127" s="410"/>
      <c r="B127" s="75" t="s">
        <v>52</v>
      </c>
      <c r="C127" s="75" t="s">
        <v>10</v>
      </c>
      <c r="D127" s="75" t="s">
        <v>11</v>
      </c>
      <c r="E127" s="75" t="s">
        <v>52</v>
      </c>
      <c r="F127" s="75" t="s">
        <v>10</v>
      </c>
      <c r="G127" s="75" t="s">
        <v>11</v>
      </c>
      <c r="H127" s="75" t="s">
        <v>52</v>
      </c>
      <c r="I127" s="75" t="s">
        <v>10</v>
      </c>
      <c r="J127" s="75" t="s">
        <v>11</v>
      </c>
      <c r="K127" s="410"/>
    </row>
    <row r="128" spans="1:11" ht="16.5" thickBot="1" x14ac:dyDescent="0.3">
      <c r="A128" s="411"/>
      <c r="B128" s="4" t="s">
        <v>12</v>
      </c>
      <c r="C128" s="4" t="s">
        <v>13</v>
      </c>
      <c r="D128" s="4" t="s">
        <v>8</v>
      </c>
      <c r="E128" s="4" t="s">
        <v>12</v>
      </c>
      <c r="F128" s="4" t="s">
        <v>13</v>
      </c>
      <c r="G128" s="4" t="s">
        <v>8</v>
      </c>
      <c r="H128" s="4" t="s">
        <v>12</v>
      </c>
      <c r="I128" s="4" t="s">
        <v>13</v>
      </c>
      <c r="J128" s="4" t="s">
        <v>8</v>
      </c>
      <c r="K128" s="411"/>
    </row>
    <row r="129" spans="1:11" ht="24" customHeight="1" x14ac:dyDescent="0.2">
      <c r="A129" s="5" t="s">
        <v>280</v>
      </c>
      <c r="B129" s="6">
        <v>53</v>
      </c>
      <c r="C129" s="6">
        <v>22</v>
      </c>
      <c r="D129" s="6">
        <v>75</v>
      </c>
      <c r="E129" s="6">
        <v>0</v>
      </c>
      <c r="F129" s="6">
        <v>0</v>
      </c>
      <c r="G129" s="6">
        <f>SUM(E129:F129)</f>
        <v>0</v>
      </c>
      <c r="H129" s="6">
        <f>SUM(E129,B129)</f>
        <v>53</v>
      </c>
      <c r="I129" s="6">
        <f t="shared" ref="I129:J144" si="18">SUM(F129,C129)</f>
        <v>22</v>
      </c>
      <c r="J129" s="6">
        <f t="shared" si="18"/>
        <v>75</v>
      </c>
      <c r="K129" s="7" t="s">
        <v>281</v>
      </c>
    </row>
    <row r="130" spans="1:11" ht="24" customHeight="1" x14ac:dyDescent="0.2">
      <c r="A130" s="5" t="s">
        <v>131</v>
      </c>
      <c r="B130" s="6">
        <v>10</v>
      </c>
      <c r="C130" s="6">
        <v>7</v>
      </c>
      <c r="D130" s="6">
        <v>17</v>
      </c>
      <c r="E130" s="6">
        <v>0</v>
      </c>
      <c r="F130" s="6">
        <v>0</v>
      </c>
      <c r="G130" s="6">
        <f t="shared" ref="G130:G143" si="19">SUM(E130:F130)</f>
        <v>0</v>
      </c>
      <c r="H130" s="6">
        <f t="shared" ref="H130:H144" si="20">SUM(E130,B130)</f>
        <v>10</v>
      </c>
      <c r="I130" s="6">
        <f t="shared" si="18"/>
        <v>7</v>
      </c>
      <c r="J130" s="6">
        <f t="shared" si="18"/>
        <v>17</v>
      </c>
      <c r="K130" s="7" t="s">
        <v>282</v>
      </c>
    </row>
    <row r="131" spans="1:11" ht="24" customHeight="1" x14ac:dyDescent="0.2">
      <c r="A131" s="5" t="s">
        <v>285</v>
      </c>
      <c r="B131" s="6">
        <v>95</v>
      </c>
      <c r="C131" s="6">
        <v>15</v>
      </c>
      <c r="D131" s="6">
        <v>110</v>
      </c>
      <c r="E131" s="6">
        <v>0</v>
      </c>
      <c r="F131" s="6">
        <v>0</v>
      </c>
      <c r="G131" s="6">
        <f t="shared" si="19"/>
        <v>0</v>
      </c>
      <c r="H131" s="6">
        <f t="shared" si="20"/>
        <v>95</v>
      </c>
      <c r="I131" s="6">
        <f t="shared" si="18"/>
        <v>15</v>
      </c>
      <c r="J131" s="6">
        <f t="shared" si="18"/>
        <v>110</v>
      </c>
      <c r="K131" s="7" t="s">
        <v>286</v>
      </c>
    </row>
    <row r="132" spans="1:11" ht="24" customHeight="1" x14ac:dyDescent="0.2">
      <c r="A132" s="5" t="s">
        <v>407</v>
      </c>
      <c r="B132" s="6">
        <v>35</v>
      </c>
      <c r="C132" s="6">
        <v>4</v>
      </c>
      <c r="D132" s="6">
        <v>39</v>
      </c>
      <c r="E132" s="6">
        <v>0</v>
      </c>
      <c r="F132" s="6">
        <v>0</v>
      </c>
      <c r="G132" s="6">
        <f t="shared" si="19"/>
        <v>0</v>
      </c>
      <c r="H132" s="6">
        <f t="shared" si="20"/>
        <v>35</v>
      </c>
      <c r="I132" s="6">
        <f t="shared" si="18"/>
        <v>4</v>
      </c>
      <c r="J132" s="6">
        <f t="shared" si="18"/>
        <v>39</v>
      </c>
      <c r="K132" s="7" t="s">
        <v>351</v>
      </c>
    </row>
    <row r="133" spans="1:11" ht="24" customHeight="1" x14ac:dyDescent="0.2">
      <c r="A133" s="5" t="s">
        <v>470</v>
      </c>
      <c r="B133" s="6">
        <v>19</v>
      </c>
      <c r="C133" s="6">
        <v>7</v>
      </c>
      <c r="D133" s="6">
        <v>26</v>
      </c>
      <c r="E133" s="6">
        <v>0</v>
      </c>
      <c r="F133" s="6">
        <v>0</v>
      </c>
      <c r="G133" s="6">
        <f t="shared" si="19"/>
        <v>0</v>
      </c>
      <c r="H133" s="6">
        <f t="shared" si="20"/>
        <v>19</v>
      </c>
      <c r="I133" s="6">
        <f t="shared" si="18"/>
        <v>7</v>
      </c>
      <c r="J133" s="6">
        <f t="shared" si="18"/>
        <v>26</v>
      </c>
      <c r="K133" s="7" t="s">
        <v>410</v>
      </c>
    </row>
    <row r="134" spans="1:11" ht="24" customHeight="1" x14ac:dyDescent="0.2">
      <c r="A134" s="5" t="s">
        <v>287</v>
      </c>
      <c r="B134" s="6">
        <v>79</v>
      </c>
      <c r="C134" s="6">
        <v>61</v>
      </c>
      <c r="D134" s="6">
        <v>140</v>
      </c>
      <c r="E134" s="6">
        <v>0</v>
      </c>
      <c r="F134" s="6">
        <v>0</v>
      </c>
      <c r="G134" s="6">
        <f t="shared" si="19"/>
        <v>0</v>
      </c>
      <c r="H134" s="6">
        <f t="shared" si="20"/>
        <v>79</v>
      </c>
      <c r="I134" s="6">
        <f t="shared" si="18"/>
        <v>61</v>
      </c>
      <c r="J134" s="6">
        <f t="shared" si="18"/>
        <v>140</v>
      </c>
      <c r="K134" s="7" t="s">
        <v>331</v>
      </c>
    </row>
    <row r="135" spans="1:11" ht="34.5" customHeight="1" x14ac:dyDescent="0.2">
      <c r="A135" s="5" t="s">
        <v>873</v>
      </c>
      <c r="B135" s="6">
        <v>27</v>
      </c>
      <c r="C135" s="6">
        <v>9</v>
      </c>
      <c r="D135" s="6">
        <v>36</v>
      </c>
      <c r="E135" s="6">
        <v>0</v>
      </c>
      <c r="F135" s="6">
        <v>0</v>
      </c>
      <c r="G135" s="6">
        <f t="shared" si="19"/>
        <v>0</v>
      </c>
      <c r="H135" s="6">
        <f t="shared" si="20"/>
        <v>27</v>
      </c>
      <c r="I135" s="6">
        <f t="shared" si="18"/>
        <v>9</v>
      </c>
      <c r="J135" s="6">
        <f t="shared" si="18"/>
        <v>36</v>
      </c>
      <c r="K135" s="7" t="s">
        <v>874</v>
      </c>
    </row>
    <row r="136" spans="1:11" ht="24" customHeight="1" x14ac:dyDescent="0.2">
      <c r="A136" s="5" t="s">
        <v>887</v>
      </c>
      <c r="B136" s="6">
        <v>72</v>
      </c>
      <c r="C136" s="6">
        <v>21</v>
      </c>
      <c r="D136" s="6">
        <v>93</v>
      </c>
      <c r="E136" s="6">
        <v>0</v>
      </c>
      <c r="F136" s="6">
        <v>0</v>
      </c>
      <c r="G136" s="6">
        <f t="shared" si="19"/>
        <v>0</v>
      </c>
      <c r="H136" s="6">
        <f t="shared" si="20"/>
        <v>72</v>
      </c>
      <c r="I136" s="6">
        <f t="shared" si="18"/>
        <v>21</v>
      </c>
      <c r="J136" s="6">
        <f t="shared" si="18"/>
        <v>93</v>
      </c>
      <c r="K136" s="7" t="s">
        <v>290</v>
      </c>
    </row>
    <row r="137" spans="1:11" ht="24" customHeight="1" x14ac:dyDescent="0.2">
      <c r="A137" s="5" t="s">
        <v>882</v>
      </c>
      <c r="B137" s="6">
        <v>123</v>
      </c>
      <c r="C137" s="6">
        <v>41</v>
      </c>
      <c r="D137" s="6">
        <v>164</v>
      </c>
      <c r="E137" s="6">
        <v>0</v>
      </c>
      <c r="F137" s="6">
        <v>0</v>
      </c>
      <c r="G137" s="6">
        <f t="shared" si="19"/>
        <v>0</v>
      </c>
      <c r="H137" s="6">
        <f t="shared" si="20"/>
        <v>123</v>
      </c>
      <c r="I137" s="6">
        <f t="shared" si="18"/>
        <v>41</v>
      </c>
      <c r="J137" s="6">
        <f t="shared" si="18"/>
        <v>164</v>
      </c>
      <c r="K137" s="7" t="s">
        <v>294</v>
      </c>
    </row>
    <row r="138" spans="1:11" ht="24" customHeight="1" x14ac:dyDescent="0.2">
      <c r="A138" s="5" t="s">
        <v>875</v>
      </c>
      <c r="B138" s="6">
        <v>39</v>
      </c>
      <c r="C138" s="6">
        <v>13</v>
      </c>
      <c r="D138" s="6">
        <v>52</v>
      </c>
      <c r="E138" s="6">
        <v>0</v>
      </c>
      <c r="F138" s="6">
        <v>0</v>
      </c>
      <c r="G138" s="6">
        <f t="shared" si="19"/>
        <v>0</v>
      </c>
      <c r="H138" s="6">
        <f t="shared" si="20"/>
        <v>39</v>
      </c>
      <c r="I138" s="6">
        <f t="shared" si="18"/>
        <v>13</v>
      </c>
      <c r="J138" s="6">
        <f t="shared" si="18"/>
        <v>52</v>
      </c>
      <c r="K138" s="7" t="s">
        <v>883</v>
      </c>
    </row>
    <row r="139" spans="1:11" ht="24" customHeight="1" x14ac:dyDescent="0.2">
      <c r="A139" s="5" t="s">
        <v>297</v>
      </c>
      <c r="B139" s="6">
        <v>32</v>
      </c>
      <c r="C139" s="6">
        <v>4</v>
      </c>
      <c r="D139" s="6">
        <v>36</v>
      </c>
      <c r="E139" s="6">
        <v>0</v>
      </c>
      <c r="F139" s="6">
        <v>0</v>
      </c>
      <c r="G139" s="6">
        <f t="shared" si="19"/>
        <v>0</v>
      </c>
      <c r="H139" s="6">
        <f t="shared" si="20"/>
        <v>32</v>
      </c>
      <c r="I139" s="6">
        <f t="shared" si="18"/>
        <v>4</v>
      </c>
      <c r="J139" s="6">
        <f t="shared" si="18"/>
        <v>36</v>
      </c>
      <c r="K139" s="7" t="s">
        <v>419</v>
      </c>
    </row>
    <row r="140" spans="1:11" ht="24" customHeight="1" x14ac:dyDescent="0.2">
      <c r="A140" s="5" t="s">
        <v>877</v>
      </c>
      <c r="B140" s="6">
        <v>52</v>
      </c>
      <c r="C140" s="6">
        <v>12</v>
      </c>
      <c r="D140" s="6">
        <v>64</v>
      </c>
      <c r="E140" s="6">
        <v>0</v>
      </c>
      <c r="F140" s="6">
        <v>0</v>
      </c>
      <c r="G140" s="6">
        <f t="shared" si="19"/>
        <v>0</v>
      </c>
      <c r="H140" s="6">
        <f t="shared" si="20"/>
        <v>52</v>
      </c>
      <c r="I140" s="6">
        <f t="shared" si="18"/>
        <v>12</v>
      </c>
      <c r="J140" s="6">
        <f t="shared" si="18"/>
        <v>64</v>
      </c>
      <c r="K140" s="7" t="s">
        <v>300</v>
      </c>
    </row>
    <row r="141" spans="1:11" ht="24" customHeight="1" x14ac:dyDescent="0.2">
      <c r="A141" s="5" t="s">
        <v>878</v>
      </c>
      <c r="B141" s="6">
        <v>16</v>
      </c>
      <c r="C141" s="6">
        <v>1</v>
      </c>
      <c r="D141" s="6">
        <v>17</v>
      </c>
      <c r="E141" s="6">
        <v>0</v>
      </c>
      <c r="F141" s="6">
        <v>0</v>
      </c>
      <c r="G141" s="6">
        <f t="shared" si="19"/>
        <v>0</v>
      </c>
      <c r="H141" s="6">
        <f t="shared" si="20"/>
        <v>16</v>
      </c>
      <c r="I141" s="6">
        <f t="shared" si="18"/>
        <v>1</v>
      </c>
      <c r="J141" s="6">
        <f t="shared" si="18"/>
        <v>17</v>
      </c>
      <c r="K141" s="7" t="s">
        <v>879</v>
      </c>
    </row>
    <row r="142" spans="1:11" ht="24" customHeight="1" x14ac:dyDescent="0.2">
      <c r="A142" s="5" t="s">
        <v>301</v>
      </c>
      <c r="B142" s="6">
        <v>27</v>
      </c>
      <c r="C142" s="6">
        <v>15</v>
      </c>
      <c r="D142" s="6">
        <v>42</v>
      </c>
      <c r="E142" s="6">
        <v>0</v>
      </c>
      <c r="F142" s="6">
        <v>0</v>
      </c>
      <c r="G142" s="6">
        <f t="shared" si="19"/>
        <v>0</v>
      </c>
      <c r="H142" s="6">
        <f t="shared" si="20"/>
        <v>27</v>
      </c>
      <c r="I142" s="6">
        <f t="shared" si="18"/>
        <v>15</v>
      </c>
      <c r="J142" s="6">
        <f t="shared" si="18"/>
        <v>42</v>
      </c>
      <c r="K142" s="7" t="s">
        <v>302</v>
      </c>
    </row>
    <row r="143" spans="1:11" ht="24" customHeight="1" x14ac:dyDescent="0.2">
      <c r="A143" s="5" t="s">
        <v>880</v>
      </c>
      <c r="B143" s="6">
        <v>19</v>
      </c>
      <c r="C143" s="6">
        <v>3</v>
      </c>
      <c r="D143" s="6">
        <v>22</v>
      </c>
      <c r="E143" s="6">
        <v>0</v>
      </c>
      <c r="F143" s="6">
        <v>0</v>
      </c>
      <c r="G143" s="6">
        <f t="shared" si="19"/>
        <v>0</v>
      </c>
      <c r="H143" s="6">
        <f t="shared" si="20"/>
        <v>19</v>
      </c>
      <c r="I143" s="6">
        <f t="shared" si="18"/>
        <v>3</v>
      </c>
      <c r="J143" s="6">
        <f t="shared" si="18"/>
        <v>22</v>
      </c>
      <c r="K143" s="7" t="s">
        <v>778</v>
      </c>
    </row>
    <row r="144" spans="1:11" ht="24" customHeight="1" thickBot="1" x14ac:dyDescent="0.25">
      <c r="A144" s="25" t="s">
        <v>326</v>
      </c>
      <c r="B144" s="73">
        <v>0</v>
      </c>
      <c r="C144" s="73">
        <v>1</v>
      </c>
      <c r="D144" s="73">
        <f>SUM(B144:C144)</f>
        <v>1</v>
      </c>
      <c r="E144" s="73">
        <v>0</v>
      </c>
      <c r="F144" s="73">
        <v>0</v>
      </c>
      <c r="G144" s="73">
        <v>0</v>
      </c>
      <c r="H144" s="73">
        <f t="shared" si="20"/>
        <v>0</v>
      </c>
      <c r="I144" s="73">
        <f t="shared" si="18"/>
        <v>1</v>
      </c>
      <c r="J144" s="6">
        <f t="shared" si="18"/>
        <v>1</v>
      </c>
      <c r="K144" s="26" t="s">
        <v>890</v>
      </c>
    </row>
    <row r="145" spans="1:11" ht="24" customHeight="1" thickBot="1" x14ac:dyDescent="0.25">
      <c r="A145" s="8" t="s">
        <v>47</v>
      </c>
      <c r="B145" s="9">
        <f>SUM(B129:B144)</f>
        <v>698</v>
      </c>
      <c r="C145" s="9">
        <f t="shared" ref="C145:J145" si="21">SUM(C129:C144)</f>
        <v>236</v>
      </c>
      <c r="D145" s="9">
        <f t="shared" si="21"/>
        <v>934</v>
      </c>
      <c r="E145" s="9">
        <f t="shared" si="21"/>
        <v>0</v>
      </c>
      <c r="F145" s="9">
        <f t="shared" si="21"/>
        <v>0</v>
      </c>
      <c r="G145" s="9">
        <f t="shared" si="21"/>
        <v>0</v>
      </c>
      <c r="H145" s="9">
        <f t="shared" si="21"/>
        <v>698</v>
      </c>
      <c r="I145" s="9">
        <f t="shared" si="21"/>
        <v>236</v>
      </c>
      <c r="J145" s="9">
        <f t="shared" si="21"/>
        <v>934</v>
      </c>
      <c r="K145" s="10" t="s">
        <v>48</v>
      </c>
    </row>
    <row r="146" spans="1:11" ht="15" thickTop="1" x14ac:dyDescent="0.2"/>
  </sheetData>
  <mergeCells count="40">
    <mergeCell ref="H126:J126"/>
    <mergeCell ref="A120:K120"/>
    <mergeCell ref="A122:K122"/>
    <mergeCell ref="A123:K123"/>
    <mergeCell ref="A125:A128"/>
    <mergeCell ref="B125:D125"/>
    <mergeCell ref="E125:G125"/>
    <mergeCell ref="H125:J125"/>
    <mergeCell ref="K125:K128"/>
    <mergeCell ref="B126:D126"/>
    <mergeCell ref="E126:G126"/>
    <mergeCell ref="A85:A88"/>
    <mergeCell ref="B85:D85"/>
    <mergeCell ref="E85:G85"/>
    <mergeCell ref="H85:J85"/>
    <mergeCell ref="K85:K88"/>
    <mergeCell ref="B86:D86"/>
    <mergeCell ref="E86:G86"/>
    <mergeCell ref="H86:J86"/>
    <mergeCell ref="A82:K82"/>
    <mergeCell ref="A83:K83"/>
    <mergeCell ref="K41:K44"/>
    <mergeCell ref="B42:D42"/>
    <mergeCell ref="E42:G42"/>
    <mergeCell ref="H42:J42"/>
    <mergeCell ref="A24:F24"/>
    <mergeCell ref="A41:A44"/>
    <mergeCell ref="A1:K1"/>
    <mergeCell ref="A2:K2"/>
    <mergeCell ref="A4:A7"/>
    <mergeCell ref="B4:D4"/>
    <mergeCell ref="E4:G4"/>
    <mergeCell ref="H4:J4"/>
    <mergeCell ref="K4:K7"/>
    <mergeCell ref="B5:D5"/>
    <mergeCell ref="E5:G5"/>
    <mergeCell ref="H5:J5"/>
    <mergeCell ref="B41:D41"/>
    <mergeCell ref="E41:G41"/>
    <mergeCell ref="H41:J41"/>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50"/>
  <sheetViews>
    <sheetView rightToLeft="1" view="pageBreakPreview" topLeftCell="A25" zoomScale="80" zoomScaleSheetLayoutView="80" workbookViewId="0">
      <selection activeCell="F30" sqref="F30"/>
    </sheetView>
  </sheetViews>
  <sheetFormatPr defaultRowHeight="14.25" x14ac:dyDescent="0.2"/>
  <cols>
    <col min="1" max="1" width="24.25" style="76" customWidth="1"/>
    <col min="2" max="2" width="7" style="76" customWidth="1"/>
    <col min="3" max="3" width="9.5" style="76" customWidth="1"/>
    <col min="4" max="4" width="6.125" style="76" customWidth="1"/>
    <col min="5" max="5" width="6.75" style="76" customWidth="1"/>
    <col min="6" max="6" width="8.75" style="76" customWidth="1"/>
    <col min="7" max="7" width="6.5" style="76" customWidth="1"/>
    <col min="8" max="8" width="6.75" style="76" customWidth="1"/>
    <col min="9" max="11" width="8.125" style="76" customWidth="1"/>
    <col min="12" max="12" width="9.375" style="76" customWidth="1"/>
    <col min="13" max="13" width="8.125" style="76" customWidth="1"/>
    <col min="14" max="14" width="33" style="76" customWidth="1"/>
    <col min="15" max="16384" width="9" style="76"/>
  </cols>
  <sheetData>
    <row r="1" spans="1:14" ht="32.25" customHeight="1" x14ac:dyDescent="0.2">
      <c r="A1" s="423" t="s">
        <v>891</v>
      </c>
      <c r="B1" s="423"/>
      <c r="C1" s="423"/>
      <c r="D1" s="423"/>
      <c r="E1" s="423"/>
      <c r="F1" s="423"/>
      <c r="G1" s="423"/>
      <c r="H1" s="423"/>
      <c r="I1" s="423"/>
      <c r="J1" s="423"/>
      <c r="K1" s="423"/>
      <c r="L1" s="423"/>
      <c r="M1" s="423"/>
      <c r="N1" s="423"/>
    </row>
    <row r="2" spans="1:14" ht="41.25" customHeight="1" x14ac:dyDescent="0.25">
      <c r="A2" s="416" t="s">
        <v>892</v>
      </c>
      <c r="B2" s="416"/>
      <c r="C2" s="416"/>
      <c r="D2" s="416"/>
      <c r="E2" s="416"/>
      <c r="F2" s="416"/>
      <c r="G2" s="416"/>
      <c r="H2" s="416"/>
      <c r="I2" s="416"/>
      <c r="J2" s="416"/>
      <c r="K2" s="416"/>
      <c r="L2" s="416"/>
      <c r="M2" s="416"/>
      <c r="N2" s="416"/>
    </row>
    <row r="3" spans="1:14" ht="21.75" customHeight="1" thickBot="1" x14ac:dyDescent="0.3">
      <c r="A3" s="1" t="s">
        <v>1866</v>
      </c>
      <c r="N3" s="59" t="s">
        <v>1867</v>
      </c>
    </row>
    <row r="4" spans="1:14" ht="20.25" customHeight="1" thickTop="1" x14ac:dyDescent="0.25">
      <c r="A4" s="409" t="s">
        <v>118</v>
      </c>
      <c r="B4" s="412" t="s">
        <v>56</v>
      </c>
      <c r="C4" s="412"/>
      <c r="D4" s="412"/>
      <c r="E4" s="412" t="s">
        <v>57</v>
      </c>
      <c r="F4" s="412"/>
      <c r="G4" s="412"/>
      <c r="H4" s="412" t="s">
        <v>58</v>
      </c>
      <c r="I4" s="412"/>
      <c r="J4" s="412"/>
      <c r="K4" s="412" t="s">
        <v>4</v>
      </c>
      <c r="L4" s="412"/>
      <c r="M4" s="412"/>
      <c r="N4" s="409" t="s">
        <v>278</v>
      </c>
    </row>
    <row r="5" spans="1:14" ht="20.25" customHeight="1" x14ac:dyDescent="0.25">
      <c r="A5" s="410"/>
      <c r="B5" s="413" t="s">
        <v>59</v>
      </c>
      <c r="C5" s="413"/>
      <c r="D5" s="413"/>
      <c r="E5" s="413" t="s">
        <v>60</v>
      </c>
      <c r="F5" s="413"/>
      <c r="G5" s="413"/>
      <c r="H5" s="413" t="s">
        <v>61</v>
      </c>
      <c r="I5" s="413"/>
      <c r="J5" s="413"/>
      <c r="K5" s="413" t="s">
        <v>8</v>
      </c>
      <c r="L5" s="413"/>
      <c r="M5" s="413"/>
      <c r="N5" s="410"/>
    </row>
    <row r="6" spans="1:14" ht="20.25" customHeight="1" x14ac:dyDescent="0.25">
      <c r="A6" s="410"/>
      <c r="B6" s="75" t="s">
        <v>52</v>
      </c>
      <c r="C6" s="75" t="s">
        <v>10</v>
      </c>
      <c r="D6" s="75" t="s">
        <v>11</v>
      </c>
      <c r="E6" s="75" t="s">
        <v>52</v>
      </c>
      <c r="F6" s="75" t="s">
        <v>10</v>
      </c>
      <c r="G6" s="75" t="s">
        <v>11</v>
      </c>
      <c r="H6" s="75" t="s">
        <v>52</v>
      </c>
      <c r="I6" s="75" t="s">
        <v>10</v>
      </c>
      <c r="J6" s="75" t="s">
        <v>11</v>
      </c>
      <c r="K6" s="75" t="s">
        <v>52</v>
      </c>
      <c r="L6" s="75" t="s">
        <v>10</v>
      </c>
      <c r="M6" s="75" t="s">
        <v>11</v>
      </c>
      <c r="N6" s="410"/>
    </row>
    <row r="7" spans="1:14" ht="20.25" customHeight="1" thickBot="1" x14ac:dyDescent="0.3">
      <c r="A7" s="411"/>
      <c r="B7" s="4" t="s">
        <v>12</v>
      </c>
      <c r="C7" s="4" t="s">
        <v>13</v>
      </c>
      <c r="D7" s="4" t="s">
        <v>8</v>
      </c>
      <c r="E7" s="4" t="s">
        <v>12</v>
      </c>
      <c r="F7" s="4" t="s">
        <v>13</v>
      </c>
      <c r="G7" s="4" t="s">
        <v>8</v>
      </c>
      <c r="H7" s="4" t="s">
        <v>12</v>
      </c>
      <c r="I7" s="4" t="s">
        <v>13</v>
      </c>
      <c r="J7" s="4" t="s">
        <v>8</v>
      </c>
      <c r="K7" s="4" t="s">
        <v>12</v>
      </c>
      <c r="L7" s="4" t="s">
        <v>13</v>
      </c>
      <c r="M7" s="4" t="s">
        <v>8</v>
      </c>
      <c r="N7" s="411"/>
    </row>
    <row r="8" spans="1:14" ht="20.100000000000001" customHeight="1" x14ac:dyDescent="0.2">
      <c r="A8" s="5" t="s">
        <v>14</v>
      </c>
      <c r="B8" s="6"/>
      <c r="C8" s="6"/>
      <c r="D8" s="6"/>
      <c r="E8" s="6"/>
      <c r="F8" s="6"/>
      <c r="G8" s="6"/>
      <c r="H8" s="6"/>
      <c r="I8" s="6"/>
      <c r="J8" s="6"/>
      <c r="K8" s="7"/>
      <c r="L8" s="5"/>
      <c r="M8" s="6"/>
      <c r="N8" s="7" t="s">
        <v>69</v>
      </c>
    </row>
    <row r="9" spans="1:14" ht="20.100000000000001" customHeight="1" x14ac:dyDescent="0.2">
      <c r="A9" s="5" t="s">
        <v>280</v>
      </c>
      <c r="B9" s="6">
        <v>6</v>
      </c>
      <c r="C9" s="6">
        <v>15</v>
      </c>
      <c r="D9" s="6">
        <v>21</v>
      </c>
      <c r="E9" s="6">
        <v>0</v>
      </c>
      <c r="F9" s="6">
        <v>0</v>
      </c>
      <c r="G9" s="6">
        <v>0</v>
      </c>
      <c r="H9" s="6">
        <v>0</v>
      </c>
      <c r="I9" s="6">
        <v>0</v>
      </c>
      <c r="J9" s="6">
        <v>0</v>
      </c>
      <c r="K9" s="6">
        <f>SUM(B9,E9,H9)</f>
        <v>6</v>
      </c>
      <c r="L9" s="6">
        <f t="shared" ref="L9:M23" si="0">SUM(C9,F9,I9)</f>
        <v>15</v>
      </c>
      <c r="M9" s="6">
        <f t="shared" si="0"/>
        <v>21</v>
      </c>
      <c r="N9" s="7" t="s">
        <v>281</v>
      </c>
    </row>
    <row r="10" spans="1:14" ht="20.100000000000001" customHeight="1" x14ac:dyDescent="0.2">
      <c r="A10" s="5" t="s">
        <v>131</v>
      </c>
      <c r="B10" s="6">
        <v>8</v>
      </c>
      <c r="C10" s="6">
        <v>6</v>
      </c>
      <c r="D10" s="6">
        <v>14</v>
      </c>
      <c r="E10" s="6">
        <v>0</v>
      </c>
      <c r="F10" s="6">
        <v>2</v>
      </c>
      <c r="G10" s="6">
        <v>2</v>
      </c>
      <c r="H10" s="6">
        <v>0</v>
      </c>
      <c r="I10" s="6">
        <v>0</v>
      </c>
      <c r="J10" s="6">
        <v>0</v>
      </c>
      <c r="K10" s="6">
        <f t="shared" ref="K10:K23" si="1">SUM(B10,E10,H10)</f>
        <v>8</v>
      </c>
      <c r="L10" s="6">
        <f t="shared" si="0"/>
        <v>8</v>
      </c>
      <c r="M10" s="6">
        <f t="shared" si="0"/>
        <v>16</v>
      </c>
      <c r="N10" s="7" t="s">
        <v>282</v>
      </c>
    </row>
    <row r="11" spans="1:14" ht="20.100000000000001" customHeight="1" x14ac:dyDescent="0.2">
      <c r="A11" s="5" t="s">
        <v>285</v>
      </c>
      <c r="B11" s="6">
        <v>58</v>
      </c>
      <c r="C11" s="6">
        <v>74</v>
      </c>
      <c r="D11" s="6">
        <v>132</v>
      </c>
      <c r="E11" s="6">
        <v>9</v>
      </c>
      <c r="F11" s="6">
        <v>7</v>
      </c>
      <c r="G11" s="6">
        <v>16</v>
      </c>
      <c r="H11" s="6">
        <v>14</v>
      </c>
      <c r="I11" s="6">
        <v>14</v>
      </c>
      <c r="J11" s="6">
        <v>28</v>
      </c>
      <c r="K11" s="6">
        <f t="shared" si="1"/>
        <v>81</v>
      </c>
      <c r="L11" s="6">
        <f t="shared" si="0"/>
        <v>95</v>
      </c>
      <c r="M11" s="6">
        <f t="shared" si="0"/>
        <v>176</v>
      </c>
      <c r="N11" s="7" t="s">
        <v>286</v>
      </c>
    </row>
    <row r="12" spans="1:14" ht="20.100000000000001" customHeight="1" x14ac:dyDescent="0.2">
      <c r="A12" s="5" t="s">
        <v>893</v>
      </c>
      <c r="B12" s="6">
        <v>16</v>
      </c>
      <c r="C12" s="6">
        <v>13</v>
      </c>
      <c r="D12" s="6">
        <v>29</v>
      </c>
      <c r="E12" s="6">
        <v>12</v>
      </c>
      <c r="F12" s="6">
        <v>10</v>
      </c>
      <c r="G12" s="6">
        <v>22</v>
      </c>
      <c r="H12" s="6">
        <v>0</v>
      </c>
      <c r="I12" s="6">
        <v>0</v>
      </c>
      <c r="J12" s="6">
        <v>0</v>
      </c>
      <c r="K12" s="6">
        <f t="shared" si="1"/>
        <v>28</v>
      </c>
      <c r="L12" s="6">
        <f t="shared" si="0"/>
        <v>23</v>
      </c>
      <c r="M12" s="6">
        <f t="shared" si="0"/>
        <v>51</v>
      </c>
      <c r="N12" s="7" t="s">
        <v>351</v>
      </c>
    </row>
    <row r="13" spans="1:14" ht="20.100000000000001" customHeight="1" x14ac:dyDescent="0.2">
      <c r="A13" s="5" t="s">
        <v>470</v>
      </c>
      <c r="B13" s="6">
        <v>15</v>
      </c>
      <c r="C13" s="6">
        <v>3</v>
      </c>
      <c r="D13" s="6">
        <v>18</v>
      </c>
      <c r="E13" s="6">
        <v>0</v>
      </c>
      <c r="F13" s="6">
        <v>0</v>
      </c>
      <c r="G13" s="6">
        <v>0</v>
      </c>
      <c r="H13" s="6">
        <v>0</v>
      </c>
      <c r="I13" s="6">
        <v>0</v>
      </c>
      <c r="J13" s="6">
        <v>0</v>
      </c>
      <c r="K13" s="6">
        <f t="shared" si="1"/>
        <v>15</v>
      </c>
      <c r="L13" s="6">
        <f t="shared" si="0"/>
        <v>3</v>
      </c>
      <c r="M13" s="6">
        <f t="shared" si="0"/>
        <v>18</v>
      </c>
      <c r="N13" s="7" t="s">
        <v>410</v>
      </c>
    </row>
    <row r="14" spans="1:14" ht="20.100000000000001" customHeight="1" x14ac:dyDescent="0.2">
      <c r="A14" s="5" t="s">
        <v>287</v>
      </c>
      <c r="B14" s="6">
        <v>42</v>
      </c>
      <c r="C14" s="6">
        <v>46</v>
      </c>
      <c r="D14" s="6">
        <v>88</v>
      </c>
      <c r="E14" s="6">
        <v>4</v>
      </c>
      <c r="F14" s="6">
        <v>4</v>
      </c>
      <c r="G14" s="6">
        <v>8</v>
      </c>
      <c r="H14" s="6">
        <v>3</v>
      </c>
      <c r="I14" s="6">
        <v>2</v>
      </c>
      <c r="J14" s="6">
        <v>5</v>
      </c>
      <c r="K14" s="6">
        <f t="shared" si="1"/>
        <v>49</v>
      </c>
      <c r="L14" s="6">
        <f t="shared" si="0"/>
        <v>52</v>
      </c>
      <c r="M14" s="6">
        <f t="shared" si="0"/>
        <v>101</v>
      </c>
      <c r="N14" s="7" t="s">
        <v>331</v>
      </c>
    </row>
    <row r="15" spans="1:14" ht="36.75" customHeight="1" x14ac:dyDescent="0.2">
      <c r="A15" s="17" t="s">
        <v>873</v>
      </c>
      <c r="B15" s="6">
        <v>31</v>
      </c>
      <c r="C15" s="6">
        <v>13</v>
      </c>
      <c r="D15" s="6">
        <v>44</v>
      </c>
      <c r="E15" s="6">
        <v>2</v>
      </c>
      <c r="F15" s="6">
        <v>2</v>
      </c>
      <c r="G15" s="6">
        <v>4</v>
      </c>
      <c r="H15" s="6">
        <v>22</v>
      </c>
      <c r="I15" s="6">
        <v>7</v>
      </c>
      <c r="J15" s="6">
        <v>29</v>
      </c>
      <c r="K15" s="6">
        <f t="shared" si="1"/>
        <v>55</v>
      </c>
      <c r="L15" s="6">
        <f t="shared" si="0"/>
        <v>22</v>
      </c>
      <c r="M15" s="6">
        <f t="shared" si="0"/>
        <v>77</v>
      </c>
      <c r="N15" s="18" t="s">
        <v>874</v>
      </c>
    </row>
    <row r="16" spans="1:14" ht="20.100000000000001" customHeight="1" x14ac:dyDescent="0.2">
      <c r="A16" s="5" t="s">
        <v>887</v>
      </c>
      <c r="B16" s="6">
        <v>108</v>
      </c>
      <c r="C16" s="6">
        <v>54</v>
      </c>
      <c r="D16" s="6">
        <v>162</v>
      </c>
      <c r="E16" s="6">
        <v>27</v>
      </c>
      <c r="F16" s="6">
        <v>22</v>
      </c>
      <c r="G16" s="6">
        <v>49</v>
      </c>
      <c r="H16" s="6">
        <v>1</v>
      </c>
      <c r="I16" s="6">
        <v>7</v>
      </c>
      <c r="J16" s="6">
        <v>8</v>
      </c>
      <c r="K16" s="6">
        <f t="shared" si="1"/>
        <v>136</v>
      </c>
      <c r="L16" s="6">
        <f t="shared" si="0"/>
        <v>83</v>
      </c>
      <c r="M16" s="6">
        <f t="shared" si="0"/>
        <v>219</v>
      </c>
      <c r="N16" s="7" t="s">
        <v>290</v>
      </c>
    </row>
    <row r="17" spans="1:14" ht="20.100000000000001" customHeight="1" x14ac:dyDescent="0.2">
      <c r="A17" s="5" t="s">
        <v>882</v>
      </c>
      <c r="B17" s="6">
        <v>402</v>
      </c>
      <c r="C17" s="6">
        <v>336</v>
      </c>
      <c r="D17" s="6">
        <v>738</v>
      </c>
      <c r="E17" s="6">
        <v>85</v>
      </c>
      <c r="F17" s="6">
        <v>47</v>
      </c>
      <c r="G17" s="6">
        <v>132</v>
      </c>
      <c r="H17" s="6">
        <v>14</v>
      </c>
      <c r="I17" s="6">
        <v>6</v>
      </c>
      <c r="J17" s="6">
        <v>20</v>
      </c>
      <c r="K17" s="6">
        <f t="shared" si="1"/>
        <v>501</v>
      </c>
      <c r="L17" s="6">
        <f t="shared" si="0"/>
        <v>389</v>
      </c>
      <c r="M17" s="6">
        <f t="shared" si="0"/>
        <v>890</v>
      </c>
      <c r="N17" s="7" t="s">
        <v>294</v>
      </c>
    </row>
    <row r="18" spans="1:14" ht="20.100000000000001" customHeight="1" x14ac:dyDescent="0.2">
      <c r="A18" s="5" t="s">
        <v>875</v>
      </c>
      <c r="B18" s="6">
        <v>168</v>
      </c>
      <c r="C18" s="6">
        <v>77</v>
      </c>
      <c r="D18" s="6">
        <v>245</v>
      </c>
      <c r="E18" s="6">
        <v>20</v>
      </c>
      <c r="F18" s="6">
        <v>16</v>
      </c>
      <c r="G18" s="6">
        <v>36</v>
      </c>
      <c r="H18" s="6">
        <v>0</v>
      </c>
      <c r="I18" s="6">
        <v>0</v>
      </c>
      <c r="J18" s="6">
        <v>0</v>
      </c>
      <c r="K18" s="6">
        <f t="shared" si="1"/>
        <v>188</v>
      </c>
      <c r="L18" s="6">
        <f t="shared" si="0"/>
        <v>93</v>
      </c>
      <c r="M18" s="6">
        <f t="shared" si="0"/>
        <v>281</v>
      </c>
      <c r="N18" s="7" t="s">
        <v>883</v>
      </c>
    </row>
    <row r="19" spans="1:14" ht="20.100000000000001" customHeight="1" x14ac:dyDescent="0.2">
      <c r="A19" s="5" t="s">
        <v>297</v>
      </c>
      <c r="B19" s="6">
        <v>49</v>
      </c>
      <c r="C19" s="6">
        <v>3</v>
      </c>
      <c r="D19" s="6">
        <v>52</v>
      </c>
      <c r="E19" s="6">
        <v>3</v>
      </c>
      <c r="F19" s="6">
        <v>1</v>
      </c>
      <c r="G19" s="6">
        <v>4</v>
      </c>
      <c r="H19" s="6">
        <v>0</v>
      </c>
      <c r="I19" s="6">
        <v>0</v>
      </c>
      <c r="J19" s="6">
        <v>0</v>
      </c>
      <c r="K19" s="6">
        <f t="shared" si="1"/>
        <v>52</v>
      </c>
      <c r="L19" s="6">
        <f t="shared" si="0"/>
        <v>4</v>
      </c>
      <c r="M19" s="6">
        <f t="shared" si="0"/>
        <v>56</v>
      </c>
      <c r="N19" s="7" t="s">
        <v>419</v>
      </c>
    </row>
    <row r="20" spans="1:14" ht="20.100000000000001" customHeight="1" x14ac:dyDescent="0.2">
      <c r="A20" s="5" t="s">
        <v>299</v>
      </c>
      <c r="B20" s="6">
        <v>143</v>
      </c>
      <c r="C20" s="6">
        <v>149</v>
      </c>
      <c r="D20" s="6">
        <v>292</v>
      </c>
      <c r="E20" s="6">
        <v>20</v>
      </c>
      <c r="F20" s="6">
        <v>25</v>
      </c>
      <c r="G20" s="6">
        <v>45</v>
      </c>
      <c r="H20" s="6">
        <v>22</v>
      </c>
      <c r="I20" s="6">
        <v>17</v>
      </c>
      <c r="J20" s="6">
        <v>39</v>
      </c>
      <c r="K20" s="6">
        <f t="shared" si="1"/>
        <v>185</v>
      </c>
      <c r="L20" s="6">
        <f t="shared" si="0"/>
        <v>191</v>
      </c>
      <c r="M20" s="6">
        <f t="shared" si="0"/>
        <v>376</v>
      </c>
      <c r="N20" s="7" t="s">
        <v>300</v>
      </c>
    </row>
    <row r="21" spans="1:14" ht="20.100000000000001" customHeight="1" x14ac:dyDescent="0.2">
      <c r="A21" s="5" t="s">
        <v>878</v>
      </c>
      <c r="B21" s="6">
        <v>9</v>
      </c>
      <c r="C21" s="6">
        <v>1</v>
      </c>
      <c r="D21" s="6">
        <v>10</v>
      </c>
      <c r="E21" s="6">
        <v>0</v>
      </c>
      <c r="F21" s="6">
        <v>0</v>
      </c>
      <c r="G21" s="6">
        <v>0</v>
      </c>
      <c r="H21" s="6">
        <v>0</v>
      </c>
      <c r="I21" s="6">
        <v>0</v>
      </c>
      <c r="J21" s="6">
        <v>0</v>
      </c>
      <c r="K21" s="6">
        <f t="shared" si="1"/>
        <v>9</v>
      </c>
      <c r="L21" s="6">
        <f t="shared" si="0"/>
        <v>1</v>
      </c>
      <c r="M21" s="6">
        <f t="shared" si="0"/>
        <v>10</v>
      </c>
      <c r="N21" s="7" t="s">
        <v>879</v>
      </c>
    </row>
    <row r="22" spans="1:14" ht="20.100000000000001" customHeight="1" x14ac:dyDescent="0.2">
      <c r="A22" s="5" t="s">
        <v>301</v>
      </c>
      <c r="B22" s="6">
        <v>104</v>
      </c>
      <c r="C22" s="6">
        <v>53</v>
      </c>
      <c r="D22" s="6">
        <v>157</v>
      </c>
      <c r="E22" s="6">
        <v>8</v>
      </c>
      <c r="F22" s="6">
        <v>2</v>
      </c>
      <c r="G22" s="6">
        <v>10</v>
      </c>
      <c r="H22" s="6">
        <v>0</v>
      </c>
      <c r="I22" s="6">
        <v>0</v>
      </c>
      <c r="J22" s="6">
        <v>0</v>
      </c>
      <c r="K22" s="6">
        <f t="shared" si="1"/>
        <v>112</v>
      </c>
      <c r="L22" s="6">
        <f t="shared" si="0"/>
        <v>55</v>
      </c>
      <c r="M22" s="6">
        <f t="shared" si="0"/>
        <v>167</v>
      </c>
      <c r="N22" s="7" t="s">
        <v>302</v>
      </c>
    </row>
    <row r="23" spans="1:14" ht="20.100000000000001" customHeight="1" x14ac:dyDescent="0.2">
      <c r="A23" s="5" t="s">
        <v>880</v>
      </c>
      <c r="B23" s="6">
        <v>5</v>
      </c>
      <c r="C23" s="6">
        <v>4</v>
      </c>
      <c r="D23" s="6">
        <v>9</v>
      </c>
      <c r="E23" s="6">
        <v>5</v>
      </c>
      <c r="F23" s="6">
        <v>3</v>
      </c>
      <c r="G23" s="6">
        <v>8</v>
      </c>
      <c r="H23" s="6">
        <v>0</v>
      </c>
      <c r="I23" s="6">
        <v>0</v>
      </c>
      <c r="J23" s="6">
        <v>0</v>
      </c>
      <c r="K23" s="6">
        <f t="shared" si="1"/>
        <v>10</v>
      </c>
      <c r="L23" s="6">
        <f t="shared" si="0"/>
        <v>7</v>
      </c>
      <c r="M23" s="6">
        <f t="shared" si="0"/>
        <v>17</v>
      </c>
      <c r="N23" s="7" t="s">
        <v>778</v>
      </c>
    </row>
    <row r="24" spans="1:14" ht="20.100000000000001" customHeight="1" thickBot="1" x14ac:dyDescent="0.25">
      <c r="A24" s="14" t="s">
        <v>38</v>
      </c>
      <c r="B24" s="15">
        <f>SUM(B9:B23)</f>
        <v>1164</v>
      </c>
      <c r="C24" s="15">
        <f t="shared" ref="C24:M24" si="2">SUM(C9:C23)</f>
        <v>847</v>
      </c>
      <c r="D24" s="15">
        <f t="shared" si="2"/>
        <v>2011</v>
      </c>
      <c r="E24" s="15">
        <f t="shared" si="2"/>
        <v>195</v>
      </c>
      <c r="F24" s="15">
        <f t="shared" si="2"/>
        <v>141</v>
      </c>
      <c r="G24" s="15">
        <f t="shared" si="2"/>
        <v>336</v>
      </c>
      <c r="H24" s="15">
        <f t="shared" si="2"/>
        <v>76</v>
      </c>
      <c r="I24" s="15">
        <f t="shared" si="2"/>
        <v>53</v>
      </c>
      <c r="J24" s="15">
        <f t="shared" si="2"/>
        <v>129</v>
      </c>
      <c r="K24" s="15">
        <f t="shared" si="2"/>
        <v>1435</v>
      </c>
      <c r="L24" s="15">
        <f t="shared" si="2"/>
        <v>1041</v>
      </c>
      <c r="M24" s="15">
        <f t="shared" si="2"/>
        <v>2476</v>
      </c>
      <c r="N24" s="16" t="s">
        <v>305</v>
      </c>
    </row>
    <row r="25" spans="1:14" ht="25.5" customHeight="1" thickTop="1" x14ac:dyDescent="0.2"/>
    <row r="26" spans="1:14" ht="25.5" customHeight="1" x14ac:dyDescent="0.2"/>
    <row r="27" spans="1:14" ht="25.5" customHeight="1" x14ac:dyDescent="0.2"/>
    <row r="28" spans="1:14" ht="25.5" customHeight="1" x14ac:dyDescent="0.2"/>
    <row r="29" spans="1:14" ht="25.5" customHeight="1" x14ac:dyDescent="0.2"/>
    <row r="30" spans="1:14" ht="25.5" customHeight="1" x14ac:dyDescent="0.2"/>
    <row r="31" spans="1:14" ht="25.5" customHeight="1" x14ac:dyDescent="0.2"/>
    <row r="32" spans="1:14" ht="25.5" customHeight="1" x14ac:dyDescent="0.2"/>
    <row r="33" spans="1:14" ht="25.5" customHeight="1" thickBot="1" x14ac:dyDescent="0.3">
      <c r="A33" s="1" t="s">
        <v>1868</v>
      </c>
      <c r="N33" s="59" t="s">
        <v>1869</v>
      </c>
    </row>
    <row r="34" spans="1:14" ht="20.100000000000001" customHeight="1" thickTop="1" x14ac:dyDescent="0.25">
      <c r="A34" s="409" t="s">
        <v>118</v>
      </c>
      <c r="B34" s="412" t="s">
        <v>56</v>
      </c>
      <c r="C34" s="412"/>
      <c r="D34" s="412"/>
      <c r="E34" s="412" t="s">
        <v>57</v>
      </c>
      <c r="F34" s="412"/>
      <c r="G34" s="412"/>
      <c r="H34" s="412" t="s">
        <v>58</v>
      </c>
      <c r="I34" s="412"/>
      <c r="J34" s="412"/>
      <c r="K34" s="412" t="s">
        <v>4</v>
      </c>
      <c r="L34" s="412"/>
      <c r="M34" s="412"/>
      <c r="N34" s="409" t="s">
        <v>278</v>
      </c>
    </row>
    <row r="35" spans="1:14" ht="20.100000000000001" customHeight="1" x14ac:dyDescent="0.25">
      <c r="A35" s="410"/>
      <c r="B35" s="413" t="s">
        <v>59</v>
      </c>
      <c r="C35" s="413"/>
      <c r="D35" s="413"/>
      <c r="E35" s="413" t="s">
        <v>60</v>
      </c>
      <c r="F35" s="413"/>
      <c r="G35" s="413"/>
      <c r="H35" s="413" t="s">
        <v>61</v>
      </c>
      <c r="I35" s="413"/>
      <c r="J35" s="413"/>
      <c r="K35" s="413" t="s">
        <v>8</v>
      </c>
      <c r="L35" s="413"/>
      <c r="M35" s="413"/>
      <c r="N35" s="410"/>
    </row>
    <row r="36" spans="1:14" ht="20.100000000000001" customHeight="1" x14ac:dyDescent="0.25">
      <c r="A36" s="410"/>
      <c r="B36" s="75" t="s">
        <v>52</v>
      </c>
      <c r="C36" s="75" t="s">
        <v>10</v>
      </c>
      <c r="D36" s="75" t="s">
        <v>11</v>
      </c>
      <c r="E36" s="75" t="s">
        <v>52</v>
      </c>
      <c r="F36" s="75" t="s">
        <v>10</v>
      </c>
      <c r="G36" s="75" t="s">
        <v>11</v>
      </c>
      <c r="H36" s="75" t="s">
        <v>52</v>
      </c>
      <c r="I36" s="75" t="s">
        <v>10</v>
      </c>
      <c r="J36" s="75" t="s">
        <v>11</v>
      </c>
      <c r="K36" s="75" t="s">
        <v>52</v>
      </c>
      <c r="L36" s="75" t="s">
        <v>10</v>
      </c>
      <c r="M36" s="75" t="s">
        <v>11</v>
      </c>
      <c r="N36" s="410"/>
    </row>
    <row r="37" spans="1:14" ht="20.100000000000001" customHeight="1" thickBot="1" x14ac:dyDescent="0.3">
      <c r="A37" s="411"/>
      <c r="B37" s="4" t="s">
        <v>12</v>
      </c>
      <c r="C37" s="4" t="s">
        <v>13</v>
      </c>
      <c r="D37" s="4" t="s">
        <v>8</v>
      </c>
      <c r="E37" s="4" t="s">
        <v>12</v>
      </c>
      <c r="F37" s="4" t="s">
        <v>13</v>
      </c>
      <c r="G37" s="4" t="s">
        <v>8</v>
      </c>
      <c r="H37" s="4" t="s">
        <v>12</v>
      </c>
      <c r="I37" s="4" t="s">
        <v>13</v>
      </c>
      <c r="J37" s="4" t="s">
        <v>8</v>
      </c>
      <c r="K37" s="4" t="s">
        <v>12</v>
      </c>
      <c r="L37" s="4" t="s">
        <v>13</v>
      </c>
      <c r="M37" s="4" t="s">
        <v>8</v>
      </c>
      <c r="N37" s="411"/>
    </row>
    <row r="38" spans="1:14" ht="20.100000000000001" customHeight="1" x14ac:dyDescent="0.2">
      <c r="A38" s="5" t="s">
        <v>62</v>
      </c>
      <c r="B38" s="6"/>
      <c r="C38" s="6"/>
      <c r="D38" s="6"/>
      <c r="E38" s="6"/>
      <c r="F38" s="6"/>
      <c r="G38" s="6"/>
      <c r="H38" s="6"/>
      <c r="I38" s="6"/>
      <c r="J38" s="6"/>
      <c r="K38" s="7"/>
      <c r="L38" s="5"/>
      <c r="M38" s="6"/>
      <c r="N38" s="7" t="s">
        <v>41</v>
      </c>
    </row>
    <row r="39" spans="1:14" ht="20.100000000000001" customHeight="1" x14ac:dyDescent="0.25">
      <c r="A39" s="5" t="s">
        <v>285</v>
      </c>
      <c r="B39" s="97">
        <v>202</v>
      </c>
      <c r="C39" s="97">
        <v>46</v>
      </c>
      <c r="D39" s="97">
        <v>248</v>
      </c>
      <c r="E39" s="97">
        <v>2</v>
      </c>
      <c r="F39" s="97">
        <v>2</v>
      </c>
      <c r="G39" s="97">
        <v>4</v>
      </c>
      <c r="H39" s="97">
        <v>12</v>
      </c>
      <c r="I39" s="97">
        <v>5</v>
      </c>
      <c r="J39" s="97">
        <v>17</v>
      </c>
      <c r="K39" s="97">
        <f>SUM(B39,E39,H39)</f>
        <v>216</v>
      </c>
      <c r="L39" s="97">
        <f>SUM(C39,F39,I39)</f>
        <v>53</v>
      </c>
      <c r="M39" s="97">
        <f>SUM(K39:L39)</f>
        <v>269</v>
      </c>
      <c r="N39" s="7" t="s">
        <v>286</v>
      </c>
    </row>
    <row r="40" spans="1:14" ht="20.100000000000001" customHeight="1" x14ac:dyDescent="0.25">
      <c r="A40" s="5" t="s">
        <v>287</v>
      </c>
      <c r="B40" s="97">
        <v>138</v>
      </c>
      <c r="C40" s="97">
        <v>70</v>
      </c>
      <c r="D40" s="97">
        <v>208</v>
      </c>
      <c r="E40" s="97">
        <v>0</v>
      </c>
      <c r="F40" s="97">
        <v>1</v>
      </c>
      <c r="G40" s="97">
        <v>1</v>
      </c>
      <c r="H40" s="97">
        <v>13</v>
      </c>
      <c r="I40" s="97">
        <v>5</v>
      </c>
      <c r="J40" s="97">
        <v>18</v>
      </c>
      <c r="K40" s="97">
        <f t="shared" ref="K40:L47" si="3">SUM(B40,E40,H40)</f>
        <v>151</v>
      </c>
      <c r="L40" s="97">
        <f t="shared" si="3"/>
        <v>76</v>
      </c>
      <c r="M40" s="97">
        <f t="shared" ref="M40:M47" si="4">SUM(K40:L40)</f>
        <v>227</v>
      </c>
      <c r="N40" s="7" t="s">
        <v>886</v>
      </c>
    </row>
    <row r="41" spans="1:14" ht="31.5" customHeight="1" x14ac:dyDescent="0.2">
      <c r="A41" s="17" t="s">
        <v>873</v>
      </c>
      <c r="B41" s="6">
        <v>10</v>
      </c>
      <c r="C41" s="6">
        <v>1</v>
      </c>
      <c r="D41" s="6">
        <v>11</v>
      </c>
      <c r="E41" s="6">
        <v>1</v>
      </c>
      <c r="F41" s="6">
        <v>1</v>
      </c>
      <c r="G41" s="6">
        <v>2</v>
      </c>
      <c r="H41" s="6">
        <v>0</v>
      </c>
      <c r="I41" s="6">
        <v>0</v>
      </c>
      <c r="J41" s="6">
        <v>0</v>
      </c>
      <c r="K41" s="6">
        <f t="shared" si="3"/>
        <v>11</v>
      </c>
      <c r="L41" s="6">
        <f t="shared" si="3"/>
        <v>2</v>
      </c>
      <c r="M41" s="6">
        <f t="shared" si="4"/>
        <v>13</v>
      </c>
      <c r="N41" s="18" t="s">
        <v>874</v>
      </c>
    </row>
    <row r="42" spans="1:14" ht="20.100000000000001" customHeight="1" x14ac:dyDescent="0.25">
      <c r="A42" s="5" t="s">
        <v>414</v>
      </c>
      <c r="B42" s="97">
        <v>62</v>
      </c>
      <c r="C42" s="97">
        <v>32</v>
      </c>
      <c r="D42" s="97">
        <v>94</v>
      </c>
      <c r="E42" s="97">
        <v>5</v>
      </c>
      <c r="F42" s="97">
        <v>1</v>
      </c>
      <c r="G42" s="97">
        <v>6</v>
      </c>
      <c r="H42" s="97">
        <v>1</v>
      </c>
      <c r="I42" s="97">
        <v>1</v>
      </c>
      <c r="J42" s="97">
        <v>2</v>
      </c>
      <c r="K42" s="97">
        <f t="shared" si="3"/>
        <v>68</v>
      </c>
      <c r="L42" s="97">
        <f t="shared" si="3"/>
        <v>34</v>
      </c>
      <c r="M42" s="97">
        <f t="shared" si="4"/>
        <v>102</v>
      </c>
      <c r="N42" s="7" t="s">
        <v>290</v>
      </c>
    </row>
    <row r="43" spans="1:14" ht="20.100000000000001" customHeight="1" x14ac:dyDescent="0.25">
      <c r="A43" s="5" t="s">
        <v>882</v>
      </c>
      <c r="B43" s="97">
        <v>40</v>
      </c>
      <c r="C43" s="97">
        <v>19</v>
      </c>
      <c r="D43" s="97">
        <v>59</v>
      </c>
      <c r="E43" s="97">
        <v>10</v>
      </c>
      <c r="F43" s="97">
        <v>4</v>
      </c>
      <c r="G43" s="97">
        <v>14</v>
      </c>
      <c r="H43" s="97">
        <v>0</v>
      </c>
      <c r="I43" s="97">
        <v>0</v>
      </c>
      <c r="J43" s="97">
        <v>0</v>
      </c>
      <c r="K43" s="97">
        <f t="shared" si="3"/>
        <v>50</v>
      </c>
      <c r="L43" s="97">
        <f t="shared" si="3"/>
        <v>23</v>
      </c>
      <c r="M43" s="97">
        <f t="shared" si="4"/>
        <v>73</v>
      </c>
      <c r="N43" s="7" t="s">
        <v>294</v>
      </c>
    </row>
    <row r="44" spans="1:14" ht="20.100000000000001" customHeight="1" x14ac:dyDescent="0.25">
      <c r="A44" s="5" t="s">
        <v>875</v>
      </c>
      <c r="B44" s="97">
        <v>46</v>
      </c>
      <c r="C44" s="97">
        <v>36</v>
      </c>
      <c r="D44" s="97">
        <v>82</v>
      </c>
      <c r="E44" s="97">
        <v>0</v>
      </c>
      <c r="F44" s="97">
        <v>0</v>
      </c>
      <c r="G44" s="97">
        <v>0</v>
      </c>
      <c r="H44" s="97">
        <v>0</v>
      </c>
      <c r="I44" s="97">
        <v>0</v>
      </c>
      <c r="J44" s="97">
        <v>0</v>
      </c>
      <c r="K44" s="97">
        <f t="shared" si="3"/>
        <v>46</v>
      </c>
      <c r="L44" s="97">
        <f t="shared" si="3"/>
        <v>36</v>
      </c>
      <c r="M44" s="97">
        <f t="shared" si="4"/>
        <v>82</v>
      </c>
      <c r="N44" s="7" t="s">
        <v>883</v>
      </c>
    </row>
    <row r="45" spans="1:14" ht="20.100000000000001" customHeight="1" x14ac:dyDescent="0.25">
      <c r="A45" s="5" t="s">
        <v>297</v>
      </c>
      <c r="B45" s="97">
        <v>26</v>
      </c>
      <c r="C45" s="97">
        <v>3</v>
      </c>
      <c r="D45" s="97">
        <v>29</v>
      </c>
      <c r="E45" s="97">
        <v>1</v>
      </c>
      <c r="F45" s="97">
        <v>0</v>
      </c>
      <c r="G45" s="97">
        <v>1</v>
      </c>
      <c r="H45" s="97">
        <v>3</v>
      </c>
      <c r="I45" s="97">
        <v>0</v>
      </c>
      <c r="J45" s="97">
        <v>3</v>
      </c>
      <c r="K45" s="97">
        <f t="shared" si="3"/>
        <v>30</v>
      </c>
      <c r="L45" s="97">
        <f t="shared" si="3"/>
        <v>3</v>
      </c>
      <c r="M45" s="97">
        <f t="shared" si="4"/>
        <v>33</v>
      </c>
      <c r="N45" s="7" t="s">
        <v>419</v>
      </c>
    </row>
    <row r="46" spans="1:14" ht="20.100000000000001" customHeight="1" x14ac:dyDescent="0.25">
      <c r="A46" s="5" t="s">
        <v>301</v>
      </c>
      <c r="B46" s="97">
        <v>175</v>
      </c>
      <c r="C46" s="97">
        <v>48</v>
      </c>
      <c r="D46" s="97">
        <v>223</v>
      </c>
      <c r="E46" s="97">
        <v>3</v>
      </c>
      <c r="F46" s="97">
        <v>1</v>
      </c>
      <c r="G46" s="97">
        <v>4</v>
      </c>
      <c r="H46" s="97">
        <v>30</v>
      </c>
      <c r="I46" s="97">
        <v>5</v>
      </c>
      <c r="J46" s="97">
        <v>35</v>
      </c>
      <c r="K46" s="97">
        <f t="shared" si="3"/>
        <v>208</v>
      </c>
      <c r="L46" s="97">
        <f t="shared" si="3"/>
        <v>54</v>
      </c>
      <c r="M46" s="97">
        <f t="shared" si="4"/>
        <v>262</v>
      </c>
      <c r="N46" s="7" t="s">
        <v>302</v>
      </c>
    </row>
    <row r="47" spans="1:14" ht="20.100000000000001" customHeight="1" x14ac:dyDescent="0.25">
      <c r="A47" s="5" t="s">
        <v>880</v>
      </c>
      <c r="B47" s="97">
        <v>2</v>
      </c>
      <c r="C47" s="97">
        <v>1</v>
      </c>
      <c r="D47" s="97">
        <v>3</v>
      </c>
      <c r="E47" s="97">
        <v>0</v>
      </c>
      <c r="F47" s="97">
        <v>0</v>
      </c>
      <c r="G47" s="97">
        <v>0</v>
      </c>
      <c r="H47" s="97">
        <v>0</v>
      </c>
      <c r="I47" s="97">
        <v>0</v>
      </c>
      <c r="J47" s="97">
        <v>0</v>
      </c>
      <c r="K47" s="97">
        <f t="shared" si="3"/>
        <v>2</v>
      </c>
      <c r="L47" s="97">
        <f t="shared" si="3"/>
        <v>1</v>
      </c>
      <c r="M47" s="97">
        <f t="shared" si="4"/>
        <v>3</v>
      </c>
      <c r="N47" s="7" t="s">
        <v>778</v>
      </c>
    </row>
    <row r="48" spans="1:14" ht="20.100000000000001" customHeight="1" thickBot="1" x14ac:dyDescent="0.3">
      <c r="A48" s="5" t="s">
        <v>45</v>
      </c>
      <c r="B48" s="97">
        <f>SUM(B39:B47)</f>
        <v>701</v>
      </c>
      <c r="C48" s="97">
        <f t="shared" ref="C48:M48" si="5">SUM(C39:C47)</f>
        <v>256</v>
      </c>
      <c r="D48" s="97">
        <f t="shared" si="5"/>
        <v>957</v>
      </c>
      <c r="E48" s="97">
        <f t="shared" si="5"/>
        <v>22</v>
      </c>
      <c r="F48" s="97">
        <f t="shared" si="5"/>
        <v>10</v>
      </c>
      <c r="G48" s="97">
        <f t="shared" si="5"/>
        <v>32</v>
      </c>
      <c r="H48" s="97">
        <f t="shared" si="5"/>
        <v>59</v>
      </c>
      <c r="I48" s="97">
        <f t="shared" si="5"/>
        <v>16</v>
      </c>
      <c r="J48" s="97">
        <f t="shared" si="5"/>
        <v>75</v>
      </c>
      <c r="K48" s="97">
        <f t="shared" si="5"/>
        <v>782</v>
      </c>
      <c r="L48" s="97">
        <f t="shared" si="5"/>
        <v>282</v>
      </c>
      <c r="M48" s="97">
        <f t="shared" si="5"/>
        <v>1064</v>
      </c>
      <c r="N48" s="7" t="s">
        <v>307</v>
      </c>
    </row>
    <row r="49" spans="1:14" ht="20.100000000000001" customHeight="1" thickBot="1" x14ac:dyDescent="0.3">
      <c r="A49" s="8" t="s">
        <v>47</v>
      </c>
      <c r="B49" s="98">
        <f t="shared" ref="B49:M49" si="6">SUM(B48,B24)</f>
        <v>1865</v>
      </c>
      <c r="C49" s="98">
        <f t="shared" si="6"/>
        <v>1103</v>
      </c>
      <c r="D49" s="98">
        <f t="shared" si="6"/>
        <v>2968</v>
      </c>
      <c r="E49" s="98">
        <f t="shared" si="6"/>
        <v>217</v>
      </c>
      <c r="F49" s="98">
        <f t="shared" si="6"/>
        <v>151</v>
      </c>
      <c r="G49" s="98">
        <f t="shared" si="6"/>
        <v>368</v>
      </c>
      <c r="H49" s="98">
        <f t="shared" si="6"/>
        <v>135</v>
      </c>
      <c r="I49" s="98">
        <f t="shared" si="6"/>
        <v>69</v>
      </c>
      <c r="J49" s="98">
        <f t="shared" si="6"/>
        <v>204</v>
      </c>
      <c r="K49" s="98">
        <f t="shared" si="6"/>
        <v>2217</v>
      </c>
      <c r="L49" s="98">
        <f t="shared" si="6"/>
        <v>1323</v>
      </c>
      <c r="M49" s="98">
        <f t="shared" si="6"/>
        <v>3540</v>
      </c>
      <c r="N49" s="10" t="s">
        <v>48</v>
      </c>
    </row>
    <row r="50" spans="1:14" ht="15" thickTop="1" x14ac:dyDescent="0.2"/>
  </sheetData>
  <mergeCells count="22">
    <mergeCell ref="N34:N37"/>
    <mergeCell ref="B35:D35"/>
    <mergeCell ref="E35:G35"/>
    <mergeCell ref="H35:J35"/>
    <mergeCell ref="K35:M35"/>
    <mergeCell ref="A34:A37"/>
    <mergeCell ref="B34:D34"/>
    <mergeCell ref="E34:G34"/>
    <mergeCell ref="H34:J34"/>
    <mergeCell ref="K34:M34"/>
    <mergeCell ref="A1:N1"/>
    <mergeCell ref="A2:N2"/>
    <mergeCell ref="A4:A7"/>
    <mergeCell ref="B4:D4"/>
    <mergeCell ref="E4:G4"/>
    <mergeCell ref="H4:J4"/>
    <mergeCell ref="K4:M4"/>
    <mergeCell ref="N4:N7"/>
    <mergeCell ref="B5:D5"/>
    <mergeCell ref="E5:G5"/>
    <mergeCell ref="H5:J5"/>
    <mergeCell ref="K5:M5"/>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123"/>
  <sheetViews>
    <sheetView rightToLeft="1" view="pageBreakPreview" topLeftCell="A97" zoomScale="80" zoomScaleSheetLayoutView="80" workbookViewId="0">
      <selection activeCell="F30" sqref="F30"/>
    </sheetView>
  </sheetViews>
  <sheetFormatPr defaultRowHeight="14.25" x14ac:dyDescent="0.2"/>
  <cols>
    <col min="1" max="1" width="28" style="76" customWidth="1"/>
    <col min="2" max="10" width="9" style="76"/>
    <col min="11" max="11" width="49.75" style="76" customWidth="1"/>
    <col min="12" max="16384" width="9" style="76"/>
  </cols>
  <sheetData>
    <row r="1" spans="1:11" ht="21.75" customHeight="1" x14ac:dyDescent="0.2">
      <c r="A1" s="423" t="s">
        <v>894</v>
      </c>
      <c r="B1" s="423"/>
      <c r="C1" s="423"/>
      <c r="D1" s="423"/>
      <c r="E1" s="423"/>
      <c r="F1" s="423"/>
      <c r="G1" s="423"/>
      <c r="H1" s="423"/>
      <c r="I1" s="423"/>
      <c r="J1" s="423"/>
      <c r="K1" s="423"/>
    </row>
    <row r="2" spans="1:11" ht="39" customHeight="1" x14ac:dyDescent="0.25">
      <c r="A2" s="416" t="s">
        <v>895</v>
      </c>
      <c r="B2" s="416"/>
      <c r="C2" s="416"/>
      <c r="D2" s="416"/>
      <c r="E2" s="416"/>
      <c r="F2" s="416"/>
      <c r="G2" s="416"/>
      <c r="H2" s="416"/>
      <c r="I2" s="416"/>
      <c r="J2" s="416"/>
      <c r="K2" s="416"/>
    </row>
    <row r="3" spans="1:11" ht="27.75" customHeight="1" thickBot="1" x14ac:dyDescent="0.3">
      <c r="A3" s="1" t="s">
        <v>1870</v>
      </c>
      <c r="K3" s="59" t="s">
        <v>1871</v>
      </c>
    </row>
    <row r="4" spans="1:11" ht="20.25" customHeight="1" thickTop="1" x14ac:dyDescent="0.25">
      <c r="A4" s="409" t="s">
        <v>118</v>
      </c>
      <c r="B4" s="412" t="s">
        <v>2</v>
      </c>
      <c r="C4" s="412"/>
      <c r="D4" s="412"/>
      <c r="E4" s="412" t="s">
        <v>3</v>
      </c>
      <c r="F4" s="412"/>
      <c r="G4" s="412"/>
      <c r="H4" s="412" t="s">
        <v>4</v>
      </c>
      <c r="I4" s="412"/>
      <c r="J4" s="412"/>
      <c r="K4" s="409" t="s">
        <v>278</v>
      </c>
    </row>
    <row r="5" spans="1:11" ht="20.25" customHeight="1" x14ac:dyDescent="0.25">
      <c r="A5" s="410"/>
      <c r="B5" s="413" t="s">
        <v>6</v>
      </c>
      <c r="C5" s="413"/>
      <c r="D5" s="413"/>
      <c r="E5" s="413" t="s">
        <v>7</v>
      </c>
      <c r="F5" s="413"/>
      <c r="G5" s="413"/>
      <c r="H5" s="413" t="s">
        <v>8</v>
      </c>
      <c r="I5" s="413"/>
      <c r="J5" s="413"/>
      <c r="K5" s="410"/>
    </row>
    <row r="6" spans="1:11" ht="20.25" customHeight="1" x14ac:dyDescent="0.25">
      <c r="A6" s="410"/>
      <c r="B6" s="75" t="s">
        <v>52</v>
      </c>
      <c r="C6" s="75" t="s">
        <v>10</v>
      </c>
      <c r="D6" s="75" t="s">
        <v>11</v>
      </c>
      <c r="E6" s="75" t="s">
        <v>52</v>
      </c>
      <c r="F6" s="75" t="s">
        <v>10</v>
      </c>
      <c r="G6" s="75" t="s">
        <v>11</v>
      </c>
      <c r="H6" s="75" t="s">
        <v>52</v>
      </c>
      <c r="I6" s="75" t="s">
        <v>10</v>
      </c>
      <c r="J6" s="75" t="s">
        <v>11</v>
      </c>
      <c r="K6" s="410"/>
    </row>
    <row r="7" spans="1:11" ht="20.25" customHeight="1" thickBot="1" x14ac:dyDescent="0.3">
      <c r="A7" s="411"/>
      <c r="B7" s="4" t="s">
        <v>12</v>
      </c>
      <c r="C7" s="4" t="s">
        <v>13</v>
      </c>
      <c r="D7" s="4" t="s">
        <v>8</v>
      </c>
      <c r="E7" s="4" t="s">
        <v>12</v>
      </c>
      <c r="F7" s="4" t="s">
        <v>13</v>
      </c>
      <c r="G7" s="4" t="s">
        <v>8</v>
      </c>
      <c r="H7" s="4" t="s">
        <v>12</v>
      </c>
      <c r="I7" s="4" t="s">
        <v>13</v>
      </c>
      <c r="J7" s="4" t="s">
        <v>8</v>
      </c>
      <c r="K7" s="411"/>
    </row>
    <row r="8" spans="1:11" ht="22.5" customHeight="1" x14ac:dyDescent="0.2">
      <c r="A8" s="5" t="s">
        <v>14</v>
      </c>
      <c r="B8" s="6"/>
      <c r="C8" s="6"/>
      <c r="D8" s="6"/>
      <c r="E8" s="6"/>
      <c r="F8" s="6"/>
      <c r="G8" s="6"/>
      <c r="H8" s="6"/>
      <c r="I8" s="6"/>
      <c r="J8" s="6"/>
      <c r="K8" s="7" t="s">
        <v>69</v>
      </c>
    </row>
    <row r="9" spans="1:11" ht="22.5" customHeight="1" x14ac:dyDescent="0.2">
      <c r="A9" s="5" t="s">
        <v>280</v>
      </c>
      <c r="B9" s="6">
        <v>194</v>
      </c>
      <c r="C9" s="6">
        <v>263</v>
      </c>
      <c r="D9" s="6">
        <v>457</v>
      </c>
      <c r="E9" s="6">
        <v>0</v>
      </c>
      <c r="F9" s="6">
        <v>0</v>
      </c>
      <c r="G9" s="6">
        <f>SUM(E9:F9)</f>
        <v>0</v>
      </c>
      <c r="H9" s="6">
        <f>SUM(B9,E9)</f>
        <v>194</v>
      </c>
      <c r="I9" s="6">
        <f>SUM(C9,F9)</f>
        <v>263</v>
      </c>
      <c r="J9" s="6">
        <f>SUM(H9:I9)</f>
        <v>457</v>
      </c>
      <c r="K9" s="7" t="s">
        <v>281</v>
      </c>
    </row>
    <row r="10" spans="1:11" ht="22.5" customHeight="1" x14ac:dyDescent="0.2">
      <c r="A10" s="5" t="s">
        <v>131</v>
      </c>
      <c r="B10" s="6">
        <v>160</v>
      </c>
      <c r="C10" s="6">
        <v>268</v>
      </c>
      <c r="D10" s="6">
        <v>428</v>
      </c>
      <c r="E10" s="6">
        <v>0</v>
      </c>
      <c r="F10" s="6">
        <v>0</v>
      </c>
      <c r="G10" s="6">
        <f t="shared" ref="G10:G23" si="0">SUM(E10:F10)</f>
        <v>0</v>
      </c>
      <c r="H10" s="6">
        <f t="shared" ref="H10:I23" si="1">SUM(B10,E10)</f>
        <v>160</v>
      </c>
      <c r="I10" s="6">
        <f t="shared" si="1"/>
        <v>268</v>
      </c>
      <c r="J10" s="6">
        <f t="shared" ref="J10:J23" si="2">SUM(H10:I10)</f>
        <v>428</v>
      </c>
      <c r="K10" s="7" t="s">
        <v>282</v>
      </c>
    </row>
    <row r="11" spans="1:11" ht="22.5" customHeight="1" x14ac:dyDescent="0.2">
      <c r="A11" s="5" t="s">
        <v>285</v>
      </c>
      <c r="B11" s="6">
        <v>302</v>
      </c>
      <c r="C11" s="6">
        <v>335</v>
      </c>
      <c r="D11" s="6">
        <v>637</v>
      </c>
      <c r="E11" s="6">
        <v>0</v>
      </c>
      <c r="F11" s="6">
        <v>0</v>
      </c>
      <c r="G11" s="6">
        <f t="shared" si="0"/>
        <v>0</v>
      </c>
      <c r="H11" s="6">
        <f t="shared" si="1"/>
        <v>302</v>
      </c>
      <c r="I11" s="6">
        <f t="shared" si="1"/>
        <v>335</v>
      </c>
      <c r="J11" s="6">
        <f t="shared" si="2"/>
        <v>637</v>
      </c>
      <c r="K11" s="7" t="s">
        <v>286</v>
      </c>
    </row>
    <row r="12" spans="1:11" ht="22.5" customHeight="1" x14ac:dyDescent="0.2">
      <c r="A12" s="5" t="s">
        <v>893</v>
      </c>
      <c r="B12" s="6">
        <v>247</v>
      </c>
      <c r="C12" s="6">
        <v>191</v>
      </c>
      <c r="D12" s="6">
        <v>438</v>
      </c>
      <c r="E12" s="6">
        <v>0</v>
      </c>
      <c r="F12" s="6">
        <v>0</v>
      </c>
      <c r="G12" s="6">
        <f t="shared" si="0"/>
        <v>0</v>
      </c>
      <c r="H12" s="6">
        <f t="shared" si="1"/>
        <v>247</v>
      </c>
      <c r="I12" s="6">
        <f t="shared" si="1"/>
        <v>191</v>
      </c>
      <c r="J12" s="6">
        <f t="shared" si="2"/>
        <v>438</v>
      </c>
      <c r="K12" s="7" t="s">
        <v>351</v>
      </c>
    </row>
    <row r="13" spans="1:11" ht="22.5" customHeight="1" x14ac:dyDescent="0.2">
      <c r="A13" s="5" t="s">
        <v>470</v>
      </c>
      <c r="B13" s="6">
        <v>78</v>
      </c>
      <c r="C13" s="6">
        <v>56</v>
      </c>
      <c r="D13" s="6">
        <v>134</v>
      </c>
      <c r="E13" s="6">
        <v>0</v>
      </c>
      <c r="F13" s="6">
        <v>0</v>
      </c>
      <c r="G13" s="6">
        <f t="shared" si="0"/>
        <v>0</v>
      </c>
      <c r="H13" s="6">
        <f t="shared" si="1"/>
        <v>78</v>
      </c>
      <c r="I13" s="6">
        <f t="shared" si="1"/>
        <v>56</v>
      </c>
      <c r="J13" s="6">
        <f t="shared" si="2"/>
        <v>134</v>
      </c>
      <c r="K13" s="7" t="s">
        <v>410</v>
      </c>
    </row>
    <row r="14" spans="1:11" ht="22.5" customHeight="1" x14ac:dyDescent="0.2">
      <c r="A14" s="5" t="s">
        <v>287</v>
      </c>
      <c r="B14" s="6">
        <v>292</v>
      </c>
      <c r="C14" s="6">
        <v>409</v>
      </c>
      <c r="D14" s="6">
        <v>701</v>
      </c>
      <c r="E14" s="6">
        <v>0</v>
      </c>
      <c r="F14" s="6">
        <v>0</v>
      </c>
      <c r="G14" s="6">
        <f t="shared" si="0"/>
        <v>0</v>
      </c>
      <c r="H14" s="6">
        <f t="shared" si="1"/>
        <v>292</v>
      </c>
      <c r="I14" s="6">
        <f t="shared" si="1"/>
        <v>409</v>
      </c>
      <c r="J14" s="6">
        <f t="shared" si="2"/>
        <v>701</v>
      </c>
      <c r="K14" s="7" t="s">
        <v>331</v>
      </c>
    </row>
    <row r="15" spans="1:11" ht="22.5" customHeight="1" x14ac:dyDescent="0.2">
      <c r="A15" s="5" t="s">
        <v>873</v>
      </c>
      <c r="B15" s="6">
        <v>272</v>
      </c>
      <c r="C15" s="6">
        <v>240</v>
      </c>
      <c r="D15" s="6">
        <v>512</v>
      </c>
      <c r="E15" s="6">
        <v>0</v>
      </c>
      <c r="F15" s="6">
        <v>0</v>
      </c>
      <c r="G15" s="6">
        <f t="shared" si="0"/>
        <v>0</v>
      </c>
      <c r="H15" s="6">
        <f t="shared" si="1"/>
        <v>272</v>
      </c>
      <c r="I15" s="6">
        <f t="shared" si="1"/>
        <v>240</v>
      </c>
      <c r="J15" s="6">
        <f t="shared" si="2"/>
        <v>512</v>
      </c>
      <c r="K15" s="7" t="s">
        <v>874</v>
      </c>
    </row>
    <row r="16" spans="1:11" ht="22.5" customHeight="1" x14ac:dyDescent="0.2">
      <c r="A16" s="5" t="s">
        <v>414</v>
      </c>
      <c r="B16" s="6">
        <v>1065</v>
      </c>
      <c r="C16" s="6">
        <v>641</v>
      </c>
      <c r="D16" s="6">
        <v>1706</v>
      </c>
      <c r="E16" s="6">
        <v>0</v>
      </c>
      <c r="F16" s="6">
        <v>0</v>
      </c>
      <c r="G16" s="6">
        <f t="shared" si="0"/>
        <v>0</v>
      </c>
      <c r="H16" s="6">
        <f t="shared" si="1"/>
        <v>1065</v>
      </c>
      <c r="I16" s="6">
        <f t="shared" si="1"/>
        <v>641</v>
      </c>
      <c r="J16" s="6">
        <f t="shared" si="2"/>
        <v>1706</v>
      </c>
      <c r="K16" s="7" t="s">
        <v>290</v>
      </c>
    </row>
    <row r="17" spans="1:11" ht="22.5" customHeight="1" x14ac:dyDescent="0.2">
      <c r="A17" s="5" t="s">
        <v>882</v>
      </c>
      <c r="B17" s="6">
        <v>1503</v>
      </c>
      <c r="C17" s="6">
        <v>2088</v>
      </c>
      <c r="D17" s="6">
        <v>3591</v>
      </c>
      <c r="E17" s="6">
        <v>0</v>
      </c>
      <c r="F17" s="6">
        <v>0</v>
      </c>
      <c r="G17" s="6">
        <f t="shared" si="0"/>
        <v>0</v>
      </c>
      <c r="H17" s="6">
        <f t="shared" si="1"/>
        <v>1503</v>
      </c>
      <c r="I17" s="6">
        <f t="shared" si="1"/>
        <v>2088</v>
      </c>
      <c r="J17" s="6">
        <f t="shared" si="2"/>
        <v>3591</v>
      </c>
      <c r="K17" s="7" t="s">
        <v>294</v>
      </c>
    </row>
    <row r="18" spans="1:11" ht="22.5" customHeight="1" x14ac:dyDescent="0.2">
      <c r="A18" s="5" t="s">
        <v>875</v>
      </c>
      <c r="B18" s="6">
        <v>694</v>
      </c>
      <c r="C18" s="6">
        <v>737</v>
      </c>
      <c r="D18" s="6">
        <v>1431</v>
      </c>
      <c r="E18" s="6">
        <v>0</v>
      </c>
      <c r="F18" s="6">
        <v>0</v>
      </c>
      <c r="G18" s="6">
        <f t="shared" si="0"/>
        <v>0</v>
      </c>
      <c r="H18" s="6">
        <f t="shared" si="1"/>
        <v>694</v>
      </c>
      <c r="I18" s="6">
        <f t="shared" si="1"/>
        <v>737</v>
      </c>
      <c r="J18" s="6">
        <f t="shared" si="2"/>
        <v>1431</v>
      </c>
      <c r="K18" s="7" t="s">
        <v>883</v>
      </c>
    </row>
    <row r="19" spans="1:11" ht="22.5" customHeight="1" x14ac:dyDescent="0.2">
      <c r="A19" s="5" t="s">
        <v>297</v>
      </c>
      <c r="B19" s="6">
        <v>402</v>
      </c>
      <c r="C19" s="6">
        <v>103</v>
      </c>
      <c r="D19" s="6">
        <v>505</v>
      </c>
      <c r="E19" s="6">
        <v>0</v>
      </c>
      <c r="F19" s="6">
        <v>0</v>
      </c>
      <c r="G19" s="6">
        <f t="shared" si="0"/>
        <v>0</v>
      </c>
      <c r="H19" s="6">
        <f t="shared" si="1"/>
        <v>402</v>
      </c>
      <c r="I19" s="6">
        <f t="shared" si="1"/>
        <v>103</v>
      </c>
      <c r="J19" s="6">
        <f t="shared" si="2"/>
        <v>505</v>
      </c>
      <c r="K19" s="7" t="s">
        <v>419</v>
      </c>
    </row>
    <row r="20" spans="1:11" ht="22.5" customHeight="1" x14ac:dyDescent="0.2">
      <c r="A20" s="5" t="s">
        <v>299</v>
      </c>
      <c r="B20" s="6">
        <v>482</v>
      </c>
      <c r="C20" s="6">
        <v>757</v>
      </c>
      <c r="D20" s="6">
        <v>1239</v>
      </c>
      <c r="E20" s="6">
        <v>0</v>
      </c>
      <c r="F20" s="6">
        <v>0</v>
      </c>
      <c r="G20" s="6">
        <f t="shared" si="0"/>
        <v>0</v>
      </c>
      <c r="H20" s="6">
        <f t="shared" si="1"/>
        <v>482</v>
      </c>
      <c r="I20" s="6">
        <f t="shared" si="1"/>
        <v>757</v>
      </c>
      <c r="J20" s="6">
        <f t="shared" si="2"/>
        <v>1239</v>
      </c>
      <c r="K20" s="7" t="s">
        <v>300</v>
      </c>
    </row>
    <row r="21" spans="1:11" ht="22.5" customHeight="1" x14ac:dyDescent="0.2">
      <c r="A21" s="5" t="s">
        <v>878</v>
      </c>
      <c r="B21" s="6">
        <v>67</v>
      </c>
      <c r="C21" s="6">
        <v>19</v>
      </c>
      <c r="D21" s="6">
        <v>86</v>
      </c>
      <c r="E21" s="6">
        <v>0</v>
      </c>
      <c r="F21" s="6">
        <v>0</v>
      </c>
      <c r="G21" s="6">
        <f t="shared" si="0"/>
        <v>0</v>
      </c>
      <c r="H21" s="6">
        <f t="shared" si="1"/>
        <v>67</v>
      </c>
      <c r="I21" s="6">
        <f t="shared" si="1"/>
        <v>19</v>
      </c>
      <c r="J21" s="6">
        <f t="shared" si="2"/>
        <v>86</v>
      </c>
      <c r="K21" s="7" t="s">
        <v>879</v>
      </c>
    </row>
    <row r="22" spans="1:11" ht="22.5" customHeight="1" x14ac:dyDescent="0.2">
      <c r="A22" s="5" t="s">
        <v>301</v>
      </c>
      <c r="B22" s="6">
        <v>558</v>
      </c>
      <c r="C22" s="6">
        <v>551</v>
      </c>
      <c r="D22" s="6">
        <v>1109</v>
      </c>
      <c r="E22" s="6">
        <v>0</v>
      </c>
      <c r="F22" s="6">
        <v>0</v>
      </c>
      <c r="G22" s="6">
        <f t="shared" si="0"/>
        <v>0</v>
      </c>
      <c r="H22" s="6">
        <f t="shared" si="1"/>
        <v>558</v>
      </c>
      <c r="I22" s="6">
        <f t="shared" si="1"/>
        <v>551</v>
      </c>
      <c r="J22" s="6">
        <f t="shared" si="2"/>
        <v>1109</v>
      </c>
      <c r="K22" s="7" t="s">
        <v>302</v>
      </c>
    </row>
    <row r="23" spans="1:11" ht="22.5" customHeight="1" x14ac:dyDescent="0.2">
      <c r="A23" s="5" t="s">
        <v>880</v>
      </c>
      <c r="B23" s="6">
        <v>110</v>
      </c>
      <c r="C23" s="6">
        <v>279</v>
      </c>
      <c r="D23" s="6">
        <v>389</v>
      </c>
      <c r="E23" s="6">
        <v>0</v>
      </c>
      <c r="F23" s="6">
        <v>0</v>
      </c>
      <c r="G23" s="6">
        <f t="shared" si="0"/>
        <v>0</v>
      </c>
      <c r="H23" s="6">
        <f t="shared" si="1"/>
        <v>110</v>
      </c>
      <c r="I23" s="6">
        <f t="shared" si="1"/>
        <v>279</v>
      </c>
      <c r="J23" s="6">
        <f t="shared" si="2"/>
        <v>389</v>
      </c>
      <c r="K23" s="7" t="s">
        <v>778</v>
      </c>
    </row>
    <row r="24" spans="1:11" ht="22.5" customHeight="1" thickBot="1" x14ac:dyDescent="0.25">
      <c r="A24" s="14" t="s">
        <v>38</v>
      </c>
      <c r="B24" s="15">
        <f>SUM(B9:B23)</f>
        <v>6426</v>
      </c>
      <c r="C24" s="15">
        <f t="shared" ref="C24:J24" si="3">SUM(C9:C23)</f>
        <v>6937</v>
      </c>
      <c r="D24" s="15">
        <f t="shared" si="3"/>
        <v>13363</v>
      </c>
      <c r="E24" s="15">
        <f t="shared" si="3"/>
        <v>0</v>
      </c>
      <c r="F24" s="15">
        <f t="shared" si="3"/>
        <v>0</v>
      </c>
      <c r="G24" s="15">
        <f t="shared" si="3"/>
        <v>0</v>
      </c>
      <c r="H24" s="15">
        <f t="shared" si="3"/>
        <v>6426</v>
      </c>
      <c r="I24" s="15">
        <f t="shared" si="3"/>
        <v>6937</v>
      </c>
      <c r="J24" s="15">
        <f t="shared" si="3"/>
        <v>13363</v>
      </c>
      <c r="K24" s="16" t="s">
        <v>305</v>
      </c>
    </row>
    <row r="25" spans="1:11" ht="43.5" customHeight="1" thickTop="1" x14ac:dyDescent="0.2">
      <c r="A25" s="468"/>
      <c r="B25" s="468"/>
      <c r="C25" s="468"/>
      <c r="D25" s="468"/>
      <c r="E25" s="468"/>
      <c r="F25" s="468"/>
      <c r="G25" s="468"/>
      <c r="H25" s="99"/>
      <c r="I25" s="99"/>
      <c r="J25" s="99"/>
    </row>
    <row r="39" spans="1:11" ht="27.75" customHeight="1" thickBot="1" x14ac:dyDescent="0.3">
      <c r="A39" s="1" t="s">
        <v>1872</v>
      </c>
      <c r="B39" s="1"/>
      <c r="C39" s="1"/>
      <c r="D39" s="1"/>
      <c r="E39" s="1"/>
      <c r="F39" s="1"/>
      <c r="G39" s="1"/>
      <c r="H39" s="1"/>
      <c r="I39" s="1"/>
      <c r="J39" s="1"/>
      <c r="K39" s="59" t="s">
        <v>1873</v>
      </c>
    </row>
    <row r="40" spans="1:11" ht="21.95" customHeight="1" thickTop="1" x14ac:dyDescent="0.25">
      <c r="A40" s="409" t="s">
        <v>118</v>
      </c>
      <c r="B40" s="412" t="s">
        <v>2</v>
      </c>
      <c r="C40" s="412"/>
      <c r="D40" s="412"/>
      <c r="E40" s="412" t="s">
        <v>3</v>
      </c>
      <c r="F40" s="412"/>
      <c r="G40" s="412"/>
      <c r="H40" s="412" t="s">
        <v>4</v>
      </c>
      <c r="I40" s="412"/>
      <c r="J40" s="412"/>
      <c r="K40" s="409" t="s">
        <v>278</v>
      </c>
    </row>
    <row r="41" spans="1:11" ht="21.95" customHeight="1" x14ac:dyDescent="0.25">
      <c r="A41" s="410"/>
      <c r="B41" s="413" t="s">
        <v>6</v>
      </c>
      <c r="C41" s="413"/>
      <c r="D41" s="413"/>
      <c r="E41" s="413" t="s">
        <v>7</v>
      </c>
      <c r="F41" s="413"/>
      <c r="G41" s="413"/>
      <c r="H41" s="413" t="s">
        <v>8</v>
      </c>
      <c r="I41" s="413"/>
      <c r="J41" s="413"/>
      <c r="K41" s="410"/>
    </row>
    <row r="42" spans="1:11" ht="21.95" customHeight="1" x14ac:dyDescent="0.25">
      <c r="A42" s="410"/>
      <c r="B42" s="75" t="s">
        <v>52</v>
      </c>
      <c r="C42" s="75" t="s">
        <v>10</v>
      </c>
      <c r="D42" s="75" t="s">
        <v>11</v>
      </c>
      <c r="E42" s="75" t="s">
        <v>52</v>
      </c>
      <c r="F42" s="75" t="s">
        <v>10</v>
      </c>
      <c r="G42" s="75" t="s">
        <v>11</v>
      </c>
      <c r="H42" s="75" t="s">
        <v>52</v>
      </c>
      <c r="I42" s="75" t="s">
        <v>10</v>
      </c>
      <c r="J42" s="75" t="s">
        <v>11</v>
      </c>
      <c r="K42" s="410"/>
    </row>
    <row r="43" spans="1:11" ht="21.95" customHeight="1" thickBot="1" x14ac:dyDescent="0.3">
      <c r="A43" s="411"/>
      <c r="B43" s="4" t="s">
        <v>12</v>
      </c>
      <c r="C43" s="4" t="s">
        <v>13</v>
      </c>
      <c r="D43" s="4" t="s">
        <v>8</v>
      </c>
      <c r="E43" s="4" t="s">
        <v>12</v>
      </c>
      <c r="F43" s="4" t="s">
        <v>13</v>
      </c>
      <c r="G43" s="4" t="s">
        <v>8</v>
      </c>
      <c r="H43" s="4" t="s">
        <v>12</v>
      </c>
      <c r="I43" s="4" t="s">
        <v>13</v>
      </c>
      <c r="J43" s="4" t="s">
        <v>8</v>
      </c>
      <c r="K43" s="411"/>
    </row>
    <row r="44" spans="1:11" ht="21.95" customHeight="1" x14ac:dyDescent="0.2">
      <c r="A44" s="5" t="s">
        <v>62</v>
      </c>
      <c r="B44" s="6"/>
      <c r="C44" s="6"/>
      <c r="D44" s="6"/>
      <c r="E44" s="6"/>
      <c r="F44" s="6"/>
      <c r="G44" s="6"/>
      <c r="H44" s="6"/>
      <c r="I44" s="6"/>
      <c r="J44" s="6"/>
      <c r="K44" s="7" t="s">
        <v>41</v>
      </c>
    </row>
    <row r="45" spans="1:11" ht="27.75" customHeight="1" x14ac:dyDescent="0.2">
      <c r="A45" s="5" t="s">
        <v>285</v>
      </c>
      <c r="B45" s="6">
        <v>496</v>
      </c>
      <c r="C45" s="6">
        <v>109</v>
      </c>
      <c r="D45" s="6">
        <v>605</v>
      </c>
      <c r="E45" s="6">
        <v>0</v>
      </c>
      <c r="F45" s="6">
        <v>0</v>
      </c>
      <c r="G45" s="6">
        <f>SUM(E45:F45)</f>
        <v>0</v>
      </c>
      <c r="H45" s="6">
        <f>SUM(B45,E45)</f>
        <v>496</v>
      </c>
      <c r="I45" s="6">
        <f t="shared" ref="I45:J53" si="4">SUM(C45,F45)</f>
        <v>109</v>
      </c>
      <c r="J45" s="6">
        <f t="shared" si="4"/>
        <v>605</v>
      </c>
      <c r="K45" s="7" t="s">
        <v>286</v>
      </c>
    </row>
    <row r="46" spans="1:11" ht="27.75" customHeight="1" x14ac:dyDescent="0.2">
      <c r="A46" s="5" t="s">
        <v>287</v>
      </c>
      <c r="B46" s="6">
        <v>436</v>
      </c>
      <c r="C46" s="6">
        <v>227</v>
      </c>
      <c r="D46" s="6">
        <v>663</v>
      </c>
      <c r="E46" s="6">
        <v>0</v>
      </c>
      <c r="F46" s="6">
        <v>0</v>
      </c>
      <c r="G46" s="6">
        <f t="shared" ref="G46:G53" si="5">SUM(E46:F46)</f>
        <v>0</v>
      </c>
      <c r="H46" s="6">
        <f t="shared" ref="H46:J53" si="6">SUM(B46,E46)</f>
        <v>436</v>
      </c>
      <c r="I46" s="6">
        <f t="shared" si="4"/>
        <v>227</v>
      </c>
      <c r="J46" s="6">
        <f t="shared" si="4"/>
        <v>663</v>
      </c>
      <c r="K46" s="7" t="s">
        <v>886</v>
      </c>
    </row>
    <row r="47" spans="1:11" ht="27.75" customHeight="1" x14ac:dyDescent="0.2">
      <c r="A47" s="5" t="s">
        <v>873</v>
      </c>
      <c r="B47" s="6">
        <v>42</v>
      </c>
      <c r="C47" s="6">
        <v>16</v>
      </c>
      <c r="D47" s="6">
        <v>58</v>
      </c>
      <c r="E47" s="6">
        <v>0</v>
      </c>
      <c r="F47" s="6">
        <v>0</v>
      </c>
      <c r="G47" s="6">
        <f t="shared" si="5"/>
        <v>0</v>
      </c>
      <c r="H47" s="6">
        <f t="shared" si="6"/>
        <v>42</v>
      </c>
      <c r="I47" s="6">
        <f t="shared" si="6"/>
        <v>16</v>
      </c>
      <c r="J47" s="6">
        <f t="shared" si="6"/>
        <v>58</v>
      </c>
      <c r="K47" s="7" t="s">
        <v>874</v>
      </c>
    </row>
    <row r="48" spans="1:11" ht="27.75" customHeight="1" x14ac:dyDescent="0.2">
      <c r="A48" s="5" t="s">
        <v>414</v>
      </c>
      <c r="B48" s="6">
        <v>483</v>
      </c>
      <c r="C48" s="6">
        <v>16</v>
      </c>
      <c r="D48" s="6">
        <v>58</v>
      </c>
      <c r="E48" s="6">
        <v>0</v>
      </c>
      <c r="F48" s="6">
        <v>0</v>
      </c>
      <c r="G48" s="6">
        <f t="shared" si="5"/>
        <v>0</v>
      </c>
      <c r="H48" s="6">
        <f t="shared" si="6"/>
        <v>483</v>
      </c>
      <c r="I48" s="6">
        <f t="shared" si="6"/>
        <v>16</v>
      </c>
      <c r="J48" s="6">
        <f t="shared" si="6"/>
        <v>58</v>
      </c>
      <c r="K48" s="7" t="s">
        <v>290</v>
      </c>
    </row>
    <row r="49" spans="1:11" ht="27.75" customHeight="1" x14ac:dyDescent="0.2">
      <c r="A49" s="5" t="s">
        <v>882</v>
      </c>
      <c r="B49" s="6">
        <v>61</v>
      </c>
      <c r="C49" s="6">
        <v>21</v>
      </c>
      <c r="D49" s="6">
        <v>82</v>
      </c>
      <c r="E49" s="6">
        <v>0</v>
      </c>
      <c r="F49" s="6">
        <v>0</v>
      </c>
      <c r="G49" s="6">
        <f t="shared" si="5"/>
        <v>0</v>
      </c>
      <c r="H49" s="6">
        <f t="shared" si="6"/>
        <v>61</v>
      </c>
      <c r="I49" s="6">
        <f t="shared" si="4"/>
        <v>21</v>
      </c>
      <c r="J49" s="6">
        <f t="shared" si="4"/>
        <v>82</v>
      </c>
      <c r="K49" s="7" t="s">
        <v>294</v>
      </c>
    </row>
    <row r="50" spans="1:11" ht="27.75" customHeight="1" x14ac:dyDescent="0.2">
      <c r="A50" s="5" t="s">
        <v>875</v>
      </c>
      <c r="B50" s="6">
        <v>193</v>
      </c>
      <c r="C50" s="6">
        <v>207</v>
      </c>
      <c r="D50" s="6">
        <v>400</v>
      </c>
      <c r="E50" s="6">
        <v>0</v>
      </c>
      <c r="F50" s="6">
        <v>0</v>
      </c>
      <c r="G50" s="6">
        <f t="shared" si="5"/>
        <v>0</v>
      </c>
      <c r="H50" s="6">
        <f t="shared" si="6"/>
        <v>193</v>
      </c>
      <c r="I50" s="6">
        <f t="shared" si="4"/>
        <v>207</v>
      </c>
      <c r="J50" s="6">
        <f t="shared" si="4"/>
        <v>400</v>
      </c>
      <c r="K50" s="7" t="s">
        <v>883</v>
      </c>
    </row>
    <row r="51" spans="1:11" ht="27.75" customHeight="1" x14ac:dyDescent="0.2">
      <c r="A51" s="5" t="s">
        <v>297</v>
      </c>
      <c r="B51" s="6">
        <v>190</v>
      </c>
      <c r="C51" s="6">
        <v>22</v>
      </c>
      <c r="D51" s="6">
        <v>212</v>
      </c>
      <c r="E51" s="6">
        <v>0</v>
      </c>
      <c r="F51" s="6">
        <v>0</v>
      </c>
      <c r="G51" s="6">
        <f t="shared" si="5"/>
        <v>0</v>
      </c>
      <c r="H51" s="6">
        <f t="shared" si="6"/>
        <v>190</v>
      </c>
      <c r="I51" s="6">
        <f t="shared" si="4"/>
        <v>22</v>
      </c>
      <c r="J51" s="6">
        <f t="shared" si="4"/>
        <v>212</v>
      </c>
      <c r="K51" s="7" t="s">
        <v>419</v>
      </c>
    </row>
    <row r="52" spans="1:11" ht="27.75" customHeight="1" x14ac:dyDescent="0.2">
      <c r="A52" s="5" t="s">
        <v>301</v>
      </c>
      <c r="B52" s="6">
        <v>521</v>
      </c>
      <c r="C52" s="6">
        <v>152</v>
      </c>
      <c r="D52" s="6">
        <v>673</v>
      </c>
      <c r="E52" s="6">
        <v>0</v>
      </c>
      <c r="F52" s="6">
        <v>0</v>
      </c>
      <c r="G52" s="6">
        <f t="shared" si="5"/>
        <v>0</v>
      </c>
      <c r="H52" s="6">
        <f t="shared" si="6"/>
        <v>521</v>
      </c>
      <c r="I52" s="6">
        <f t="shared" si="4"/>
        <v>152</v>
      </c>
      <c r="J52" s="6">
        <f t="shared" si="4"/>
        <v>673</v>
      </c>
      <c r="K52" s="7" t="s">
        <v>300</v>
      </c>
    </row>
    <row r="53" spans="1:11" ht="27.75" customHeight="1" x14ac:dyDescent="0.2">
      <c r="A53" s="5" t="s">
        <v>880</v>
      </c>
      <c r="B53" s="6">
        <v>60</v>
      </c>
      <c r="C53" s="6">
        <v>76</v>
      </c>
      <c r="D53" s="6">
        <v>136</v>
      </c>
      <c r="E53" s="6">
        <v>0</v>
      </c>
      <c r="F53" s="6">
        <v>0</v>
      </c>
      <c r="G53" s="6">
        <f t="shared" si="5"/>
        <v>0</v>
      </c>
      <c r="H53" s="6">
        <f t="shared" si="6"/>
        <v>60</v>
      </c>
      <c r="I53" s="6">
        <f t="shared" si="4"/>
        <v>76</v>
      </c>
      <c r="J53" s="6">
        <f t="shared" si="4"/>
        <v>136</v>
      </c>
      <c r="K53" s="7" t="s">
        <v>778</v>
      </c>
    </row>
    <row r="54" spans="1:11" ht="27.75" customHeight="1" thickBot="1" x14ac:dyDescent="0.25">
      <c r="A54" s="5" t="s">
        <v>45</v>
      </c>
      <c r="B54" s="6">
        <f>SUM(B45:B53)</f>
        <v>2482</v>
      </c>
      <c r="C54" s="6">
        <f t="shared" ref="C54:J54" si="7">SUM(C45:C53)</f>
        <v>846</v>
      </c>
      <c r="D54" s="6">
        <f t="shared" si="7"/>
        <v>2887</v>
      </c>
      <c r="E54" s="6">
        <f t="shared" si="7"/>
        <v>0</v>
      </c>
      <c r="F54" s="6">
        <f t="shared" si="7"/>
        <v>0</v>
      </c>
      <c r="G54" s="6">
        <f t="shared" si="7"/>
        <v>0</v>
      </c>
      <c r="H54" s="6">
        <f t="shared" si="7"/>
        <v>2482</v>
      </c>
      <c r="I54" s="6">
        <f t="shared" si="7"/>
        <v>846</v>
      </c>
      <c r="J54" s="6">
        <f t="shared" si="7"/>
        <v>2887</v>
      </c>
      <c r="K54" s="7" t="s">
        <v>307</v>
      </c>
    </row>
    <row r="55" spans="1:11" ht="24" customHeight="1" thickBot="1" x14ac:dyDescent="0.25">
      <c r="A55" s="8" t="s">
        <v>47</v>
      </c>
      <c r="B55" s="9">
        <f t="shared" ref="B55:J55" si="8">SUM(B54,B24)</f>
        <v>8908</v>
      </c>
      <c r="C55" s="9">
        <f t="shared" si="8"/>
        <v>7783</v>
      </c>
      <c r="D55" s="9">
        <f t="shared" si="8"/>
        <v>16250</v>
      </c>
      <c r="E55" s="9">
        <f t="shared" si="8"/>
        <v>0</v>
      </c>
      <c r="F55" s="9">
        <f t="shared" si="8"/>
        <v>0</v>
      </c>
      <c r="G55" s="9">
        <f t="shared" si="8"/>
        <v>0</v>
      </c>
      <c r="H55" s="9">
        <f t="shared" si="8"/>
        <v>8908</v>
      </c>
      <c r="I55" s="9">
        <f t="shared" si="8"/>
        <v>7783</v>
      </c>
      <c r="J55" s="9">
        <f t="shared" si="8"/>
        <v>16250</v>
      </c>
      <c r="K55" s="10" t="s">
        <v>48</v>
      </c>
    </row>
    <row r="56" spans="1:11" ht="15" thickTop="1" x14ac:dyDescent="0.2"/>
    <row r="75" spans="1:11" ht="27" customHeight="1" x14ac:dyDescent="0.2">
      <c r="A75" s="423" t="s">
        <v>896</v>
      </c>
      <c r="B75" s="423"/>
      <c r="C75" s="423"/>
      <c r="D75" s="423"/>
      <c r="E75" s="423"/>
      <c r="F75" s="423"/>
      <c r="G75" s="423"/>
      <c r="H75" s="423"/>
      <c r="I75" s="423"/>
      <c r="J75" s="423"/>
      <c r="K75" s="423"/>
    </row>
    <row r="76" spans="1:11" ht="24" customHeight="1" x14ac:dyDescent="0.25">
      <c r="A76" s="416" t="s">
        <v>897</v>
      </c>
      <c r="B76" s="416"/>
      <c r="C76" s="416"/>
      <c r="D76" s="416"/>
      <c r="E76" s="416"/>
      <c r="F76" s="416"/>
      <c r="G76" s="416"/>
      <c r="H76" s="416"/>
      <c r="I76" s="416"/>
      <c r="J76" s="416"/>
      <c r="K76" s="416"/>
    </row>
    <row r="77" spans="1:11" ht="24.75" customHeight="1" thickBot="1" x14ac:dyDescent="0.3">
      <c r="A77" s="1" t="s">
        <v>1874</v>
      </c>
      <c r="B77" s="1"/>
      <c r="C77" s="1"/>
      <c r="D77" s="1"/>
      <c r="E77" s="1"/>
      <c r="F77" s="1"/>
      <c r="G77" s="1"/>
      <c r="H77" s="1"/>
      <c r="I77" s="1"/>
      <c r="J77" s="1"/>
      <c r="K77" s="59" t="s">
        <v>1875</v>
      </c>
    </row>
    <row r="78" spans="1:11" ht="16.5" thickTop="1" x14ac:dyDescent="0.25">
      <c r="A78" s="409" t="s">
        <v>118</v>
      </c>
      <c r="B78" s="412" t="s">
        <v>2</v>
      </c>
      <c r="C78" s="412"/>
      <c r="D78" s="412"/>
      <c r="E78" s="412" t="s">
        <v>3</v>
      </c>
      <c r="F78" s="412"/>
      <c r="G78" s="412"/>
      <c r="H78" s="412" t="s">
        <v>4</v>
      </c>
      <c r="I78" s="412"/>
      <c r="J78" s="412"/>
      <c r="K78" s="409" t="s">
        <v>278</v>
      </c>
    </row>
    <row r="79" spans="1:11" ht="15.75" x14ac:dyDescent="0.25">
      <c r="A79" s="410"/>
      <c r="B79" s="413" t="s">
        <v>6</v>
      </c>
      <c r="C79" s="413"/>
      <c r="D79" s="413"/>
      <c r="E79" s="413" t="s">
        <v>7</v>
      </c>
      <c r="F79" s="413"/>
      <c r="G79" s="413"/>
      <c r="H79" s="413" t="s">
        <v>8</v>
      </c>
      <c r="I79" s="413"/>
      <c r="J79" s="413"/>
      <c r="K79" s="410"/>
    </row>
    <row r="80" spans="1:11" ht="15.75" x14ac:dyDescent="0.25">
      <c r="A80" s="410"/>
      <c r="B80" s="75" t="s">
        <v>52</v>
      </c>
      <c r="C80" s="75" t="s">
        <v>10</v>
      </c>
      <c r="D80" s="75" t="s">
        <v>11</v>
      </c>
      <c r="E80" s="75" t="s">
        <v>52</v>
      </c>
      <c r="F80" s="75" t="s">
        <v>10</v>
      </c>
      <c r="G80" s="75" t="s">
        <v>11</v>
      </c>
      <c r="H80" s="75" t="s">
        <v>52</v>
      </c>
      <c r="I80" s="75" t="s">
        <v>10</v>
      </c>
      <c r="J80" s="75" t="s">
        <v>11</v>
      </c>
      <c r="K80" s="410"/>
    </row>
    <row r="81" spans="1:11" ht="16.5" thickBot="1" x14ac:dyDescent="0.3">
      <c r="A81" s="411"/>
      <c r="B81" s="4" t="s">
        <v>12</v>
      </c>
      <c r="C81" s="4" t="s">
        <v>13</v>
      </c>
      <c r="D81" s="4" t="s">
        <v>8</v>
      </c>
      <c r="E81" s="4" t="s">
        <v>12</v>
      </c>
      <c r="F81" s="4" t="s">
        <v>13</v>
      </c>
      <c r="G81" s="4" t="s">
        <v>8</v>
      </c>
      <c r="H81" s="4" t="s">
        <v>12</v>
      </c>
      <c r="I81" s="4" t="s">
        <v>13</v>
      </c>
      <c r="J81" s="4" t="s">
        <v>8</v>
      </c>
      <c r="K81" s="411"/>
    </row>
    <row r="82" spans="1:11" ht="20.100000000000001" customHeight="1" x14ac:dyDescent="0.2">
      <c r="A82" s="5" t="s">
        <v>14</v>
      </c>
      <c r="B82" s="6"/>
      <c r="C82" s="6"/>
      <c r="D82" s="6"/>
      <c r="E82" s="6"/>
      <c r="F82" s="6"/>
      <c r="G82" s="6"/>
      <c r="H82" s="6"/>
      <c r="I82" s="6"/>
      <c r="J82" s="6"/>
      <c r="K82" s="7" t="s">
        <v>69</v>
      </c>
    </row>
    <row r="83" spans="1:11" ht="23.25" customHeight="1" x14ac:dyDescent="0.2">
      <c r="A83" s="5" t="s">
        <v>280</v>
      </c>
      <c r="B83" s="6">
        <v>188</v>
      </c>
      <c r="C83" s="6">
        <v>248</v>
      </c>
      <c r="D83" s="6">
        <v>436</v>
      </c>
      <c r="E83" s="6">
        <v>0</v>
      </c>
      <c r="F83" s="6">
        <v>0</v>
      </c>
      <c r="G83" s="6">
        <f>SUM(E83:F83)</f>
        <v>0</v>
      </c>
      <c r="H83" s="6">
        <f>SUM(B83,E83)</f>
        <v>188</v>
      </c>
      <c r="I83" s="6">
        <f>SUM(C83,F83)</f>
        <v>248</v>
      </c>
      <c r="J83" s="6">
        <f>SUM(H83:I83)</f>
        <v>436</v>
      </c>
      <c r="K83" s="7" t="s">
        <v>281</v>
      </c>
    </row>
    <row r="84" spans="1:11" ht="23.25" customHeight="1" x14ac:dyDescent="0.2">
      <c r="A84" s="5" t="s">
        <v>131</v>
      </c>
      <c r="B84" s="6">
        <v>154</v>
      </c>
      <c r="C84" s="6">
        <v>263</v>
      </c>
      <c r="D84" s="6">
        <v>417</v>
      </c>
      <c r="E84" s="6">
        <v>0</v>
      </c>
      <c r="F84" s="6">
        <v>0</v>
      </c>
      <c r="G84" s="6">
        <f t="shared" ref="G84:G97" si="9">SUM(E84:F84)</f>
        <v>0</v>
      </c>
      <c r="H84" s="6">
        <f t="shared" ref="H84:I97" si="10">SUM(B84,E84)</f>
        <v>154</v>
      </c>
      <c r="I84" s="6">
        <f t="shared" si="10"/>
        <v>263</v>
      </c>
      <c r="J84" s="6">
        <f t="shared" ref="J84:J97" si="11">SUM(H84:I84)</f>
        <v>417</v>
      </c>
      <c r="K84" s="7" t="s">
        <v>282</v>
      </c>
    </row>
    <row r="85" spans="1:11" ht="23.25" customHeight="1" x14ac:dyDescent="0.2">
      <c r="A85" s="5" t="s">
        <v>285</v>
      </c>
      <c r="B85" s="6">
        <v>264</v>
      </c>
      <c r="C85" s="6">
        <v>279</v>
      </c>
      <c r="D85" s="6">
        <v>543</v>
      </c>
      <c r="E85" s="6">
        <v>0</v>
      </c>
      <c r="F85" s="6">
        <v>0</v>
      </c>
      <c r="G85" s="6">
        <f t="shared" si="9"/>
        <v>0</v>
      </c>
      <c r="H85" s="6">
        <f t="shared" si="10"/>
        <v>264</v>
      </c>
      <c r="I85" s="6">
        <f t="shared" si="10"/>
        <v>279</v>
      </c>
      <c r="J85" s="6">
        <f t="shared" si="11"/>
        <v>543</v>
      </c>
      <c r="K85" s="7" t="s">
        <v>286</v>
      </c>
    </row>
    <row r="86" spans="1:11" ht="23.25" customHeight="1" x14ac:dyDescent="0.2">
      <c r="A86" s="5" t="s">
        <v>893</v>
      </c>
      <c r="B86" s="6">
        <v>231</v>
      </c>
      <c r="C86" s="6">
        <v>178</v>
      </c>
      <c r="D86" s="6">
        <v>409</v>
      </c>
      <c r="E86" s="6">
        <v>0</v>
      </c>
      <c r="F86" s="6">
        <v>0</v>
      </c>
      <c r="G86" s="6">
        <f t="shared" si="9"/>
        <v>0</v>
      </c>
      <c r="H86" s="6">
        <f t="shared" si="10"/>
        <v>231</v>
      </c>
      <c r="I86" s="6">
        <f t="shared" si="10"/>
        <v>178</v>
      </c>
      <c r="J86" s="6">
        <f t="shared" si="11"/>
        <v>409</v>
      </c>
      <c r="K86" s="7" t="s">
        <v>351</v>
      </c>
    </row>
    <row r="87" spans="1:11" ht="23.25" customHeight="1" x14ac:dyDescent="0.2">
      <c r="A87" s="5" t="s">
        <v>898</v>
      </c>
      <c r="B87" s="6">
        <v>63</v>
      </c>
      <c r="C87" s="6">
        <v>53</v>
      </c>
      <c r="D87" s="6">
        <v>116</v>
      </c>
      <c r="E87" s="6">
        <v>0</v>
      </c>
      <c r="F87" s="6">
        <v>0</v>
      </c>
      <c r="G87" s="6">
        <f t="shared" si="9"/>
        <v>0</v>
      </c>
      <c r="H87" s="6">
        <f t="shared" si="10"/>
        <v>63</v>
      </c>
      <c r="I87" s="6">
        <f t="shared" si="10"/>
        <v>53</v>
      </c>
      <c r="J87" s="6">
        <f t="shared" si="11"/>
        <v>116</v>
      </c>
      <c r="K87" s="7" t="s">
        <v>410</v>
      </c>
    </row>
    <row r="88" spans="1:11" ht="23.25" customHeight="1" x14ac:dyDescent="0.2">
      <c r="A88" s="5" t="s">
        <v>287</v>
      </c>
      <c r="B88" s="6">
        <v>250</v>
      </c>
      <c r="C88" s="6">
        <v>363</v>
      </c>
      <c r="D88" s="6">
        <v>613</v>
      </c>
      <c r="E88" s="6">
        <v>0</v>
      </c>
      <c r="F88" s="6">
        <v>0</v>
      </c>
      <c r="G88" s="6">
        <f t="shared" si="9"/>
        <v>0</v>
      </c>
      <c r="H88" s="6">
        <f t="shared" si="10"/>
        <v>250</v>
      </c>
      <c r="I88" s="6">
        <f t="shared" si="10"/>
        <v>363</v>
      </c>
      <c r="J88" s="6">
        <f t="shared" si="11"/>
        <v>613</v>
      </c>
      <c r="K88" s="7" t="s">
        <v>331</v>
      </c>
    </row>
    <row r="89" spans="1:11" ht="23.25" customHeight="1" x14ac:dyDescent="0.2">
      <c r="A89" s="5" t="s">
        <v>873</v>
      </c>
      <c r="B89" s="6">
        <v>241</v>
      </c>
      <c r="C89" s="6">
        <v>227</v>
      </c>
      <c r="D89" s="6">
        <v>468</v>
      </c>
      <c r="E89" s="6">
        <v>0</v>
      </c>
      <c r="F89" s="6">
        <v>0</v>
      </c>
      <c r="G89" s="6">
        <f t="shared" si="9"/>
        <v>0</v>
      </c>
      <c r="H89" s="6">
        <f t="shared" si="10"/>
        <v>241</v>
      </c>
      <c r="I89" s="6">
        <f t="shared" si="10"/>
        <v>227</v>
      </c>
      <c r="J89" s="6">
        <f t="shared" si="11"/>
        <v>468</v>
      </c>
      <c r="K89" s="7" t="s">
        <v>874</v>
      </c>
    </row>
    <row r="90" spans="1:11" ht="23.25" customHeight="1" x14ac:dyDescent="0.2">
      <c r="A90" s="5" t="s">
        <v>414</v>
      </c>
      <c r="B90" s="6">
        <v>987</v>
      </c>
      <c r="C90" s="6">
        <v>622</v>
      </c>
      <c r="D90" s="6">
        <v>1609</v>
      </c>
      <c r="E90" s="6">
        <v>0</v>
      </c>
      <c r="F90" s="6">
        <v>0</v>
      </c>
      <c r="G90" s="6">
        <f t="shared" si="9"/>
        <v>0</v>
      </c>
      <c r="H90" s="6">
        <f t="shared" si="10"/>
        <v>987</v>
      </c>
      <c r="I90" s="6">
        <f t="shared" si="10"/>
        <v>622</v>
      </c>
      <c r="J90" s="6">
        <f t="shared" si="11"/>
        <v>1609</v>
      </c>
      <c r="K90" s="7" t="s">
        <v>290</v>
      </c>
    </row>
    <row r="91" spans="1:11" ht="23.25" customHeight="1" x14ac:dyDescent="0.2">
      <c r="A91" s="5" t="s">
        <v>882</v>
      </c>
      <c r="B91" s="6">
        <v>1174</v>
      </c>
      <c r="C91" s="6">
        <v>1818</v>
      </c>
      <c r="D91" s="6">
        <v>2992</v>
      </c>
      <c r="E91" s="6">
        <v>0</v>
      </c>
      <c r="F91" s="6">
        <v>0</v>
      </c>
      <c r="G91" s="6">
        <f t="shared" si="9"/>
        <v>0</v>
      </c>
      <c r="H91" s="6">
        <f t="shared" si="10"/>
        <v>1174</v>
      </c>
      <c r="I91" s="6">
        <f t="shared" si="10"/>
        <v>1818</v>
      </c>
      <c r="J91" s="6">
        <f t="shared" si="11"/>
        <v>2992</v>
      </c>
      <c r="K91" s="7" t="s">
        <v>294</v>
      </c>
    </row>
    <row r="92" spans="1:11" ht="23.25" customHeight="1" x14ac:dyDescent="0.2">
      <c r="A92" s="5" t="s">
        <v>875</v>
      </c>
      <c r="B92" s="6">
        <v>526</v>
      </c>
      <c r="C92" s="6">
        <v>660</v>
      </c>
      <c r="D92" s="6">
        <v>1186</v>
      </c>
      <c r="E92" s="6">
        <v>0</v>
      </c>
      <c r="F92" s="6">
        <v>0</v>
      </c>
      <c r="G92" s="6">
        <f t="shared" si="9"/>
        <v>0</v>
      </c>
      <c r="H92" s="6">
        <f t="shared" si="10"/>
        <v>526</v>
      </c>
      <c r="I92" s="6">
        <f t="shared" si="10"/>
        <v>660</v>
      </c>
      <c r="J92" s="6">
        <f t="shared" si="11"/>
        <v>1186</v>
      </c>
      <c r="K92" s="7" t="s">
        <v>883</v>
      </c>
    </row>
    <row r="93" spans="1:11" ht="23.25" customHeight="1" x14ac:dyDescent="0.2">
      <c r="A93" s="5" t="s">
        <v>297</v>
      </c>
      <c r="B93" s="6">
        <v>361</v>
      </c>
      <c r="C93" s="6">
        <v>100</v>
      </c>
      <c r="D93" s="6">
        <v>461</v>
      </c>
      <c r="E93" s="6">
        <v>0</v>
      </c>
      <c r="F93" s="6">
        <v>0</v>
      </c>
      <c r="G93" s="6">
        <f t="shared" si="9"/>
        <v>0</v>
      </c>
      <c r="H93" s="6">
        <f t="shared" si="10"/>
        <v>361</v>
      </c>
      <c r="I93" s="6">
        <f t="shared" si="10"/>
        <v>100</v>
      </c>
      <c r="J93" s="6">
        <f t="shared" si="11"/>
        <v>461</v>
      </c>
      <c r="K93" s="7" t="s">
        <v>419</v>
      </c>
    </row>
    <row r="94" spans="1:11" ht="23.25" customHeight="1" x14ac:dyDescent="0.2">
      <c r="A94" s="5" t="s">
        <v>299</v>
      </c>
      <c r="B94" s="6">
        <v>383</v>
      </c>
      <c r="C94" s="6">
        <v>661</v>
      </c>
      <c r="D94" s="6">
        <v>1044</v>
      </c>
      <c r="E94" s="6">
        <v>0</v>
      </c>
      <c r="F94" s="6">
        <v>0</v>
      </c>
      <c r="G94" s="6">
        <f t="shared" si="9"/>
        <v>0</v>
      </c>
      <c r="H94" s="6">
        <f t="shared" si="10"/>
        <v>383</v>
      </c>
      <c r="I94" s="6">
        <f t="shared" si="10"/>
        <v>661</v>
      </c>
      <c r="J94" s="6">
        <f t="shared" si="11"/>
        <v>1044</v>
      </c>
      <c r="K94" s="7" t="s">
        <v>300</v>
      </c>
    </row>
    <row r="95" spans="1:11" ht="23.25" customHeight="1" x14ac:dyDescent="0.2">
      <c r="A95" s="5" t="s">
        <v>878</v>
      </c>
      <c r="B95" s="6">
        <v>59</v>
      </c>
      <c r="C95" s="6">
        <v>19</v>
      </c>
      <c r="D95" s="6">
        <v>78</v>
      </c>
      <c r="E95" s="6">
        <v>0</v>
      </c>
      <c r="F95" s="6">
        <v>0</v>
      </c>
      <c r="G95" s="6">
        <f t="shared" si="9"/>
        <v>0</v>
      </c>
      <c r="H95" s="6">
        <f t="shared" si="10"/>
        <v>59</v>
      </c>
      <c r="I95" s="6">
        <f t="shared" si="10"/>
        <v>19</v>
      </c>
      <c r="J95" s="6">
        <f t="shared" si="11"/>
        <v>78</v>
      </c>
      <c r="K95" s="7" t="s">
        <v>879</v>
      </c>
    </row>
    <row r="96" spans="1:11" ht="23.25" customHeight="1" x14ac:dyDescent="0.2">
      <c r="A96" s="5" t="s">
        <v>301</v>
      </c>
      <c r="B96" s="6">
        <v>464</v>
      </c>
      <c r="C96" s="6">
        <v>500</v>
      </c>
      <c r="D96" s="6">
        <v>964</v>
      </c>
      <c r="E96" s="6">
        <v>0</v>
      </c>
      <c r="F96" s="6">
        <v>0</v>
      </c>
      <c r="G96" s="6">
        <f t="shared" si="9"/>
        <v>0</v>
      </c>
      <c r="H96" s="6">
        <f t="shared" si="10"/>
        <v>464</v>
      </c>
      <c r="I96" s="6">
        <f t="shared" si="10"/>
        <v>500</v>
      </c>
      <c r="J96" s="6">
        <f t="shared" si="11"/>
        <v>964</v>
      </c>
      <c r="K96" s="7" t="s">
        <v>302</v>
      </c>
    </row>
    <row r="97" spans="1:11" ht="23.25" customHeight="1" x14ac:dyDescent="0.2">
      <c r="A97" s="5" t="s">
        <v>880</v>
      </c>
      <c r="B97" s="6">
        <v>110</v>
      </c>
      <c r="C97" s="6">
        <v>279</v>
      </c>
      <c r="D97" s="6">
        <v>389</v>
      </c>
      <c r="E97" s="6">
        <v>0</v>
      </c>
      <c r="F97" s="6">
        <v>0</v>
      </c>
      <c r="G97" s="6">
        <f t="shared" si="9"/>
        <v>0</v>
      </c>
      <c r="H97" s="6">
        <f t="shared" si="10"/>
        <v>110</v>
      </c>
      <c r="I97" s="6">
        <f t="shared" si="10"/>
        <v>279</v>
      </c>
      <c r="J97" s="6">
        <f t="shared" si="11"/>
        <v>389</v>
      </c>
      <c r="K97" s="7" t="s">
        <v>778</v>
      </c>
    </row>
    <row r="98" spans="1:11" ht="23.25" customHeight="1" thickBot="1" x14ac:dyDescent="0.25">
      <c r="A98" s="14" t="s">
        <v>38</v>
      </c>
      <c r="B98" s="15">
        <f>SUM(B83:B97)</f>
        <v>5455</v>
      </c>
      <c r="C98" s="15">
        <f t="shared" ref="C98:J98" si="12">SUM(C83:C97)</f>
        <v>6270</v>
      </c>
      <c r="D98" s="15">
        <f t="shared" si="12"/>
        <v>11725</v>
      </c>
      <c r="E98" s="15">
        <f t="shared" si="12"/>
        <v>0</v>
      </c>
      <c r="F98" s="15">
        <f t="shared" si="12"/>
        <v>0</v>
      </c>
      <c r="G98" s="15">
        <f t="shared" si="12"/>
        <v>0</v>
      </c>
      <c r="H98" s="15">
        <f t="shared" si="12"/>
        <v>5455</v>
      </c>
      <c r="I98" s="15">
        <f t="shared" si="12"/>
        <v>6270</v>
      </c>
      <c r="J98" s="15">
        <f t="shared" si="12"/>
        <v>11725</v>
      </c>
      <c r="K98" s="16" t="s">
        <v>305</v>
      </c>
    </row>
    <row r="99" spans="1:11" ht="23.25" customHeight="1" thickTop="1" x14ac:dyDescent="0.2"/>
    <row r="100" spans="1:11" ht="25.5" customHeight="1" x14ac:dyDescent="0.2"/>
    <row r="101" spans="1:11" ht="25.5" customHeight="1" x14ac:dyDescent="0.2"/>
    <row r="102" spans="1:11" ht="25.5" customHeight="1" x14ac:dyDescent="0.2"/>
    <row r="103" spans="1:11" ht="25.5" customHeight="1" x14ac:dyDescent="0.2"/>
    <row r="104" spans="1:11" ht="25.5" customHeight="1" x14ac:dyDescent="0.2"/>
    <row r="105" spans="1:11" ht="21.75" customHeight="1" x14ac:dyDescent="0.2"/>
    <row r="106" spans="1:11" ht="28.5" customHeight="1" thickBot="1" x14ac:dyDescent="0.3">
      <c r="A106" s="1" t="s">
        <v>1876</v>
      </c>
      <c r="B106" s="1"/>
      <c r="C106" s="1"/>
      <c r="D106" s="1"/>
      <c r="E106" s="1"/>
      <c r="F106" s="1"/>
      <c r="G106" s="1"/>
      <c r="H106" s="1"/>
      <c r="I106" s="1"/>
      <c r="J106" s="1"/>
      <c r="K106" s="59" t="s">
        <v>1877</v>
      </c>
    </row>
    <row r="107" spans="1:11" ht="20.100000000000001" customHeight="1" thickTop="1" x14ac:dyDescent="0.25">
      <c r="A107" s="409" t="s">
        <v>118</v>
      </c>
      <c r="B107" s="412" t="s">
        <v>2</v>
      </c>
      <c r="C107" s="412"/>
      <c r="D107" s="412"/>
      <c r="E107" s="412" t="s">
        <v>3</v>
      </c>
      <c r="F107" s="412"/>
      <c r="G107" s="412"/>
      <c r="H107" s="412" t="s">
        <v>4</v>
      </c>
      <c r="I107" s="412"/>
      <c r="J107" s="412"/>
      <c r="K107" s="409" t="s">
        <v>278</v>
      </c>
    </row>
    <row r="108" spans="1:11" ht="20.100000000000001" customHeight="1" x14ac:dyDescent="0.25">
      <c r="A108" s="410"/>
      <c r="B108" s="413" t="s">
        <v>6</v>
      </c>
      <c r="C108" s="413"/>
      <c r="D108" s="413"/>
      <c r="E108" s="413" t="s">
        <v>7</v>
      </c>
      <c r="F108" s="413"/>
      <c r="G108" s="413"/>
      <c r="H108" s="413" t="s">
        <v>8</v>
      </c>
      <c r="I108" s="413"/>
      <c r="J108" s="413"/>
      <c r="K108" s="410"/>
    </row>
    <row r="109" spans="1:11" ht="20.100000000000001" customHeight="1" x14ac:dyDescent="0.25">
      <c r="A109" s="410"/>
      <c r="B109" s="75" t="s">
        <v>52</v>
      </c>
      <c r="C109" s="75" t="s">
        <v>10</v>
      </c>
      <c r="D109" s="75" t="s">
        <v>11</v>
      </c>
      <c r="E109" s="75" t="s">
        <v>52</v>
      </c>
      <c r="F109" s="75" t="s">
        <v>10</v>
      </c>
      <c r="G109" s="75" t="s">
        <v>11</v>
      </c>
      <c r="H109" s="75" t="s">
        <v>52</v>
      </c>
      <c r="I109" s="75" t="s">
        <v>10</v>
      </c>
      <c r="J109" s="75" t="s">
        <v>11</v>
      </c>
      <c r="K109" s="410"/>
    </row>
    <row r="110" spans="1:11" ht="20.100000000000001" customHeight="1" thickBot="1" x14ac:dyDescent="0.3">
      <c r="A110" s="411"/>
      <c r="B110" s="4" t="s">
        <v>12</v>
      </c>
      <c r="C110" s="4" t="s">
        <v>13</v>
      </c>
      <c r="D110" s="4" t="s">
        <v>8</v>
      </c>
      <c r="E110" s="4" t="s">
        <v>12</v>
      </c>
      <c r="F110" s="4" t="s">
        <v>13</v>
      </c>
      <c r="G110" s="4" t="s">
        <v>8</v>
      </c>
      <c r="H110" s="4" t="s">
        <v>12</v>
      </c>
      <c r="I110" s="4" t="s">
        <v>13</v>
      </c>
      <c r="J110" s="4" t="s">
        <v>8</v>
      </c>
      <c r="K110" s="411"/>
    </row>
    <row r="111" spans="1:11" ht="23.25" customHeight="1" x14ac:dyDescent="0.2">
      <c r="A111" s="5" t="s">
        <v>62</v>
      </c>
      <c r="B111" s="6"/>
      <c r="C111" s="6"/>
      <c r="D111" s="6"/>
      <c r="E111" s="6"/>
      <c r="F111" s="6"/>
      <c r="G111" s="6"/>
      <c r="H111" s="6"/>
      <c r="I111" s="6"/>
      <c r="J111" s="6"/>
      <c r="K111" s="7" t="s">
        <v>41</v>
      </c>
    </row>
    <row r="112" spans="1:11" ht="23.25" customHeight="1" x14ac:dyDescent="0.2">
      <c r="A112" s="5" t="s">
        <v>285</v>
      </c>
      <c r="B112" s="6">
        <v>330</v>
      </c>
      <c r="C112" s="6">
        <v>67</v>
      </c>
      <c r="D112" s="6">
        <v>397</v>
      </c>
      <c r="E112" s="6">
        <v>0</v>
      </c>
      <c r="F112" s="6">
        <v>0</v>
      </c>
      <c r="G112" s="6">
        <f>SUM(E112:F112)</f>
        <v>0</v>
      </c>
      <c r="H112" s="6">
        <f>SUM(B112,E112)</f>
        <v>330</v>
      </c>
      <c r="I112" s="6">
        <f>SUM(C112,F112)</f>
        <v>67</v>
      </c>
      <c r="J112" s="6">
        <f>SUM(H112:I112)</f>
        <v>397</v>
      </c>
      <c r="K112" s="7" t="s">
        <v>286</v>
      </c>
    </row>
    <row r="113" spans="1:11" ht="23.25" customHeight="1" x14ac:dyDescent="0.2">
      <c r="A113" s="5" t="s">
        <v>287</v>
      </c>
      <c r="B113" s="6">
        <v>298</v>
      </c>
      <c r="C113" s="6">
        <v>157</v>
      </c>
      <c r="D113" s="6">
        <v>455</v>
      </c>
      <c r="E113" s="6">
        <v>0</v>
      </c>
      <c r="F113" s="6">
        <v>0</v>
      </c>
      <c r="G113" s="6">
        <f t="shared" ref="G113:G120" si="13">SUM(E113:F113)</f>
        <v>0</v>
      </c>
      <c r="H113" s="6">
        <f t="shared" ref="H113:I120" si="14">SUM(B113,E113)</f>
        <v>298</v>
      </c>
      <c r="I113" s="6">
        <f t="shared" si="14"/>
        <v>157</v>
      </c>
      <c r="J113" s="6">
        <f t="shared" ref="J113:J120" si="15">SUM(H113:I113)</f>
        <v>455</v>
      </c>
      <c r="K113" s="7" t="s">
        <v>886</v>
      </c>
    </row>
    <row r="114" spans="1:11" ht="23.25" customHeight="1" x14ac:dyDescent="0.2">
      <c r="A114" s="5" t="s">
        <v>873</v>
      </c>
      <c r="B114" s="6">
        <v>32</v>
      </c>
      <c r="C114" s="6">
        <v>15</v>
      </c>
      <c r="D114" s="6">
        <v>47</v>
      </c>
      <c r="E114" s="6">
        <v>0</v>
      </c>
      <c r="F114" s="6">
        <v>0</v>
      </c>
      <c r="G114" s="6">
        <f t="shared" si="13"/>
        <v>0</v>
      </c>
      <c r="H114" s="6">
        <f t="shared" si="14"/>
        <v>32</v>
      </c>
      <c r="I114" s="6">
        <f t="shared" si="14"/>
        <v>15</v>
      </c>
      <c r="J114" s="6">
        <f t="shared" si="15"/>
        <v>47</v>
      </c>
      <c r="K114" s="7" t="s">
        <v>874</v>
      </c>
    </row>
    <row r="115" spans="1:11" ht="23.25" customHeight="1" x14ac:dyDescent="0.2">
      <c r="A115" s="5" t="s">
        <v>414</v>
      </c>
      <c r="B115" s="6">
        <v>448</v>
      </c>
      <c r="C115" s="6">
        <v>263</v>
      </c>
      <c r="D115" s="6">
        <v>711</v>
      </c>
      <c r="E115" s="6">
        <v>0</v>
      </c>
      <c r="F115" s="6">
        <v>0</v>
      </c>
      <c r="G115" s="6">
        <f t="shared" si="13"/>
        <v>0</v>
      </c>
      <c r="H115" s="6">
        <f t="shared" si="14"/>
        <v>448</v>
      </c>
      <c r="I115" s="6">
        <f t="shared" si="14"/>
        <v>263</v>
      </c>
      <c r="J115" s="6">
        <f t="shared" si="15"/>
        <v>711</v>
      </c>
      <c r="K115" s="7" t="s">
        <v>290</v>
      </c>
    </row>
    <row r="116" spans="1:11" ht="23.25" customHeight="1" x14ac:dyDescent="0.2">
      <c r="A116" s="5" t="s">
        <v>882</v>
      </c>
      <c r="B116" s="6">
        <v>28</v>
      </c>
      <c r="C116" s="6">
        <v>7</v>
      </c>
      <c r="D116" s="6">
        <v>35</v>
      </c>
      <c r="E116" s="6">
        <v>0</v>
      </c>
      <c r="F116" s="6">
        <v>0</v>
      </c>
      <c r="G116" s="6">
        <f t="shared" si="13"/>
        <v>0</v>
      </c>
      <c r="H116" s="6">
        <f t="shared" si="14"/>
        <v>28</v>
      </c>
      <c r="I116" s="6">
        <f t="shared" si="14"/>
        <v>7</v>
      </c>
      <c r="J116" s="6">
        <f t="shared" si="15"/>
        <v>35</v>
      </c>
      <c r="K116" s="7" t="s">
        <v>294</v>
      </c>
    </row>
    <row r="117" spans="1:11" ht="23.25" customHeight="1" x14ac:dyDescent="0.2">
      <c r="A117" s="5" t="s">
        <v>875</v>
      </c>
      <c r="B117" s="6">
        <v>147</v>
      </c>
      <c r="C117" s="6">
        <v>171</v>
      </c>
      <c r="D117" s="6">
        <v>318</v>
      </c>
      <c r="E117" s="6">
        <v>0</v>
      </c>
      <c r="F117" s="6">
        <v>0</v>
      </c>
      <c r="G117" s="6">
        <f t="shared" si="13"/>
        <v>0</v>
      </c>
      <c r="H117" s="6">
        <f t="shared" si="14"/>
        <v>147</v>
      </c>
      <c r="I117" s="6">
        <f t="shared" si="14"/>
        <v>171</v>
      </c>
      <c r="J117" s="6">
        <f t="shared" si="15"/>
        <v>318</v>
      </c>
      <c r="K117" s="7" t="s">
        <v>883</v>
      </c>
    </row>
    <row r="118" spans="1:11" ht="23.25" customHeight="1" x14ac:dyDescent="0.2">
      <c r="A118" s="5" t="s">
        <v>297</v>
      </c>
      <c r="B118" s="6">
        <v>170</v>
      </c>
      <c r="C118" s="6">
        <v>21</v>
      </c>
      <c r="D118" s="6">
        <v>191</v>
      </c>
      <c r="E118" s="6">
        <v>0</v>
      </c>
      <c r="F118" s="6">
        <v>0</v>
      </c>
      <c r="G118" s="6">
        <f t="shared" si="13"/>
        <v>0</v>
      </c>
      <c r="H118" s="6">
        <f t="shared" si="14"/>
        <v>170</v>
      </c>
      <c r="I118" s="6">
        <f t="shared" si="14"/>
        <v>21</v>
      </c>
      <c r="J118" s="6">
        <f t="shared" si="15"/>
        <v>191</v>
      </c>
      <c r="K118" s="7" t="s">
        <v>419</v>
      </c>
    </row>
    <row r="119" spans="1:11" ht="23.25" customHeight="1" x14ac:dyDescent="0.2">
      <c r="A119" s="5" t="s">
        <v>301</v>
      </c>
      <c r="B119" s="6">
        <v>365</v>
      </c>
      <c r="C119" s="6">
        <v>108</v>
      </c>
      <c r="D119" s="6">
        <v>473</v>
      </c>
      <c r="E119" s="6">
        <v>0</v>
      </c>
      <c r="F119" s="6">
        <v>0</v>
      </c>
      <c r="G119" s="6">
        <f t="shared" si="13"/>
        <v>0</v>
      </c>
      <c r="H119" s="6">
        <f t="shared" si="14"/>
        <v>365</v>
      </c>
      <c r="I119" s="6">
        <f t="shared" si="14"/>
        <v>108</v>
      </c>
      <c r="J119" s="6">
        <f t="shared" si="15"/>
        <v>473</v>
      </c>
      <c r="K119" s="7" t="s">
        <v>302</v>
      </c>
    </row>
    <row r="120" spans="1:11" ht="23.25" customHeight="1" x14ac:dyDescent="0.2">
      <c r="A120" s="5" t="s">
        <v>880</v>
      </c>
      <c r="B120" s="6">
        <v>58</v>
      </c>
      <c r="C120" s="6">
        <v>76</v>
      </c>
      <c r="D120" s="6">
        <v>134</v>
      </c>
      <c r="E120" s="6">
        <v>0</v>
      </c>
      <c r="F120" s="6">
        <v>0</v>
      </c>
      <c r="G120" s="6">
        <f t="shared" si="13"/>
        <v>0</v>
      </c>
      <c r="H120" s="6">
        <f t="shared" si="14"/>
        <v>58</v>
      </c>
      <c r="I120" s="6">
        <f t="shared" si="14"/>
        <v>76</v>
      </c>
      <c r="J120" s="6">
        <f t="shared" si="15"/>
        <v>134</v>
      </c>
      <c r="K120" s="7" t="s">
        <v>778</v>
      </c>
    </row>
    <row r="121" spans="1:11" ht="23.25" customHeight="1" thickBot="1" x14ac:dyDescent="0.25">
      <c r="A121" s="5" t="s">
        <v>45</v>
      </c>
      <c r="B121" s="6">
        <f>SUM(B112:B120)</f>
        <v>1876</v>
      </c>
      <c r="C121" s="6">
        <f t="shared" ref="C121:J121" si="16">SUM(C112:C120)</f>
        <v>885</v>
      </c>
      <c r="D121" s="6">
        <f t="shared" si="16"/>
        <v>2761</v>
      </c>
      <c r="E121" s="6">
        <f t="shared" si="16"/>
        <v>0</v>
      </c>
      <c r="F121" s="6">
        <f t="shared" si="16"/>
        <v>0</v>
      </c>
      <c r="G121" s="6">
        <f t="shared" si="16"/>
        <v>0</v>
      </c>
      <c r="H121" s="6">
        <f t="shared" si="16"/>
        <v>1876</v>
      </c>
      <c r="I121" s="6">
        <f t="shared" si="16"/>
        <v>885</v>
      </c>
      <c r="J121" s="6">
        <f t="shared" si="16"/>
        <v>2761</v>
      </c>
      <c r="K121" s="7" t="s">
        <v>307</v>
      </c>
    </row>
    <row r="122" spans="1:11" ht="23.25" customHeight="1" thickBot="1" x14ac:dyDescent="0.25">
      <c r="A122" s="8" t="s">
        <v>47</v>
      </c>
      <c r="B122" s="9">
        <f t="shared" ref="B122:J122" si="17">SUM(B121,B98)</f>
        <v>7331</v>
      </c>
      <c r="C122" s="9">
        <f t="shared" si="17"/>
        <v>7155</v>
      </c>
      <c r="D122" s="9">
        <f t="shared" si="17"/>
        <v>14486</v>
      </c>
      <c r="E122" s="9">
        <f t="shared" si="17"/>
        <v>0</v>
      </c>
      <c r="F122" s="9">
        <f t="shared" si="17"/>
        <v>0</v>
      </c>
      <c r="G122" s="9">
        <f t="shared" si="17"/>
        <v>0</v>
      </c>
      <c r="H122" s="9">
        <f t="shared" si="17"/>
        <v>7331</v>
      </c>
      <c r="I122" s="9">
        <f t="shared" si="17"/>
        <v>7155</v>
      </c>
      <c r="J122" s="9">
        <f t="shared" si="17"/>
        <v>14486</v>
      </c>
      <c r="K122" s="10" t="s">
        <v>48</v>
      </c>
    </row>
    <row r="123" spans="1:11" ht="15" thickTop="1" x14ac:dyDescent="0.2"/>
  </sheetData>
  <mergeCells count="37">
    <mergeCell ref="A107:A110"/>
    <mergeCell ref="B107:D107"/>
    <mergeCell ref="E107:G107"/>
    <mergeCell ref="H107:J107"/>
    <mergeCell ref="K107:K110"/>
    <mergeCell ref="B108:D108"/>
    <mergeCell ref="E108:G108"/>
    <mergeCell ref="H108:J108"/>
    <mergeCell ref="A78:A81"/>
    <mergeCell ref="B78:D78"/>
    <mergeCell ref="E78:G78"/>
    <mergeCell ref="H78:J78"/>
    <mergeCell ref="K78:K81"/>
    <mergeCell ref="B79:D79"/>
    <mergeCell ref="E79:G79"/>
    <mergeCell ref="H79:J79"/>
    <mergeCell ref="A75:K75"/>
    <mergeCell ref="A76:K76"/>
    <mergeCell ref="K40:K43"/>
    <mergeCell ref="B41:D41"/>
    <mergeCell ref="E41:G41"/>
    <mergeCell ref="H41:J41"/>
    <mergeCell ref="A25:G25"/>
    <mergeCell ref="A40:A43"/>
    <mergeCell ref="A1:K1"/>
    <mergeCell ref="A2:K2"/>
    <mergeCell ref="A4:A7"/>
    <mergeCell ref="B4:D4"/>
    <mergeCell ref="E4:G4"/>
    <mergeCell ref="H4:J4"/>
    <mergeCell ref="K4:K7"/>
    <mergeCell ref="B5:D5"/>
    <mergeCell ref="E5:G5"/>
    <mergeCell ref="H5:J5"/>
    <mergeCell ref="B40:D40"/>
    <mergeCell ref="E40:G40"/>
    <mergeCell ref="H40:J40"/>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91"/>
  <sheetViews>
    <sheetView rightToLeft="1" view="pageBreakPreview" topLeftCell="A31" zoomScale="80" zoomScaleSheetLayoutView="80" workbookViewId="0">
      <selection activeCell="A42" sqref="A42:A54"/>
    </sheetView>
  </sheetViews>
  <sheetFormatPr defaultRowHeight="14.25" x14ac:dyDescent="0.2"/>
  <cols>
    <col min="1" max="1" width="22.25" style="264" customWidth="1"/>
    <col min="2" max="10" width="10.375" style="264" customWidth="1"/>
    <col min="11" max="11" width="29.5" style="264" customWidth="1"/>
    <col min="12" max="16384" width="9" style="264"/>
  </cols>
  <sheetData>
    <row r="1" spans="1:11" ht="23.25" customHeight="1" x14ac:dyDescent="0.2">
      <c r="A1" s="443" t="s">
        <v>1389</v>
      </c>
      <c r="B1" s="443"/>
      <c r="C1" s="443"/>
      <c r="D1" s="443"/>
      <c r="E1" s="443"/>
      <c r="F1" s="443"/>
      <c r="G1" s="443"/>
      <c r="H1" s="443"/>
      <c r="I1" s="443"/>
      <c r="J1" s="443"/>
      <c r="K1" s="443"/>
    </row>
    <row r="2" spans="1:11" ht="37.5" customHeight="1" x14ac:dyDescent="0.25">
      <c r="A2" s="444" t="s">
        <v>1390</v>
      </c>
      <c r="B2" s="444"/>
      <c r="C2" s="444"/>
      <c r="D2" s="444"/>
      <c r="E2" s="444"/>
      <c r="F2" s="444"/>
      <c r="G2" s="444"/>
      <c r="H2" s="444"/>
      <c r="I2" s="444"/>
      <c r="J2" s="444"/>
      <c r="K2" s="444"/>
    </row>
    <row r="3" spans="1:11" s="248" customFormat="1" ht="22.5" customHeight="1" thickBot="1" x14ac:dyDescent="0.3">
      <c r="A3" s="280" t="s">
        <v>1391</v>
      </c>
      <c r="B3" s="280"/>
      <c r="C3" s="280"/>
      <c r="D3" s="280"/>
      <c r="E3" s="280"/>
      <c r="F3" s="280"/>
      <c r="G3" s="280"/>
      <c r="H3" s="280"/>
      <c r="I3" s="280"/>
      <c r="J3" s="280"/>
      <c r="K3" s="281" t="s">
        <v>1392</v>
      </c>
    </row>
    <row r="4" spans="1:11" ht="16.5" thickTop="1" x14ac:dyDescent="0.25">
      <c r="A4" s="445" t="s">
        <v>118</v>
      </c>
      <c r="B4" s="448" t="s">
        <v>2</v>
      </c>
      <c r="C4" s="448"/>
      <c r="D4" s="448"/>
      <c r="E4" s="448" t="s">
        <v>3</v>
      </c>
      <c r="F4" s="448"/>
      <c r="G4" s="448"/>
      <c r="H4" s="448" t="s">
        <v>4</v>
      </c>
      <c r="I4" s="448"/>
      <c r="J4" s="448"/>
      <c r="K4" s="445" t="s">
        <v>278</v>
      </c>
    </row>
    <row r="5" spans="1:11" ht="15.75" x14ac:dyDescent="0.25">
      <c r="A5" s="446"/>
      <c r="B5" s="449" t="s">
        <v>6</v>
      </c>
      <c r="C5" s="449"/>
      <c r="D5" s="449"/>
      <c r="E5" s="449" t="s">
        <v>7</v>
      </c>
      <c r="F5" s="449"/>
      <c r="G5" s="449"/>
      <c r="H5" s="449" t="s">
        <v>8</v>
      </c>
      <c r="I5" s="449"/>
      <c r="J5" s="449"/>
      <c r="K5" s="446"/>
    </row>
    <row r="6" spans="1:11" ht="15.75" x14ac:dyDescent="0.25">
      <c r="A6" s="446"/>
      <c r="B6" s="250" t="s">
        <v>52</v>
      </c>
      <c r="C6" s="250" t="s">
        <v>10</v>
      </c>
      <c r="D6" s="250" t="s">
        <v>11</v>
      </c>
      <c r="E6" s="250" t="s">
        <v>52</v>
      </c>
      <c r="F6" s="250" t="s">
        <v>10</v>
      </c>
      <c r="G6" s="250" t="s">
        <v>11</v>
      </c>
      <c r="H6" s="250" t="s">
        <v>52</v>
      </c>
      <c r="I6" s="250" t="s">
        <v>10</v>
      </c>
      <c r="J6" s="250" t="s">
        <v>11</v>
      </c>
      <c r="K6" s="446"/>
    </row>
    <row r="7" spans="1:11" ht="18" customHeight="1" thickBot="1" x14ac:dyDescent="0.3">
      <c r="A7" s="447"/>
      <c r="B7" s="251" t="s">
        <v>12</v>
      </c>
      <c r="C7" s="251" t="s">
        <v>13</v>
      </c>
      <c r="D7" s="251" t="s">
        <v>8</v>
      </c>
      <c r="E7" s="251" t="s">
        <v>12</v>
      </c>
      <c r="F7" s="251" t="s">
        <v>13</v>
      </c>
      <c r="G7" s="251" t="s">
        <v>8</v>
      </c>
      <c r="H7" s="251" t="s">
        <v>12</v>
      </c>
      <c r="I7" s="251" t="s">
        <v>13</v>
      </c>
      <c r="J7" s="251" t="s">
        <v>8</v>
      </c>
      <c r="K7" s="447"/>
    </row>
    <row r="8" spans="1:11" ht="19.5" customHeight="1" x14ac:dyDescent="0.2">
      <c r="A8" s="252" t="s">
        <v>14</v>
      </c>
      <c r="B8" s="254"/>
      <c r="C8" s="254"/>
      <c r="D8" s="254"/>
      <c r="E8" s="254"/>
      <c r="F8" s="254"/>
      <c r="G8" s="254"/>
      <c r="H8" s="254"/>
      <c r="I8" s="254"/>
      <c r="J8" s="254"/>
      <c r="K8" s="255" t="s">
        <v>15</v>
      </c>
    </row>
    <row r="9" spans="1:11" ht="19.5" customHeight="1" x14ac:dyDescent="0.2">
      <c r="A9" s="252" t="s">
        <v>280</v>
      </c>
      <c r="B9" s="254">
        <v>34</v>
      </c>
      <c r="C9" s="254">
        <v>46</v>
      </c>
      <c r="D9" s="254">
        <f>SUM(B9:C9)</f>
        <v>80</v>
      </c>
      <c r="E9" s="254">
        <v>0</v>
      </c>
      <c r="F9" s="254">
        <v>0</v>
      </c>
      <c r="G9" s="254">
        <v>0</v>
      </c>
      <c r="H9" s="254">
        <f>SUM(B9,E9)</f>
        <v>34</v>
      </c>
      <c r="I9" s="254">
        <f t="shared" ref="I9:J24" si="0">SUM(C9,F9)</f>
        <v>46</v>
      </c>
      <c r="J9" s="254">
        <f t="shared" si="0"/>
        <v>80</v>
      </c>
      <c r="K9" s="255" t="s">
        <v>281</v>
      </c>
    </row>
    <row r="10" spans="1:11" ht="19.5" customHeight="1" x14ac:dyDescent="0.2">
      <c r="A10" s="252" t="s">
        <v>131</v>
      </c>
      <c r="B10" s="254">
        <v>15</v>
      </c>
      <c r="C10" s="254">
        <v>39</v>
      </c>
      <c r="D10" s="254">
        <f t="shared" ref="D10:D29" si="1">SUM(B10:C10)</f>
        <v>54</v>
      </c>
      <c r="E10" s="254">
        <v>0</v>
      </c>
      <c r="F10" s="254">
        <v>0</v>
      </c>
      <c r="G10" s="254">
        <v>0</v>
      </c>
      <c r="H10" s="254">
        <f t="shared" ref="H10:J30" si="2">SUM(B10,E10)</f>
        <v>15</v>
      </c>
      <c r="I10" s="254">
        <f t="shared" si="0"/>
        <v>39</v>
      </c>
      <c r="J10" s="254">
        <f t="shared" si="0"/>
        <v>54</v>
      </c>
      <c r="K10" s="255" t="s">
        <v>282</v>
      </c>
    </row>
    <row r="11" spans="1:11" ht="19.5" customHeight="1" x14ac:dyDescent="0.2">
      <c r="A11" s="252" t="s">
        <v>125</v>
      </c>
      <c r="B11" s="254">
        <v>32</v>
      </c>
      <c r="C11" s="254">
        <v>52</v>
      </c>
      <c r="D11" s="254">
        <f t="shared" si="1"/>
        <v>84</v>
      </c>
      <c r="E11" s="254">
        <v>0</v>
      </c>
      <c r="F11" s="254">
        <v>0</v>
      </c>
      <c r="G11" s="254">
        <v>0</v>
      </c>
      <c r="H11" s="254">
        <f t="shared" si="2"/>
        <v>32</v>
      </c>
      <c r="I11" s="254">
        <f t="shared" si="0"/>
        <v>52</v>
      </c>
      <c r="J11" s="254">
        <f t="shared" si="0"/>
        <v>84</v>
      </c>
      <c r="K11" s="255" t="s">
        <v>1393</v>
      </c>
    </row>
    <row r="12" spans="1:11" ht="19.5" customHeight="1" x14ac:dyDescent="0.2">
      <c r="A12" s="252" t="s">
        <v>132</v>
      </c>
      <c r="B12" s="254">
        <v>12</v>
      </c>
      <c r="C12" s="254">
        <v>47</v>
      </c>
      <c r="D12" s="254">
        <f t="shared" si="1"/>
        <v>59</v>
      </c>
      <c r="E12" s="254">
        <v>0</v>
      </c>
      <c r="F12" s="254">
        <v>0</v>
      </c>
      <c r="G12" s="254">
        <v>0</v>
      </c>
      <c r="H12" s="254">
        <f t="shared" si="2"/>
        <v>12</v>
      </c>
      <c r="I12" s="254">
        <f t="shared" si="0"/>
        <v>47</v>
      </c>
      <c r="J12" s="254">
        <f t="shared" si="0"/>
        <v>59</v>
      </c>
      <c r="K12" s="255" t="s">
        <v>349</v>
      </c>
    </row>
    <row r="13" spans="1:11" ht="19.5" customHeight="1" x14ac:dyDescent="0.2">
      <c r="A13" s="252" t="s">
        <v>126</v>
      </c>
      <c r="B13" s="254">
        <v>45</v>
      </c>
      <c r="C13" s="254">
        <v>25</v>
      </c>
      <c r="D13" s="254">
        <f t="shared" si="1"/>
        <v>70</v>
      </c>
      <c r="E13" s="254">
        <v>0</v>
      </c>
      <c r="F13" s="254">
        <v>0</v>
      </c>
      <c r="G13" s="254">
        <v>0</v>
      </c>
      <c r="H13" s="254">
        <f t="shared" si="2"/>
        <v>45</v>
      </c>
      <c r="I13" s="254">
        <f t="shared" si="0"/>
        <v>25</v>
      </c>
      <c r="J13" s="254">
        <f t="shared" si="0"/>
        <v>70</v>
      </c>
      <c r="K13" s="255" t="s">
        <v>286</v>
      </c>
    </row>
    <row r="14" spans="1:11" ht="19.5" customHeight="1" x14ac:dyDescent="0.2">
      <c r="A14" s="252" t="s">
        <v>893</v>
      </c>
      <c r="B14" s="254">
        <v>29</v>
      </c>
      <c r="C14" s="254">
        <v>57</v>
      </c>
      <c r="D14" s="254">
        <f t="shared" si="1"/>
        <v>86</v>
      </c>
      <c r="E14" s="254">
        <v>0</v>
      </c>
      <c r="F14" s="254">
        <v>0</v>
      </c>
      <c r="G14" s="254">
        <v>0</v>
      </c>
      <c r="H14" s="254">
        <f t="shared" si="2"/>
        <v>29</v>
      </c>
      <c r="I14" s="254">
        <f t="shared" si="0"/>
        <v>57</v>
      </c>
      <c r="J14" s="254">
        <f t="shared" si="0"/>
        <v>86</v>
      </c>
      <c r="K14" s="255" t="s">
        <v>351</v>
      </c>
    </row>
    <row r="15" spans="1:11" ht="19.5" customHeight="1" x14ac:dyDescent="0.2">
      <c r="A15" s="252" t="s">
        <v>287</v>
      </c>
      <c r="B15" s="254">
        <v>33</v>
      </c>
      <c r="C15" s="254">
        <v>144</v>
      </c>
      <c r="D15" s="254">
        <f t="shared" si="1"/>
        <v>177</v>
      </c>
      <c r="E15" s="254">
        <v>0</v>
      </c>
      <c r="F15" s="254">
        <v>0</v>
      </c>
      <c r="G15" s="254">
        <v>0</v>
      </c>
      <c r="H15" s="254">
        <f t="shared" si="2"/>
        <v>33</v>
      </c>
      <c r="I15" s="254">
        <f t="shared" si="0"/>
        <v>144</v>
      </c>
      <c r="J15" s="254">
        <f t="shared" si="0"/>
        <v>177</v>
      </c>
      <c r="K15" s="255" t="s">
        <v>288</v>
      </c>
    </row>
    <row r="16" spans="1:11" ht="19.5" customHeight="1" x14ac:dyDescent="0.2">
      <c r="A16" s="252" t="s">
        <v>414</v>
      </c>
      <c r="B16" s="254">
        <v>102</v>
      </c>
      <c r="C16" s="254">
        <v>66</v>
      </c>
      <c r="D16" s="254">
        <f t="shared" si="1"/>
        <v>168</v>
      </c>
      <c r="E16" s="254">
        <v>0</v>
      </c>
      <c r="F16" s="254">
        <v>0</v>
      </c>
      <c r="G16" s="254">
        <v>0</v>
      </c>
      <c r="H16" s="254">
        <f t="shared" si="2"/>
        <v>102</v>
      </c>
      <c r="I16" s="254">
        <f t="shared" si="0"/>
        <v>66</v>
      </c>
      <c r="J16" s="254">
        <f t="shared" si="0"/>
        <v>168</v>
      </c>
      <c r="K16" s="255" t="s">
        <v>290</v>
      </c>
    </row>
    <row r="17" spans="1:11" ht="19.5" customHeight="1" x14ac:dyDescent="0.2">
      <c r="A17" s="252" t="s">
        <v>293</v>
      </c>
      <c r="B17" s="254">
        <v>90</v>
      </c>
      <c r="C17" s="254">
        <v>366</v>
      </c>
      <c r="D17" s="254">
        <f t="shared" si="1"/>
        <v>456</v>
      </c>
      <c r="E17" s="254">
        <v>0</v>
      </c>
      <c r="F17" s="254">
        <v>0</v>
      </c>
      <c r="G17" s="254">
        <v>0</v>
      </c>
      <c r="H17" s="254">
        <f t="shared" si="2"/>
        <v>90</v>
      </c>
      <c r="I17" s="254">
        <f t="shared" si="0"/>
        <v>366</v>
      </c>
      <c r="J17" s="254">
        <f t="shared" si="0"/>
        <v>456</v>
      </c>
      <c r="K17" s="255" t="s">
        <v>294</v>
      </c>
    </row>
    <row r="18" spans="1:11" ht="19.5" customHeight="1" x14ac:dyDescent="0.2">
      <c r="A18" s="252" t="s">
        <v>295</v>
      </c>
      <c r="B18" s="254">
        <v>343</v>
      </c>
      <c r="C18" s="254">
        <v>475</v>
      </c>
      <c r="D18" s="254">
        <f t="shared" si="1"/>
        <v>818</v>
      </c>
      <c r="E18" s="254">
        <v>0</v>
      </c>
      <c r="F18" s="254">
        <v>0</v>
      </c>
      <c r="G18" s="254">
        <v>0</v>
      </c>
      <c r="H18" s="254">
        <f t="shared" si="2"/>
        <v>343</v>
      </c>
      <c r="I18" s="254">
        <f t="shared" si="0"/>
        <v>475</v>
      </c>
      <c r="J18" s="254">
        <f t="shared" si="0"/>
        <v>818</v>
      </c>
      <c r="K18" s="255" t="s">
        <v>1394</v>
      </c>
    </row>
    <row r="19" spans="1:11" ht="19.5" customHeight="1" x14ac:dyDescent="0.2">
      <c r="A19" s="252" t="s">
        <v>297</v>
      </c>
      <c r="B19" s="254">
        <v>56</v>
      </c>
      <c r="C19" s="254">
        <v>39</v>
      </c>
      <c r="D19" s="254">
        <f t="shared" si="1"/>
        <v>95</v>
      </c>
      <c r="E19" s="254">
        <v>0</v>
      </c>
      <c r="F19" s="254">
        <v>0</v>
      </c>
      <c r="G19" s="254">
        <v>0</v>
      </c>
      <c r="H19" s="254">
        <f t="shared" si="2"/>
        <v>56</v>
      </c>
      <c r="I19" s="254">
        <f t="shared" si="0"/>
        <v>39</v>
      </c>
      <c r="J19" s="254">
        <f t="shared" si="0"/>
        <v>95</v>
      </c>
      <c r="K19" s="255" t="s">
        <v>298</v>
      </c>
    </row>
    <row r="20" spans="1:11" ht="19.5" customHeight="1" x14ac:dyDescent="0.2">
      <c r="A20" s="252" t="s">
        <v>301</v>
      </c>
      <c r="B20" s="254">
        <v>110</v>
      </c>
      <c r="C20" s="254">
        <v>100</v>
      </c>
      <c r="D20" s="254">
        <f t="shared" si="1"/>
        <v>210</v>
      </c>
      <c r="E20" s="254">
        <v>0</v>
      </c>
      <c r="F20" s="254">
        <v>0</v>
      </c>
      <c r="G20" s="254">
        <v>0</v>
      </c>
      <c r="H20" s="254">
        <f t="shared" si="2"/>
        <v>110</v>
      </c>
      <c r="I20" s="254">
        <f t="shared" si="0"/>
        <v>100</v>
      </c>
      <c r="J20" s="254">
        <f t="shared" si="0"/>
        <v>210</v>
      </c>
      <c r="K20" s="255" t="s">
        <v>302</v>
      </c>
    </row>
    <row r="21" spans="1:11" ht="19.5" customHeight="1" x14ac:dyDescent="0.2">
      <c r="A21" s="252" t="s">
        <v>1395</v>
      </c>
      <c r="B21" s="254">
        <v>33</v>
      </c>
      <c r="C21" s="254">
        <v>22</v>
      </c>
      <c r="D21" s="254">
        <f t="shared" si="1"/>
        <v>55</v>
      </c>
      <c r="E21" s="254">
        <v>0</v>
      </c>
      <c r="F21" s="254">
        <v>0</v>
      </c>
      <c r="G21" s="254">
        <v>0</v>
      </c>
      <c r="H21" s="254">
        <f t="shared" si="2"/>
        <v>33</v>
      </c>
      <c r="I21" s="254">
        <f t="shared" si="0"/>
        <v>22</v>
      </c>
      <c r="J21" s="254">
        <f t="shared" si="0"/>
        <v>55</v>
      </c>
      <c r="K21" s="255" t="s">
        <v>304</v>
      </c>
    </row>
    <row r="22" spans="1:11" ht="19.5" customHeight="1" x14ac:dyDescent="0.2">
      <c r="A22" s="252" t="s">
        <v>38</v>
      </c>
      <c r="B22" s="254">
        <f>SUM(B9:B21)</f>
        <v>934</v>
      </c>
      <c r="C22" s="254">
        <f>SUM(C9:C21)</f>
        <v>1478</v>
      </c>
      <c r="D22" s="254">
        <f t="shared" si="1"/>
        <v>2412</v>
      </c>
      <c r="E22" s="254">
        <f>SUM(E9:E21)</f>
        <v>0</v>
      </c>
      <c r="F22" s="254">
        <f>SUM(F9:F21)</f>
        <v>0</v>
      </c>
      <c r="G22" s="254">
        <f>SUM(G9:G21)</f>
        <v>0</v>
      </c>
      <c r="H22" s="254">
        <f t="shared" si="2"/>
        <v>934</v>
      </c>
      <c r="I22" s="254">
        <f t="shared" si="0"/>
        <v>1478</v>
      </c>
      <c r="J22" s="254">
        <f t="shared" si="0"/>
        <v>2412</v>
      </c>
      <c r="K22" s="255" t="s">
        <v>39</v>
      </c>
    </row>
    <row r="23" spans="1:11" ht="17.25" customHeight="1" x14ac:dyDescent="0.2">
      <c r="A23" s="252" t="s">
        <v>267</v>
      </c>
      <c r="B23" s="254"/>
      <c r="C23" s="254"/>
      <c r="D23" s="254"/>
      <c r="E23" s="254"/>
      <c r="F23" s="254"/>
      <c r="G23" s="254"/>
      <c r="H23" s="254"/>
      <c r="I23" s="254"/>
      <c r="J23" s="254"/>
      <c r="K23" s="255" t="s">
        <v>41</v>
      </c>
    </row>
    <row r="24" spans="1:11" ht="19.5" customHeight="1" x14ac:dyDescent="0.2">
      <c r="A24" s="252" t="s">
        <v>126</v>
      </c>
      <c r="B24" s="254">
        <v>44</v>
      </c>
      <c r="C24" s="254">
        <v>9</v>
      </c>
      <c r="D24" s="254">
        <f t="shared" si="1"/>
        <v>53</v>
      </c>
      <c r="E24" s="254"/>
      <c r="F24" s="254"/>
      <c r="G24" s="254"/>
      <c r="H24" s="254">
        <f t="shared" si="2"/>
        <v>44</v>
      </c>
      <c r="I24" s="254">
        <f t="shared" si="0"/>
        <v>9</v>
      </c>
      <c r="J24" s="254">
        <f t="shared" si="0"/>
        <v>53</v>
      </c>
      <c r="K24" s="255" t="s">
        <v>286</v>
      </c>
    </row>
    <row r="25" spans="1:11" ht="19.5" customHeight="1" x14ac:dyDescent="0.2">
      <c r="A25" s="252" t="s">
        <v>287</v>
      </c>
      <c r="B25" s="254">
        <v>37</v>
      </c>
      <c r="C25" s="254">
        <v>12</v>
      </c>
      <c r="D25" s="254">
        <f t="shared" si="1"/>
        <v>49</v>
      </c>
      <c r="E25" s="254">
        <v>0</v>
      </c>
      <c r="F25" s="254">
        <v>0</v>
      </c>
      <c r="G25" s="254">
        <v>0</v>
      </c>
      <c r="H25" s="254">
        <f t="shared" si="2"/>
        <v>37</v>
      </c>
      <c r="I25" s="254">
        <f t="shared" si="2"/>
        <v>12</v>
      </c>
      <c r="J25" s="254">
        <f t="shared" si="2"/>
        <v>49</v>
      </c>
      <c r="K25" s="255" t="s">
        <v>288</v>
      </c>
    </row>
    <row r="26" spans="1:11" ht="19.5" customHeight="1" x14ac:dyDescent="0.2">
      <c r="A26" s="252" t="s">
        <v>414</v>
      </c>
      <c r="B26" s="254">
        <v>82</v>
      </c>
      <c r="C26" s="254">
        <v>21</v>
      </c>
      <c r="D26" s="254">
        <f t="shared" si="1"/>
        <v>103</v>
      </c>
      <c r="E26" s="254">
        <v>0</v>
      </c>
      <c r="F26" s="254">
        <v>0</v>
      </c>
      <c r="G26" s="254">
        <v>0</v>
      </c>
      <c r="H26" s="254">
        <f t="shared" si="2"/>
        <v>82</v>
      </c>
      <c r="I26" s="254">
        <f t="shared" si="2"/>
        <v>21</v>
      </c>
      <c r="J26" s="254">
        <f t="shared" si="2"/>
        <v>103</v>
      </c>
      <c r="K26" s="255" t="s">
        <v>290</v>
      </c>
    </row>
    <row r="27" spans="1:11" ht="19.5" customHeight="1" x14ac:dyDescent="0.2">
      <c r="A27" s="252" t="s">
        <v>882</v>
      </c>
      <c r="B27" s="254">
        <v>124</v>
      </c>
      <c r="C27" s="254">
        <v>103</v>
      </c>
      <c r="D27" s="254">
        <f t="shared" si="1"/>
        <v>227</v>
      </c>
      <c r="E27" s="254">
        <v>0</v>
      </c>
      <c r="F27" s="254">
        <v>0</v>
      </c>
      <c r="G27" s="254">
        <v>0</v>
      </c>
      <c r="H27" s="254">
        <f t="shared" si="2"/>
        <v>124</v>
      </c>
      <c r="I27" s="254">
        <f t="shared" si="2"/>
        <v>103</v>
      </c>
      <c r="J27" s="254">
        <f t="shared" si="2"/>
        <v>227</v>
      </c>
      <c r="K27" s="255" t="s">
        <v>294</v>
      </c>
    </row>
    <row r="28" spans="1:11" ht="19.5" customHeight="1" x14ac:dyDescent="0.2">
      <c r="A28" s="252" t="s">
        <v>1212</v>
      </c>
      <c r="B28" s="254">
        <v>187</v>
      </c>
      <c r="C28" s="254">
        <v>176</v>
      </c>
      <c r="D28" s="254">
        <f t="shared" si="1"/>
        <v>363</v>
      </c>
      <c r="E28" s="254">
        <v>0</v>
      </c>
      <c r="F28" s="254">
        <v>0</v>
      </c>
      <c r="G28" s="254">
        <v>0</v>
      </c>
      <c r="H28" s="254">
        <f t="shared" si="2"/>
        <v>187</v>
      </c>
      <c r="I28" s="254">
        <f t="shared" si="2"/>
        <v>176</v>
      </c>
      <c r="J28" s="254">
        <f t="shared" si="2"/>
        <v>363</v>
      </c>
      <c r="K28" s="255" t="s">
        <v>1394</v>
      </c>
    </row>
    <row r="29" spans="1:11" ht="19.5" customHeight="1" x14ac:dyDescent="0.2">
      <c r="A29" s="252" t="s">
        <v>301</v>
      </c>
      <c r="B29" s="254">
        <v>45</v>
      </c>
      <c r="C29" s="254">
        <v>16</v>
      </c>
      <c r="D29" s="254">
        <f t="shared" si="1"/>
        <v>61</v>
      </c>
      <c r="E29" s="254">
        <v>0</v>
      </c>
      <c r="F29" s="254">
        <v>0</v>
      </c>
      <c r="G29" s="254">
        <v>0</v>
      </c>
      <c r="H29" s="254">
        <f t="shared" si="2"/>
        <v>45</v>
      </c>
      <c r="I29" s="254">
        <f t="shared" si="2"/>
        <v>16</v>
      </c>
      <c r="J29" s="254">
        <f t="shared" si="2"/>
        <v>61</v>
      </c>
      <c r="K29" s="255" t="s">
        <v>302</v>
      </c>
    </row>
    <row r="30" spans="1:11" ht="19.5" customHeight="1" thickBot="1" x14ac:dyDescent="0.25">
      <c r="A30" s="252" t="s">
        <v>397</v>
      </c>
      <c r="B30" s="254">
        <f t="shared" ref="B30:G30" si="3">SUM(B24:B29)</f>
        <v>519</v>
      </c>
      <c r="C30" s="254">
        <f t="shared" si="3"/>
        <v>337</v>
      </c>
      <c r="D30" s="254">
        <f t="shared" si="3"/>
        <v>856</v>
      </c>
      <c r="E30" s="254">
        <f t="shared" si="3"/>
        <v>0</v>
      </c>
      <c r="F30" s="254">
        <f t="shared" si="3"/>
        <v>0</v>
      </c>
      <c r="G30" s="254">
        <f t="shared" si="3"/>
        <v>0</v>
      </c>
      <c r="H30" s="254">
        <f t="shared" si="2"/>
        <v>519</v>
      </c>
      <c r="I30" s="254">
        <f t="shared" si="2"/>
        <v>337</v>
      </c>
      <c r="J30" s="254">
        <f t="shared" si="2"/>
        <v>856</v>
      </c>
      <c r="K30" s="282" t="s">
        <v>1382</v>
      </c>
    </row>
    <row r="31" spans="1:11" ht="19.5" customHeight="1" thickBot="1" x14ac:dyDescent="0.25">
      <c r="A31" s="272" t="s">
        <v>47</v>
      </c>
      <c r="B31" s="273">
        <f>SUM(B22,B30)</f>
        <v>1453</v>
      </c>
      <c r="C31" s="273">
        <f t="shared" ref="C31:J31" si="4">SUM(C22,C30)</f>
        <v>1815</v>
      </c>
      <c r="D31" s="273">
        <f t="shared" si="4"/>
        <v>3268</v>
      </c>
      <c r="E31" s="273">
        <f t="shared" si="4"/>
        <v>0</v>
      </c>
      <c r="F31" s="273">
        <f t="shared" si="4"/>
        <v>0</v>
      </c>
      <c r="G31" s="273">
        <f t="shared" si="4"/>
        <v>0</v>
      </c>
      <c r="H31" s="273">
        <f t="shared" si="4"/>
        <v>1453</v>
      </c>
      <c r="I31" s="273">
        <f t="shared" si="4"/>
        <v>1815</v>
      </c>
      <c r="J31" s="273">
        <f t="shared" si="4"/>
        <v>3268</v>
      </c>
      <c r="K31" s="274" t="s">
        <v>48</v>
      </c>
    </row>
    <row r="32" spans="1:11" ht="15" thickTop="1" x14ac:dyDescent="0.2"/>
    <row r="34" spans="1:11" ht="26.25" customHeight="1" x14ac:dyDescent="0.2">
      <c r="A34" s="443" t="s">
        <v>1396</v>
      </c>
      <c r="B34" s="443"/>
      <c r="C34" s="443"/>
      <c r="D34" s="443"/>
      <c r="E34" s="443"/>
      <c r="F34" s="443"/>
      <c r="G34" s="443"/>
      <c r="H34" s="443"/>
      <c r="I34" s="443"/>
      <c r="J34" s="443"/>
      <c r="K34" s="443"/>
    </row>
    <row r="35" spans="1:11" ht="36.75" customHeight="1" x14ac:dyDescent="0.25">
      <c r="A35" s="444" t="s">
        <v>1397</v>
      </c>
      <c r="B35" s="444"/>
      <c r="C35" s="444"/>
      <c r="D35" s="444"/>
      <c r="E35" s="444"/>
      <c r="F35" s="444"/>
      <c r="G35" s="444"/>
      <c r="H35" s="444"/>
      <c r="I35" s="444"/>
      <c r="J35" s="444"/>
      <c r="K35" s="444"/>
    </row>
    <row r="36" spans="1:11" s="248" customFormat="1" ht="18" customHeight="1" thickBot="1" x14ac:dyDescent="0.3">
      <c r="A36" s="280" t="s">
        <v>1398</v>
      </c>
      <c r="B36" s="280"/>
      <c r="C36" s="280"/>
      <c r="D36" s="280"/>
      <c r="E36" s="280"/>
      <c r="F36" s="280"/>
      <c r="G36" s="280"/>
      <c r="H36" s="280"/>
      <c r="I36" s="280"/>
      <c r="J36" s="280"/>
      <c r="K36" s="281" t="s">
        <v>1399</v>
      </c>
    </row>
    <row r="37" spans="1:11" ht="21" customHeight="1" thickTop="1" x14ac:dyDescent="0.25">
      <c r="A37" s="445" t="s">
        <v>118</v>
      </c>
      <c r="B37" s="448" t="s">
        <v>2</v>
      </c>
      <c r="C37" s="448"/>
      <c r="D37" s="448"/>
      <c r="E37" s="448" t="s">
        <v>3</v>
      </c>
      <c r="F37" s="448"/>
      <c r="G37" s="448"/>
      <c r="H37" s="448" t="s">
        <v>4</v>
      </c>
      <c r="I37" s="448"/>
      <c r="J37" s="448"/>
      <c r="K37" s="445" t="s">
        <v>278</v>
      </c>
    </row>
    <row r="38" spans="1:11" ht="15.75" x14ac:dyDescent="0.25">
      <c r="A38" s="446"/>
      <c r="B38" s="449" t="s">
        <v>6</v>
      </c>
      <c r="C38" s="449"/>
      <c r="D38" s="449"/>
      <c r="E38" s="449" t="s">
        <v>7</v>
      </c>
      <c r="F38" s="449"/>
      <c r="G38" s="449"/>
      <c r="H38" s="449" t="s">
        <v>8</v>
      </c>
      <c r="I38" s="449"/>
      <c r="J38" s="449"/>
      <c r="K38" s="446"/>
    </row>
    <row r="39" spans="1:11" ht="15.75" x14ac:dyDescent="0.25">
      <c r="A39" s="446"/>
      <c r="B39" s="250" t="s">
        <v>52</v>
      </c>
      <c r="C39" s="250" t="s">
        <v>10</v>
      </c>
      <c r="D39" s="250" t="s">
        <v>11</v>
      </c>
      <c r="E39" s="250" t="s">
        <v>52</v>
      </c>
      <c r="F39" s="250" t="s">
        <v>10</v>
      </c>
      <c r="G39" s="250" t="s">
        <v>11</v>
      </c>
      <c r="H39" s="250" t="s">
        <v>52</v>
      </c>
      <c r="I39" s="250" t="s">
        <v>10</v>
      </c>
      <c r="J39" s="250" t="s">
        <v>11</v>
      </c>
      <c r="K39" s="446"/>
    </row>
    <row r="40" spans="1:11" ht="16.5" thickBot="1" x14ac:dyDescent="0.3">
      <c r="A40" s="447"/>
      <c r="B40" s="251" t="s">
        <v>12</v>
      </c>
      <c r="C40" s="251" t="s">
        <v>13</v>
      </c>
      <c r="D40" s="251" t="s">
        <v>8</v>
      </c>
      <c r="E40" s="251" t="s">
        <v>12</v>
      </c>
      <c r="F40" s="251" t="s">
        <v>13</v>
      </c>
      <c r="G40" s="251" t="s">
        <v>8</v>
      </c>
      <c r="H40" s="251" t="s">
        <v>12</v>
      </c>
      <c r="I40" s="251" t="s">
        <v>13</v>
      </c>
      <c r="J40" s="251" t="s">
        <v>8</v>
      </c>
      <c r="K40" s="447"/>
    </row>
    <row r="41" spans="1:11" ht="19.5" customHeight="1" x14ac:dyDescent="0.2">
      <c r="A41" s="252" t="s">
        <v>14</v>
      </c>
      <c r="B41" s="254"/>
      <c r="C41" s="254"/>
      <c r="D41" s="254"/>
      <c r="E41" s="254"/>
      <c r="F41" s="254"/>
      <c r="G41" s="254"/>
      <c r="H41" s="254"/>
      <c r="I41" s="254"/>
      <c r="J41" s="254"/>
      <c r="K41" s="255" t="s">
        <v>15</v>
      </c>
    </row>
    <row r="42" spans="1:11" ht="19.5" customHeight="1" x14ac:dyDescent="0.2">
      <c r="A42" s="252" t="s">
        <v>280</v>
      </c>
      <c r="B42" s="254">
        <v>129</v>
      </c>
      <c r="C42" s="254">
        <v>179</v>
      </c>
      <c r="D42" s="254">
        <f>SUM(B42:C42)</f>
        <v>308</v>
      </c>
      <c r="E42" s="254">
        <v>0</v>
      </c>
      <c r="F42" s="254">
        <v>0</v>
      </c>
      <c r="G42" s="254">
        <v>0</v>
      </c>
      <c r="H42" s="254">
        <f>SUM(B42,E42)</f>
        <v>129</v>
      </c>
      <c r="I42" s="254">
        <f t="shared" ref="I42:J54" si="5">SUM(C42,F42)</f>
        <v>179</v>
      </c>
      <c r="J42" s="254">
        <f t="shared" si="5"/>
        <v>308</v>
      </c>
      <c r="K42" s="255" t="s">
        <v>281</v>
      </c>
    </row>
    <row r="43" spans="1:11" ht="19.5" customHeight="1" x14ac:dyDescent="0.2">
      <c r="A43" s="252" t="s">
        <v>131</v>
      </c>
      <c r="B43" s="254">
        <v>64</v>
      </c>
      <c r="C43" s="254">
        <v>114</v>
      </c>
      <c r="D43" s="254">
        <f t="shared" ref="D43:D62" si="6">SUM(B43:C43)</f>
        <v>178</v>
      </c>
      <c r="E43" s="254">
        <v>0</v>
      </c>
      <c r="F43" s="254">
        <v>0</v>
      </c>
      <c r="G43" s="254">
        <v>0</v>
      </c>
      <c r="H43" s="254">
        <f t="shared" ref="H43:H54" si="7">SUM(B43,E43)</f>
        <v>64</v>
      </c>
      <c r="I43" s="254">
        <f t="shared" si="5"/>
        <v>114</v>
      </c>
      <c r="J43" s="254">
        <f t="shared" si="5"/>
        <v>178</v>
      </c>
      <c r="K43" s="255" t="s">
        <v>282</v>
      </c>
    </row>
    <row r="44" spans="1:11" ht="19.5" customHeight="1" x14ac:dyDescent="0.2">
      <c r="A44" s="252" t="s">
        <v>125</v>
      </c>
      <c r="B44" s="254">
        <v>104</v>
      </c>
      <c r="C44" s="254">
        <v>156</v>
      </c>
      <c r="D44" s="254">
        <f t="shared" si="6"/>
        <v>260</v>
      </c>
      <c r="E44" s="254">
        <v>0</v>
      </c>
      <c r="F44" s="254">
        <v>0</v>
      </c>
      <c r="G44" s="254">
        <v>0</v>
      </c>
      <c r="H44" s="254">
        <f t="shared" si="7"/>
        <v>104</v>
      </c>
      <c r="I44" s="254">
        <f t="shared" si="5"/>
        <v>156</v>
      </c>
      <c r="J44" s="254">
        <f t="shared" si="5"/>
        <v>260</v>
      </c>
      <c r="K44" s="255" t="s">
        <v>1393</v>
      </c>
    </row>
    <row r="45" spans="1:11" ht="19.5" customHeight="1" x14ac:dyDescent="0.2">
      <c r="A45" s="252" t="s">
        <v>132</v>
      </c>
      <c r="B45" s="254">
        <v>37</v>
      </c>
      <c r="C45" s="254">
        <v>100</v>
      </c>
      <c r="D45" s="254">
        <f t="shared" si="6"/>
        <v>137</v>
      </c>
      <c r="E45" s="254">
        <v>0</v>
      </c>
      <c r="F45" s="254">
        <v>0</v>
      </c>
      <c r="G45" s="254">
        <v>0</v>
      </c>
      <c r="H45" s="254">
        <f t="shared" si="7"/>
        <v>37</v>
      </c>
      <c r="I45" s="254">
        <f t="shared" si="5"/>
        <v>100</v>
      </c>
      <c r="J45" s="254">
        <f t="shared" si="5"/>
        <v>137</v>
      </c>
      <c r="K45" s="255" t="s">
        <v>349</v>
      </c>
    </row>
    <row r="46" spans="1:11" ht="19.5" customHeight="1" x14ac:dyDescent="0.2">
      <c r="A46" s="252" t="s">
        <v>126</v>
      </c>
      <c r="B46" s="254">
        <v>188</v>
      </c>
      <c r="C46" s="254">
        <v>182</v>
      </c>
      <c r="D46" s="254">
        <f t="shared" si="6"/>
        <v>370</v>
      </c>
      <c r="E46" s="254">
        <v>0</v>
      </c>
      <c r="F46" s="254">
        <v>0</v>
      </c>
      <c r="G46" s="254">
        <v>0</v>
      </c>
      <c r="H46" s="254">
        <f t="shared" si="7"/>
        <v>188</v>
      </c>
      <c r="I46" s="254">
        <f t="shared" si="5"/>
        <v>182</v>
      </c>
      <c r="J46" s="254">
        <f t="shared" si="5"/>
        <v>370</v>
      </c>
      <c r="K46" s="255" t="s">
        <v>286</v>
      </c>
    </row>
    <row r="47" spans="1:11" ht="19.5" customHeight="1" x14ac:dyDescent="0.2">
      <c r="A47" s="252" t="s">
        <v>893</v>
      </c>
      <c r="B47" s="254">
        <v>68</v>
      </c>
      <c r="C47" s="254">
        <v>125</v>
      </c>
      <c r="D47" s="254">
        <f t="shared" si="6"/>
        <v>193</v>
      </c>
      <c r="E47" s="254">
        <v>0</v>
      </c>
      <c r="F47" s="254">
        <v>0</v>
      </c>
      <c r="G47" s="254">
        <v>0</v>
      </c>
      <c r="H47" s="254">
        <f t="shared" si="7"/>
        <v>68</v>
      </c>
      <c r="I47" s="254">
        <f t="shared" si="5"/>
        <v>125</v>
      </c>
      <c r="J47" s="254">
        <f t="shared" si="5"/>
        <v>193</v>
      </c>
      <c r="K47" s="255" t="s">
        <v>351</v>
      </c>
    </row>
    <row r="48" spans="1:11" ht="19.5" customHeight="1" x14ac:dyDescent="0.2">
      <c r="A48" s="252" t="s">
        <v>287</v>
      </c>
      <c r="B48" s="254">
        <v>84</v>
      </c>
      <c r="C48" s="254">
        <v>424</v>
      </c>
      <c r="D48" s="254">
        <f t="shared" si="6"/>
        <v>508</v>
      </c>
      <c r="E48" s="254">
        <v>0</v>
      </c>
      <c r="F48" s="254">
        <v>0</v>
      </c>
      <c r="G48" s="254">
        <v>0</v>
      </c>
      <c r="H48" s="254">
        <f t="shared" si="7"/>
        <v>84</v>
      </c>
      <c r="I48" s="254">
        <f t="shared" si="5"/>
        <v>424</v>
      </c>
      <c r="J48" s="254">
        <f t="shared" si="5"/>
        <v>508</v>
      </c>
      <c r="K48" s="255" t="s">
        <v>355</v>
      </c>
    </row>
    <row r="49" spans="1:11" ht="19.5" customHeight="1" x14ac:dyDescent="0.2">
      <c r="A49" s="252" t="s">
        <v>414</v>
      </c>
      <c r="B49" s="254">
        <v>406</v>
      </c>
      <c r="C49" s="254">
        <v>228</v>
      </c>
      <c r="D49" s="254">
        <f t="shared" si="6"/>
        <v>634</v>
      </c>
      <c r="E49" s="254">
        <v>0</v>
      </c>
      <c r="F49" s="254">
        <v>0</v>
      </c>
      <c r="G49" s="254">
        <v>0</v>
      </c>
      <c r="H49" s="254">
        <f t="shared" si="7"/>
        <v>406</v>
      </c>
      <c r="I49" s="254">
        <f t="shared" si="5"/>
        <v>228</v>
      </c>
      <c r="J49" s="254">
        <f t="shared" si="5"/>
        <v>634</v>
      </c>
      <c r="K49" s="255" t="s">
        <v>290</v>
      </c>
    </row>
    <row r="50" spans="1:11" ht="19.5" customHeight="1" x14ac:dyDescent="0.2">
      <c r="A50" s="252" t="s">
        <v>293</v>
      </c>
      <c r="B50" s="254">
        <v>344</v>
      </c>
      <c r="C50" s="254">
        <v>1337</v>
      </c>
      <c r="D50" s="254">
        <f t="shared" si="6"/>
        <v>1681</v>
      </c>
      <c r="E50" s="254">
        <v>0</v>
      </c>
      <c r="F50" s="254">
        <v>0</v>
      </c>
      <c r="G50" s="254">
        <v>0</v>
      </c>
      <c r="H50" s="254">
        <f t="shared" si="7"/>
        <v>344</v>
      </c>
      <c r="I50" s="254">
        <f t="shared" si="5"/>
        <v>1337</v>
      </c>
      <c r="J50" s="254">
        <f t="shared" si="5"/>
        <v>1681</v>
      </c>
      <c r="K50" s="255" t="s">
        <v>294</v>
      </c>
    </row>
    <row r="51" spans="1:11" ht="19.5" customHeight="1" x14ac:dyDescent="0.2">
      <c r="A51" s="252" t="s">
        <v>295</v>
      </c>
      <c r="B51" s="254">
        <v>1094</v>
      </c>
      <c r="C51" s="254">
        <v>1725</v>
      </c>
      <c r="D51" s="254">
        <f t="shared" si="6"/>
        <v>2819</v>
      </c>
      <c r="E51" s="254">
        <v>0</v>
      </c>
      <c r="F51" s="254">
        <v>0</v>
      </c>
      <c r="G51" s="254">
        <v>0</v>
      </c>
      <c r="H51" s="254">
        <f t="shared" si="7"/>
        <v>1094</v>
      </c>
      <c r="I51" s="254">
        <f t="shared" si="5"/>
        <v>1725</v>
      </c>
      <c r="J51" s="254">
        <f t="shared" si="5"/>
        <v>2819</v>
      </c>
      <c r="K51" s="255" t="s">
        <v>1394</v>
      </c>
    </row>
    <row r="52" spans="1:11" ht="19.5" customHeight="1" x14ac:dyDescent="0.2">
      <c r="A52" s="252" t="s">
        <v>297</v>
      </c>
      <c r="B52" s="254">
        <v>287</v>
      </c>
      <c r="C52" s="254">
        <v>151</v>
      </c>
      <c r="D52" s="254">
        <f t="shared" si="6"/>
        <v>438</v>
      </c>
      <c r="E52" s="254">
        <v>0</v>
      </c>
      <c r="F52" s="254">
        <v>0</v>
      </c>
      <c r="G52" s="254">
        <v>0</v>
      </c>
      <c r="H52" s="254">
        <f t="shared" si="7"/>
        <v>287</v>
      </c>
      <c r="I52" s="254">
        <f t="shared" si="5"/>
        <v>151</v>
      </c>
      <c r="J52" s="254">
        <f t="shared" si="5"/>
        <v>438</v>
      </c>
      <c r="K52" s="255" t="s">
        <v>298</v>
      </c>
    </row>
    <row r="53" spans="1:11" ht="19.5" customHeight="1" x14ac:dyDescent="0.2">
      <c r="A53" s="252" t="s">
        <v>301</v>
      </c>
      <c r="B53" s="254">
        <v>283</v>
      </c>
      <c r="C53" s="254">
        <v>281</v>
      </c>
      <c r="D53" s="254">
        <f t="shared" si="6"/>
        <v>564</v>
      </c>
      <c r="E53" s="254">
        <v>0</v>
      </c>
      <c r="F53" s="254">
        <v>0</v>
      </c>
      <c r="G53" s="254">
        <v>0</v>
      </c>
      <c r="H53" s="254">
        <f t="shared" si="7"/>
        <v>283</v>
      </c>
      <c r="I53" s="254">
        <f t="shared" si="5"/>
        <v>281</v>
      </c>
      <c r="J53" s="254">
        <f t="shared" si="5"/>
        <v>564</v>
      </c>
      <c r="K53" s="255" t="s">
        <v>302</v>
      </c>
    </row>
    <row r="54" spans="1:11" ht="19.5" customHeight="1" x14ac:dyDescent="0.2">
      <c r="A54" s="252" t="s">
        <v>1395</v>
      </c>
      <c r="B54" s="254">
        <v>99</v>
      </c>
      <c r="C54" s="254">
        <v>74</v>
      </c>
      <c r="D54" s="254">
        <f t="shared" si="6"/>
        <v>173</v>
      </c>
      <c r="E54" s="254">
        <v>0</v>
      </c>
      <c r="F54" s="254">
        <v>0</v>
      </c>
      <c r="G54" s="254">
        <v>0</v>
      </c>
      <c r="H54" s="254">
        <f t="shared" si="7"/>
        <v>99</v>
      </c>
      <c r="I54" s="254">
        <f t="shared" si="5"/>
        <v>74</v>
      </c>
      <c r="J54" s="254">
        <f t="shared" si="5"/>
        <v>173</v>
      </c>
      <c r="K54" s="255" t="s">
        <v>304</v>
      </c>
    </row>
    <row r="55" spans="1:11" ht="19.5" customHeight="1" x14ac:dyDescent="0.2">
      <c r="A55" s="252" t="s">
        <v>38</v>
      </c>
      <c r="B55" s="254">
        <f>SUM(B42:B54)</f>
        <v>3187</v>
      </c>
      <c r="C55" s="254">
        <f t="shared" ref="C55:J55" si="8">SUM(C42:C54)</f>
        <v>5076</v>
      </c>
      <c r="D55" s="254">
        <f t="shared" si="8"/>
        <v>8263</v>
      </c>
      <c r="E55" s="254">
        <f t="shared" si="8"/>
        <v>0</v>
      </c>
      <c r="F55" s="254">
        <f t="shared" si="8"/>
        <v>0</v>
      </c>
      <c r="G55" s="254">
        <f t="shared" si="8"/>
        <v>0</v>
      </c>
      <c r="H55" s="254">
        <f t="shared" si="8"/>
        <v>3187</v>
      </c>
      <c r="I55" s="254">
        <f t="shared" si="8"/>
        <v>5076</v>
      </c>
      <c r="J55" s="254">
        <f t="shared" si="8"/>
        <v>8263</v>
      </c>
      <c r="K55" s="255" t="s">
        <v>39</v>
      </c>
    </row>
    <row r="56" spans="1:11" ht="17.25" customHeight="1" x14ac:dyDescent="0.2">
      <c r="A56" s="252" t="s">
        <v>267</v>
      </c>
      <c r="B56" s="254"/>
      <c r="C56" s="254"/>
      <c r="D56" s="254"/>
      <c r="E56" s="254"/>
      <c r="F56" s="254"/>
      <c r="G56" s="254"/>
      <c r="H56" s="254"/>
      <c r="I56" s="254"/>
      <c r="J56" s="254"/>
      <c r="K56" s="255" t="s">
        <v>41</v>
      </c>
    </row>
    <row r="57" spans="1:11" ht="19.5" customHeight="1" x14ac:dyDescent="0.2">
      <c r="A57" s="252" t="s">
        <v>126</v>
      </c>
      <c r="B57" s="254">
        <v>44</v>
      </c>
      <c r="C57" s="254">
        <v>9</v>
      </c>
      <c r="D57" s="254">
        <f t="shared" si="6"/>
        <v>53</v>
      </c>
      <c r="E57" s="254">
        <v>0</v>
      </c>
      <c r="F57" s="254">
        <v>0</v>
      </c>
      <c r="G57" s="254">
        <v>0</v>
      </c>
      <c r="H57" s="254">
        <f t="shared" ref="H57:H62" si="9">SUM(B57,E57)</f>
        <v>44</v>
      </c>
      <c r="I57" s="254">
        <f t="shared" ref="I57:J62" si="10">SUM(C57,F57)</f>
        <v>9</v>
      </c>
      <c r="J57" s="254">
        <f t="shared" si="10"/>
        <v>53</v>
      </c>
      <c r="K57" s="255" t="s">
        <v>286</v>
      </c>
    </row>
    <row r="58" spans="1:11" ht="19.5" customHeight="1" x14ac:dyDescent="0.2">
      <c r="A58" s="252" t="s">
        <v>287</v>
      </c>
      <c r="B58" s="254">
        <v>97</v>
      </c>
      <c r="C58" s="254">
        <v>39</v>
      </c>
      <c r="D58" s="254">
        <f t="shared" si="6"/>
        <v>136</v>
      </c>
      <c r="E58" s="254">
        <v>0</v>
      </c>
      <c r="F58" s="254">
        <v>0</v>
      </c>
      <c r="G58" s="254">
        <v>0</v>
      </c>
      <c r="H58" s="254">
        <f t="shared" si="9"/>
        <v>97</v>
      </c>
      <c r="I58" s="254">
        <f t="shared" si="10"/>
        <v>39</v>
      </c>
      <c r="J58" s="254">
        <f t="shared" si="10"/>
        <v>136</v>
      </c>
      <c r="K58" s="255" t="s">
        <v>288</v>
      </c>
    </row>
    <row r="59" spans="1:11" ht="19.5" customHeight="1" x14ac:dyDescent="0.2">
      <c r="A59" s="252" t="s">
        <v>414</v>
      </c>
      <c r="B59" s="254">
        <v>287</v>
      </c>
      <c r="C59" s="254">
        <v>230</v>
      </c>
      <c r="D59" s="254">
        <f t="shared" si="6"/>
        <v>517</v>
      </c>
      <c r="E59" s="254">
        <v>0</v>
      </c>
      <c r="F59" s="254">
        <v>0</v>
      </c>
      <c r="G59" s="254">
        <v>0</v>
      </c>
      <c r="H59" s="254">
        <f t="shared" si="9"/>
        <v>287</v>
      </c>
      <c r="I59" s="254">
        <f t="shared" si="10"/>
        <v>230</v>
      </c>
      <c r="J59" s="254">
        <f t="shared" si="10"/>
        <v>517</v>
      </c>
      <c r="K59" s="255" t="s">
        <v>290</v>
      </c>
    </row>
    <row r="60" spans="1:11" ht="19.5" customHeight="1" x14ac:dyDescent="0.2">
      <c r="A60" s="252" t="s">
        <v>293</v>
      </c>
      <c r="B60" s="254">
        <v>521</v>
      </c>
      <c r="C60" s="254">
        <v>520</v>
      </c>
      <c r="D60" s="254">
        <f t="shared" si="6"/>
        <v>1041</v>
      </c>
      <c r="E60" s="254">
        <v>0</v>
      </c>
      <c r="F60" s="254">
        <v>0</v>
      </c>
      <c r="G60" s="254">
        <v>0</v>
      </c>
      <c r="H60" s="254">
        <f t="shared" si="9"/>
        <v>521</v>
      </c>
      <c r="I60" s="254">
        <f t="shared" si="10"/>
        <v>520</v>
      </c>
      <c r="J60" s="254">
        <f t="shared" si="10"/>
        <v>1041</v>
      </c>
      <c r="K60" s="255" t="s">
        <v>1400</v>
      </c>
    </row>
    <row r="61" spans="1:11" ht="19.5" customHeight="1" x14ac:dyDescent="0.2">
      <c r="A61" s="252" t="s">
        <v>295</v>
      </c>
      <c r="B61" s="254">
        <v>691</v>
      </c>
      <c r="C61" s="254">
        <v>639</v>
      </c>
      <c r="D61" s="254">
        <f t="shared" si="6"/>
        <v>1330</v>
      </c>
      <c r="E61" s="254">
        <v>0</v>
      </c>
      <c r="F61" s="254">
        <v>0</v>
      </c>
      <c r="G61" s="254">
        <v>0</v>
      </c>
      <c r="H61" s="254">
        <f t="shared" si="9"/>
        <v>691</v>
      </c>
      <c r="I61" s="254">
        <f t="shared" si="10"/>
        <v>639</v>
      </c>
      <c r="J61" s="254">
        <f t="shared" si="10"/>
        <v>1330</v>
      </c>
      <c r="K61" s="255" t="s">
        <v>1394</v>
      </c>
    </row>
    <row r="62" spans="1:11" ht="19.5" customHeight="1" x14ac:dyDescent="0.2">
      <c r="A62" s="252" t="s">
        <v>301</v>
      </c>
      <c r="B62" s="254">
        <v>277</v>
      </c>
      <c r="C62" s="254">
        <v>61</v>
      </c>
      <c r="D62" s="254">
        <f t="shared" si="6"/>
        <v>338</v>
      </c>
      <c r="E62" s="254">
        <v>0</v>
      </c>
      <c r="F62" s="254">
        <v>0</v>
      </c>
      <c r="G62" s="254">
        <v>0</v>
      </c>
      <c r="H62" s="254">
        <f t="shared" si="9"/>
        <v>277</v>
      </c>
      <c r="I62" s="254">
        <f t="shared" si="10"/>
        <v>61</v>
      </c>
      <c r="J62" s="254">
        <f t="shared" si="10"/>
        <v>338</v>
      </c>
      <c r="K62" s="255" t="s">
        <v>302</v>
      </c>
    </row>
    <row r="63" spans="1:11" ht="19.5" customHeight="1" thickBot="1" x14ac:dyDescent="0.25">
      <c r="A63" s="252" t="s">
        <v>45</v>
      </c>
      <c r="B63" s="254">
        <f>SUM(B57:B62)</f>
        <v>1917</v>
      </c>
      <c r="C63" s="254">
        <f t="shared" ref="C63:J63" si="11">SUM(C57:C62)</f>
        <v>1498</v>
      </c>
      <c r="D63" s="254">
        <f t="shared" si="11"/>
        <v>3415</v>
      </c>
      <c r="E63" s="254">
        <f t="shared" si="11"/>
        <v>0</v>
      </c>
      <c r="F63" s="254">
        <f t="shared" si="11"/>
        <v>0</v>
      </c>
      <c r="G63" s="254">
        <f t="shared" si="11"/>
        <v>0</v>
      </c>
      <c r="H63" s="254">
        <f t="shared" si="11"/>
        <v>1917</v>
      </c>
      <c r="I63" s="254">
        <f t="shared" si="11"/>
        <v>1498</v>
      </c>
      <c r="J63" s="254">
        <f t="shared" si="11"/>
        <v>3415</v>
      </c>
      <c r="K63" s="255" t="s">
        <v>1382</v>
      </c>
    </row>
    <row r="64" spans="1:11" ht="19.5" customHeight="1" thickBot="1" x14ac:dyDescent="0.25">
      <c r="A64" s="272" t="s">
        <v>47</v>
      </c>
      <c r="B64" s="273">
        <f>SUM(B55,B63)</f>
        <v>5104</v>
      </c>
      <c r="C64" s="273">
        <f t="shared" ref="C64:J64" si="12">SUM(C55,C63)</f>
        <v>6574</v>
      </c>
      <c r="D64" s="273">
        <f t="shared" si="12"/>
        <v>11678</v>
      </c>
      <c r="E64" s="273">
        <f t="shared" si="12"/>
        <v>0</v>
      </c>
      <c r="F64" s="273">
        <f t="shared" si="12"/>
        <v>0</v>
      </c>
      <c r="G64" s="273">
        <f t="shared" si="12"/>
        <v>0</v>
      </c>
      <c r="H64" s="273">
        <f t="shared" si="12"/>
        <v>5104</v>
      </c>
      <c r="I64" s="273">
        <f t="shared" si="12"/>
        <v>6574</v>
      </c>
      <c r="J64" s="273">
        <f t="shared" si="12"/>
        <v>11678</v>
      </c>
      <c r="K64" s="274" t="s">
        <v>48</v>
      </c>
    </row>
    <row r="65" spans="1:11" ht="15" thickTop="1" x14ac:dyDescent="0.2"/>
    <row r="67" spans="1:11" ht="24" customHeight="1" x14ac:dyDescent="0.2">
      <c r="A67" s="443" t="s">
        <v>1401</v>
      </c>
      <c r="B67" s="443"/>
      <c r="C67" s="443"/>
      <c r="D67" s="443"/>
      <c r="E67" s="443"/>
      <c r="F67" s="443"/>
      <c r="G67" s="443"/>
      <c r="H67" s="443"/>
      <c r="I67" s="443"/>
      <c r="J67" s="443"/>
      <c r="K67" s="443"/>
    </row>
    <row r="68" spans="1:11" ht="40.5" customHeight="1" x14ac:dyDescent="0.25">
      <c r="A68" s="444" t="s">
        <v>1402</v>
      </c>
      <c r="B68" s="444"/>
      <c r="C68" s="444"/>
      <c r="D68" s="444"/>
      <c r="E68" s="444"/>
      <c r="F68" s="444"/>
      <c r="G68" s="444"/>
      <c r="H68" s="444"/>
      <c r="I68" s="444"/>
      <c r="J68" s="444"/>
      <c r="K68" s="444"/>
    </row>
    <row r="69" spans="1:11" s="248" customFormat="1" ht="22.5" customHeight="1" thickBot="1" x14ac:dyDescent="0.3">
      <c r="A69" s="280" t="s">
        <v>1403</v>
      </c>
      <c r="B69" s="280"/>
      <c r="C69" s="280"/>
      <c r="D69" s="280"/>
      <c r="E69" s="280"/>
      <c r="F69" s="280"/>
      <c r="G69" s="280"/>
      <c r="H69" s="280"/>
      <c r="I69" s="280"/>
      <c r="J69" s="280"/>
      <c r="K69" s="281" t="s">
        <v>1404</v>
      </c>
    </row>
    <row r="70" spans="1:11" ht="19.5" customHeight="1" thickTop="1" x14ac:dyDescent="0.25">
      <c r="A70" s="445" t="s">
        <v>118</v>
      </c>
      <c r="B70" s="448" t="s">
        <v>2</v>
      </c>
      <c r="C70" s="448"/>
      <c r="D70" s="448"/>
      <c r="E70" s="448" t="s">
        <v>3</v>
      </c>
      <c r="F70" s="448"/>
      <c r="G70" s="448"/>
      <c r="H70" s="448" t="s">
        <v>4</v>
      </c>
      <c r="I70" s="448"/>
      <c r="J70" s="448"/>
      <c r="K70" s="445" t="s">
        <v>278</v>
      </c>
    </row>
    <row r="71" spans="1:11" ht="19.5" customHeight="1" x14ac:dyDescent="0.25">
      <c r="A71" s="446"/>
      <c r="B71" s="449" t="s">
        <v>6</v>
      </c>
      <c r="C71" s="449"/>
      <c r="D71" s="449"/>
      <c r="E71" s="449" t="s">
        <v>7</v>
      </c>
      <c r="F71" s="449"/>
      <c r="G71" s="449"/>
      <c r="H71" s="449" t="s">
        <v>8</v>
      </c>
      <c r="I71" s="449"/>
      <c r="J71" s="449"/>
      <c r="K71" s="446"/>
    </row>
    <row r="72" spans="1:11" ht="19.5" customHeight="1" x14ac:dyDescent="0.25">
      <c r="A72" s="446"/>
      <c r="B72" s="250" t="s">
        <v>52</v>
      </c>
      <c r="C72" s="250" t="s">
        <v>10</v>
      </c>
      <c r="D72" s="250" t="s">
        <v>11</v>
      </c>
      <c r="E72" s="250" t="s">
        <v>52</v>
      </c>
      <c r="F72" s="250" t="s">
        <v>10</v>
      </c>
      <c r="G72" s="250" t="s">
        <v>11</v>
      </c>
      <c r="H72" s="250" t="s">
        <v>52</v>
      </c>
      <c r="I72" s="250" t="s">
        <v>10</v>
      </c>
      <c r="J72" s="250" t="s">
        <v>11</v>
      </c>
      <c r="K72" s="446"/>
    </row>
    <row r="73" spans="1:11" ht="19.5" customHeight="1" thickBot="1" x14ac:dyDescent="0.3">
      <c r="A73" s="447"/>
      <c r="B73" s="251" t="s">
        <v>12</v>
      </c>
      <c r="C73" s="251" t="s">
        <v>13</v>
      </c>
      <c r="D73" s="251" t="s">
        <v>8</v>
      </c>
      <c r="E73" s="251" t="s">
        <v>12</v>
      </c>
      <c r="F73" s="251" t="s">
        <v>13</v>
      </c>
      <c r="G73" s="251" t="s">
        <v>8</v>
      </c>
      <c r="H73" s="251" t="s">
        <v>12</v>
      </c>
      <c r="I73" s="251" t="s">
        <v>13</v>
      </c>
      <c r="J73" s="251" t="s">
        <v>8</v>
      </c>
      <c r="K73" s="447"/>
    </row>
    <row r="74" spans="1:11" ht="21.75" customHeight="1" x14ac:dyDescent="0.2">
      <c r="A74" s="252" t="s">
        <v>14</v>
      </c>
      <c r="B74" s="254"/>
      <c r="C74" s="254"/>
      <c r="D74" s="254"/>
      <c r="E74" s="254"/>
      <c r="F74" s="254"/>
      <c r="G74" s="254"/>
      <c r="H74" s="254"/>
      <c r="I74" s="254"/>
      <c r="J74" s="254"/>
      <c r="K74" s="255" t="s">
        <v>15</v>
      </c>
    </row>
    <row r="75" spans="1:11" ht="21.75" customHeight="1" x14ac:dyDescent="0.2">
      <c r="A75" s="252" t="s">
        <v>280</v>
      </c>
      <c r="B75" s="254">
        <v>31</v>
      </c>
      <c r="C75" s="254">
        <v>10</v>
      </c>
      <c r="D75" s="254">
        <f>SUM(B75:C75)</f>
        <v>41</v>
      </c>
      <c r="E75" s="254">
        <v>0</v>
      </c>
      <c r="F75" s="254">
        <v>0</v>
      </c>
      <c r="G75" s="254">
        <v>0</v>
      </c>
      <c r="H75" s="254">
        <f>SUM(E75,B75)</f>
        <v>31</v>
      </c>
      <c r="I75" s="254">
        <f t="shared" ref="I75:J88" si="13">SUM(F75,C75)</f>
        <v>10</v>
      </c>
      <c r="J75" s="254">
        <f t="shared" si="13"/>
        <v>41</v>
      </c>
      <c r="K75" s="255" t="s">
        <v>281</v>
      </c>
    </row>
    <row r="76" spans="1:11" ht="21.75" customHeight="1" x14ac:dyDescent="0.2">
      <c r="A76" s="252" t="s">
        <v>131</v>
      </c>
      <c r="B76" s="254">
        <v>6</v>
      </c>
      <c r="C76" s="254">
        <v>4</v>
      </c>
      <c r="D76" s="254">
        <f t="shared" ref="D76:D88" si="14">SUM(B76:C76)</f>
        <v>10</v>
      </c>
      <c r="E76" s="254">
        <v>0</v>
      </c>
      <c r="F76" s="254">
        <v>0</v>
      </c>
      <c r="G76" s="254">
        <v>0</v>
      </c>
      <c r="H76" s="254">
        <f t="shared" ref="H76:H88" si="15">SUM(E76,B76)</f>
        <v>6</v>
      </c>
      <c r="I76" s="254">
        <f t="shared" si="13"/>
        <v>4</v>
      </c>
      <c r="J76" s="254">
        <f t="shared" si="13"/>
        <v>10</v>
      </c>
      <c r="K76" s="255" t="s">
        <v>282</v>
      </c>
    </row>
    <row r="77" spans="1:11" ht="21.75" customHeight="1" x14ac:dyDescent="0.2">
      <c r="A77" s="252" t="s">
        <v>125</v>
      </c>
      <c r="B77" s="254">
        <v>8</v>
      </c>
      <c r="C77" s="254">
        <v>8</v>
      </c>
      <c r="D77" s="254">
        <f t="shared" si="14"/>
        <v>16</v>
      </c>
      <c r="E77" s="254">
        <v>0</v>
      </c>
      <c r="F77" s="254">
        <v>0</v>
      </c>
      <c r="G77" s="254">
        <v>0</v>
      </c>
      <c r="H77" s="254">
        <f t="shared" si="15"/>
        <v>8</v>
      </c>
      <c r="I77" s="254">
        <f t="shared" si="13"/>
        <v>8</v>
      </c>
      <c r="J77" s="254">
        <f t="shared" si="13"/>
        <v>16</v>
      </c>
      <c r="K77" s="255" t="s">
        <v>1393</v>
      </c>
    </row>
    <row r="78" spans="1:11" ht="21.75" customHeight="1" x14ac:dyDescent="0.2">
      <c r="A78" s="252" t="s">
        <v>132</v>
      </c>
      <c r="B78" s="254">
        <v>14</v>
      </c>
      <c r="C78" s="254">
        <v>0</v>
      </c>
      <c r="D78" s="254">
        <f t="shared" si="14"/>
        <v>14</v>
      </c>
      <c r="E78" s="254">
        <v>0</v>
      </c>
      <c r="F78" s="254">
        <v>0</v>
      </c>
      <c r="G78" s="254">
        <v>0</v>
      </c>
      <c r="H78" s="254">
        <f t="shared" si="15"/>
        <v>14</v>
      </c>
      <c r="I78" s="254">
        <f t="shared" si="13"/>
        <v>0</v>
      </c>
      <c r="J78" s="254">
        <f t="shared" si="13"/>
        <v>14</v>
      </c>
      <c r="K78" s="255" t="s">
        <v>349</v>
      </c>
    </row>
    <row r="79" spans="1:11" ht="21.75" customHeight="1" x14ac:dyDescent="0.2">
      <c r="A79" s="252" t="s">
        <v>126</v>
      </c>
      <c r="B79" s="254">
        <v>57</v>
      </c>
      <c r="C79" s="254">
        <v>7</v>
      </c>
      <c r="D79" s="254">
        <f t="shared" si="14"/>
        <v>64</v>
      </c>
      <c r="E79" s="254">
        <v>0</v>
      </c>
      <c r="F79" s="254">
        <v>0</v>
      </c>
      <c r="G79" s="254">
        <v>0</v>
      </c>
      <c r="H79" s="254">
        <f t="shared" si="15"/>
        <v>57</v>
      </c>
      <c r="I79" s="254">
        <f t="shared" si="13"/>
        <v>7</v>
      </c>
      <c r="J79" s="254">
        <f t="shared" si="13"/>
        <v>64</v>
      </c>
      <c r="K79" s="255" t="s">
        <v>286</v>
      </c>
    </row>
    <row r="80" spans="1:11" ht="21.75" customHeight="1" x14ac:dyDescent="0.2">
      <c r="A80" s="252" t="s">
        <v>893</v>
      </c>
      <c r="B80" s="254">
        <v>20</v>
      </c>
      <c r="C80" s="254">
        <v>6</v>
      </c>
      <c r="D80" s="254">
        <f t="shared" si="14"/>
        <v>26</v>
      </c>
      <c r="E80" s="254">
        <v>0</v>
      </c>
      <c r="F80" s="254">
        <v>0</v>
      </c>
      <c r="G80" s="254">
        <v>0</v>
      </c>
      <c r="H80" s="254">
        <f t="shared" si="15"/>
        <v>20</v>
      </c>
      <c r="I80" s="254">
        <f t="shared" si="13"/>
        <v>6</v>
      </c>
      <c r="J80" s="254">
        <f t="shared" si="13"/>
        <v>26</v>
      </c>
      <c r="K80" s="255" t="s">
        <v>351</v>
      </c>
    </row>
    <row r="81" spans="1:11" ht="21.75" customHeight="1" x14ac:dyDescent="0.2">
      <c r="A81" s="252" t="s">
        <v>287</v>
      </c>
      <c r="B81" s="254">
        <v>42</v>
      </c>
      <c r="C81" s="254">
        <v>22</v>
      </c>
      <c r="D81" s="254">
        <f t="shared" si="14"/>
        <v>64</v>
      </c>
      <c r="E81" s="254">
        <v>0</v>
      </c>
      <c r="F81" s="254">
        <v>0</v>
      </c>
      <c r="G81" s="254">
        <v>0</v>
      </c>
      <c r="H81" s="254">
        <f t="shared" si="15"/>
        <v>42</v>
      </c>
      <c r="I81" s="254">
        <f t="shared" si="13"/>
        <v>22</v>
      </c>
      <c r="J81" s="254">
        <f t="shared" si="13"/>
        <v>64</v>
      </c>
      <c r="K81" s="255" t="s">
        <v>355</v>
      </c>
    </row>
    <row r="82" spans="1:11" ht="21.75" customHeight="1" x14ac:dyDescent="0.2">
      <c r="A82" s="252" t="s">
        <v>414</v>
      </c>
      <c r="B82" s="254">
        <v>29</v>
      </c>
      <c r="C82" s="254">
        <v>3</v>
      </c>
      <c r="D82" s="254">
        <f t="shared" si="14"/>
        <v>32</v>
      </c>
      <c r="E82" s="254">
        <v>0</v>
      </c>
      <c r="F82" s="254">
        <v>0</v>
      </c>
      <c r="G82" s="254">
        <v>0</v>
      </c>
      <c r="H82" s="254">
        <f t="shared" si="15"/>
        <v>29</v>
      </c>
      <c r="I82" s="254">
        <f t="shared" si="13"/>
        <v>3</v>
      </c>
      <c r="J82" s="254">
        <f t="shared" si="13"/>
        <v>32</v>
      </c>
      <c r="K82" s="255" t="s">
        <v>290</v>
      </c>
    </row>
    <row r="83" spans="1:11" ht="21.75" customHeight="1" x14ac:dyDescent="0.2">
      <c r="A83" s="252" t="s">
        <v>293</v>
      </c>
      <c r="B83" s="254">
        <v>84</v>
      </c>
      <c r="C83" s="254">
        <v>33</v>
      </c>
      <c r="D83" s="254">
        <f t="shared" si="14"/>
        <v>117</v>
      </c>
      <c r="E83" s="254">
        <v>0</v>
      </c>
      <c r="F83" s="254">
        <v>0</v>
      </c>
      <c r="G83" s="254">
        <v>0</v>
      </c>
      <c r="H83" s="254">
        <f t="shared" si="15"/>
        <v>84</v>
      </c>
      <c r="I83" s="254">
        <f t="shared" si="13"/>
        <v>33</v>
      </c>
      <c r="J83" s="254">
        <f t="shared" si="13"/>
        <v>117</v>
      </c>
      <c r="K83" s="255" t="s">
        <v>294</v>
      </c>
    </row>
    <row r="84" spans="1:11" ht="21.75" customHeight="1" x14ac:dyDescent="0.2">
      <c r="A84" s="252" t="s">
        <v>295</v>
      </c>
      <c r="B84" s="254">
        <v>86</v>
      </c>
      <c r="C84" s="254">
        <v>32</v>
      </c>
      <c r="D84" s="254">
        <f t="shared" si="14"/>
        <v>118</v>
      </c>
      <c r="E84" s="254">
        <v>0</v>
      </c>
      <c r="F84" s="254">
        <v>0</v>
      </c>
      <c r="G84" s="254">
        <v>0</v>
      </c>
      <c r="H84" s="254">
        <f t="shared" si="15"/>
        <v>86</v>
      </c>
      <c r="I84" s="254">
        <f t="shared" si="13"/>
        <v>32</v>
      </c>
      <c r="J84" s="254">
        <f t="shared" si="13"/>
        <v>118</v>
      </c>
      <c r="K84" s="255" t="s">
        <v>1394</v>
      </c>
    </row>
    <row r="85" spans="1:11" ht="21.75" customHeight="1" x14ac:dyDescent="0.2">
      <c r="A85" s="252" t="s">
        <v>297</v>
      </c>
      <c r="B85" s="254">
        <v>53</v>
      </c>
      <c r="C85" s="254">
        <v>7</v>
      </c>
      <c r="D85" s="254">
        <f t="shared" si="14"/>
        <v>60</v>
      </c>
      <c r="E85" s="254">
        <v>0</v>
      </c>
      <c r="F85" s="254">
        <v>0</v>
      </c>
      <c r="G85" s="254">
        <v>0</v>
      </c>
      <c r="H85" s="254">
        <f t="shared" si="15"/>
        <v>53</v>
      </c>
      <c r="I85" s="254">
        <f t="shared" si="13"/>
        <v>7</v>
      </c>
      <c r="J85" s="254">
        <f t="shared" si="13"/>
        <v>60</v>
      </c>
      <c r="K85" s="255" t="s">
        <v>298</v>
      </c>
    </row>
    <row r="86" spans="1:11" ht="21.75" customHeight="1" x14ac:dyDescent="0.2">
      <c r="A86" s="252" t="s">
        <v>301</v>
      </c>
      <c r="B86" s="254">
        <v>27</v>
      </c>
      <c r="C86" s="254">
        <v>3</v>
      </c>
      <c r="D86" s="254">
        <f t="shared" si="14"/>
        <v>30</v>
      </c>
      <c r="E86" s="254">
        <v>0</v>
      </c>
      <c r="F86" s="254">
        <v>0</v>
      </c>
      <c r="G86" s="254">
        <v>0</v>
      </c>
      <c r="H86" s="254">
        <f t="shared" si="15"/>
        <v>27</v>
      </c>
      <c r="I86" s="254">
        <f t="shared" si="13"/>
        <v>3</v>
      </c>
      <c r="J86" s="254">
        <f t="shared" si="13"/>
        <v>30</v>
      </c>
      <c r="K86" s="255" t="s">
        <v>302</v>
      </c>
    </row>
    <row r="87" spans="1:11" ht="21.75" customHeight="1" x14ac:dyDescent="0.2">
      <c r="A87" s="252" t="s">
        <v>1395</v>
      </c>
      <c r="B87" s="254">
        <v>12</v>
      </c>
      <c r="C87" s="254">
        <v>1</v>
      </c>
      <c r="D87" s="254">
        <f t="shared" si="14"/>
        <v>13</v>
      </c>
      <c r="E87" s="254">
        <v>0</v>
      </c>
      <c r="F87" s="254">
        <v>0</v>
      </c>
      <c r="G87" s="254">
        <v>0</v>
      </c>
      <c r="H87" s="254">
        <f t="shared" si="15"/>
        <v>12</v>
      </c>
      <c r="I87" s="254">
        <f t="shared" si="13"/>
        <v>1</v>
      </c>
      <c r="J87" s="254">
        <f t="shared" si="13"/>
        <v>13</v>
      </c>
      <c r="K87" s="255" t="s">
        <v>304</v>
      </c>
    </row>
    <row r="88" spans="1:11" ht="21.75" customHeight="1" x14ac:dyDescent="0.2">
      <c r="A88" s="252" t="s">
        <v>115</v>
      </c>
      <c r="B88" s="254">
        <v>4</v>
      </c>
      <c r="C88" s="254">
        <v>0</v>
      </c>
      <c r="D88" s="254">
        <f t="shared" si="14"/>
        <v>4</v>
      </c>
      <c r="E88" s="254">
        <v>0</v>
      </c>
      <c r="F88" s="254">
        <v>0</v>
      </c>
      <c r="G88" s="254">
        <v>0</v>
      </c>
      <c r="H88" s="254">
        <f t="shared" si="15"/>
        <v>4</v>
      </c>
      <c r="I88" s="254">
        <f t="shared" si="13"/>
        <v>0</v>
      </c>
      <c r="J88" s="254">
        <f t="shared" si="13"/>
        <v>4</v>
      </c>
      <c r="K88" s="255" t="s">
        <v>1405</v>
      </c>
    </row>
    <row r="89" spans="1:11" ht="21.75" customHeight="1" thickBot="1" x14ac:dyDescent="0.25">
      <c r="A89" s="252" t="s">
        <v>38</v>
      </c>
      <c r="B89" s="254">
        <f>SUM(B75:B88)</f>
        <v>473</v>
      </c>
      <c r="C89" s="254">
        <f t="shared" ref="C89:J89" si="16">SUM(C75:C88)</f>
        <v>136</v>
      </c>
      <c r="D89" s="254">
        <f t="shared" si="16"/>
        <v>609</v>
      </c>
      <c r="E89" s="254">
        <f t="shared" si="16"/>
        <v>0</v>
      </c>
      <c r="F89" s="254">
        <f t="shared" si="16"/>
        <v>0</v>
      </c>
      <c r="G89" s="254">
        <f t="shared" si="16"/>
        <v>0</v>
      </c>
      <c r="H89" s="254">
        <f t="shared" si="16"/>
        <v>473</v>
      </c>
      <c r="I89" s="254">
        <f t="shared" si="16"/>
        <v>136</v>
      </c>
      <c r="J89" s="254">
        <f t="shared" si="16"/>
        <v>609</v>
      </c>
      <c r="K89" s="255" t="s">
        <v>39</v>
      </c>
    </row>
    <row r="90" spans="1:11" ht="21.75" customHeight="1" thickBot="1" x14ac:dyDescent="0.25">
      <c r="A90" s="272" t="s">
        <v>47</v>
      </c>
      <c r="B90" s="273">
        <f>SUM(B75:B88)</f>
        <v>473</v>
      </c>
      <c r="C90" s="273">
        <f t="shared" ref="C90:J90" si="17">SUM(C75:C88)</f>
        <v>136</v>
      </c>
      <c r="D90" s="273">
        <f t="shared" si="17"/>
        <v>609</v>
      </c>
      <c r="E90" s="273">
        <f t="shared" si="17"/>
        <v>0</v>
      </c>
      <c r="F90" s="273">
        <f t="shared" si="17"/>
        <v>0</v>
      </c>
      <c r="G90" s="273">
        <f t="shared" si="17"/>
        <v>0</v>
      </c>
      <c r="H90" s="273">
        <f t="shared" si="17"/>
        <v>473</v>
      </c>
      <c r="I90" s="273">
        <f t="shared" si="17"/>
        <v>136</v>
      </c>
      <c r="J90" s="273">
        <f t="shared" si="17"/>
        <v>609</v>
      </c>
      <c r="K90" s="274" t="s">
        <v>48</v>
      </c>
    </row>
    <row r="91" spans="1:11" ht="15" thickTop="1" x14ac:dyDescent="0.2"/>
  </sheetData>
  <mergeCells count="30">
    <mergeCell ref="A67:K67"/>
    <mergeCell ref="A68:K68"/>
    <mergeCell ref="A70:A73"/>
    <mergeCell ref="B70:D70"/>
    <mergeCell ref="E70:G70"/>
    <mergeCell ref="H70:J70"/>
    <mergeCell ref="K70:K73"/>
    <mergeCell ref="B71:D71"/>
    <mergeCell ref="E71:G71"/>
    <mergeCell ref="H71:J71"/>
    <mergeCell ref="A34:K34"/>
    <mergeCell ref="A35:K35"/>
    <mergeCell ref="A37:A40"/>
    <mergeCell ref="B37:D37"/>
    <mergeCell ref="E37:G37"/>
    <mergeCell ref="H37:J37"/>
    <mergeCell ref="K37:K40"/>
    <mergeCell ref="B38:D38"/>
    <mergeCell ref="E38:G38"/>
    <mergeCell ref="H38:J38"/>
    <mergeCell ref="A1:K1"/>
    <mergeCell ref="A2:K2"/>
    <mergeCell ref="A4:A7"/>
    <mergeCell ref="B4:D4"/>
    <mergeCell ref="E4:G4"/>
    <mergeCell ref="H4:J4"/>
    <mergeCell ref="K4:K7"/>
    <mergeCell ref="B5:D5"/>
    <mergeCell ref="E5:G5"/>
    <mergeCell ref="H5:J5"/>
  </mergeCells>
  <printOptions horizontalCentered="1"/>
  <pageMargins left="0.5" right="0.5" top="0.75" bottom="0.5" header="0.75" footer="0.5"/>
  <pageSetup paperSize="9" scale="8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1"/>
  <sheetViews>
    <sheetView rightToLeft="1" view="pageBreakPreview" zoomScale="80" zoomScaleSheetLayoutView="80" workbookViewId="0">
      <selection activeCell="M30" sqref="M30"/>
    </sheetView>
  </sheetViews>
  <sheetFormatPr defaultRowHeight="14.25" x14ac:dyDescent="0.2"/>
  <cols>
    <col min="1" max="1" width="22.25" style="264" customWidth="1"/>
    <col min="2" max="13" width="7.625" style="264" customWidth="1"/>
    <col min="14" max="14" width="35.375" style="264" customWidth="1"/>
    <col min="15" max="16384" width="9" style="264"/>
  </cols>
  <sheetData>
    <row r="1" spans="1:14" ht="26.25" customHeight="1" x14ac:dyDescent="0.2">
      <c r="A1" s="443" t="s">
        <v>1406</v>
      </c>
      <c r="B1" s="443"/>
      <c r="C1" s="443"/>
      <c r="D1" s="443"/>
      <c r="E1" s="443"/>
      <c r="F1" s="443"/>
      <c r="G1" s="443"/>
      <c r="H1" s="443"/>
      <c r="I1" s="443"/>
      <c r="J1" s="443"/>
      <c r="K1" s="443"/>
      <c r="L1" s="443"/>
      <c r="M1" s="443"/>
      <c r="N1" s="443"/>
    </row>
    <row r="2" spans="1:14" ht="41.25" customHeight="1" x14ac:dyDescent="0.25">
      <c r="A2" s="444" t="s">
        <v>1407</v>
      </c>
      <c r="B2" s="444"/>
      <c r="C2" s="444"/>
      <c r="D2" s="444"/>
      <c r="E2" s="444"/>
      <c r="F2" s="444"/>
      <c r="G2" s="444"/>
      <c r="H2" s="444"/>
      <c r="I2" s="444"/>
      <c r="J2" s="444"/>
      <c r="K2" s="444"/>
      <c r="L2" s="444"/>
      <c r="M2" s="444"/>
      <c r="N2" s="444"/>
    </row>
    <row r="3" spans="1:14" s="248" customFormat="1" ht="21.75" customHeight="1" thickBot="1" x14ac:dyDescent="0.3">
      <c r="A3" s="280" t="s">
        <v>1408</v>
      </c>
      <c r="N3" s="281" t="s">
        <v>1409</v>
      </c>
    </row>
    <row r="4" spans="1:14" ht="18.75" customHeight="1" thickTop="1" x14ac:dyDescent="0.25">
      <c r="A4" s="445" t="s">
        <v>118</v>
      </c>
      <c r="B4" s="448" t="s">
        <v>56</v>
      </c>
      <c r="C4" s="448"/>
      <c r="D4" s="448"/>
      <c r="E4" s="448" t="s">
        <v>57</v>
      </c>
      <c r="F4" s="448"/>
      <c r="G4" s="448"/>
      <c r="H4" s="448" t="s">
        <v>58</v>
      </c>
      <c r="I4" s="448"/>
      <c r="J4" s="448"/>
      <c r="K4" s="448" t="s">
        <v>4</v>
      </c>
      <c r="L4" s="448"/>
      <c r="M4" s="448"/>
      <c r="N4" s="445" t="s">
        <v>278</v>
      </c>
    </row>
    <row r="5" spans="1:14" ht="18.75" customHeight="1" x14ac:dyDescent="0.25">
      <c r="A5" s="446"/>
      <c r="B5" s="449" t="s">
        <v>59</v>
      </c>
      <c r="C5" s="449"/>
      <c r="D5" s="449"/>
      <c r="E5" s="449" t="s">
        <v>60</v>
      </c>
      <c r="F5" s="449"/>
      <c r="G5" s="449"/>
      <c r="H5" s="449" t="s">
        <v>61</v>
      </c>
      <c r="I5" s="449"/>
      <c r="J5" s="449"/>
      <c r="K5" s="449" t="s">
        <v>8</v>
      </c>
      <c r="L5" s="449"/>
      <c r="M5" s="449"/>
      <c r="N5" s="446"/>
    </row>
    <row r="6" spans="1:14" ht="18.75" customHeight="1" x14ac:dyDescent="0.25">
      <c r="A6" s="446"/>
      <c r="B6" s="250" t="s">
        <v>52</v>
      </c>
      <c r="C6" s="250" t="s">
        <v>10</v>
      </c>
      <c r="D6" s="250" t="s">
        <v>11</v>
      </c>
      <c r="E6" s="250" t="s">
        <v>52</v>
      </c>
      <c r="F6" s="250" t="s">
        <v>10</v>
      </c>
      <c r="G6" s="250" t="s">
        <v>11</v>
      </c>
      <c r="H6" s="250" t="s">
        <v>52</v>
      </c>
      <c r="I6" s="250" t="s">
        <v>10</v>
      </c>
      <c r="J6" s="250" t="s">
        <v>11</v>
      </c>
      <c r="K6" s="250" t="s">
        <v>52</v>
      </c>
      <c r="L6" s="250" t="s">
        <v>10</v>
      </c>
      <c r="M6" s="250" t="s">
        <v>11</v>
      </c>
      <c r="N6" s="446"/>
    </row>
    <row r="7" spans="1:14" ht="18.75" customHeight="1" thickBot="1" x14ac:dyDescent="0.3">
      <c r="A7" s="447"/>
      <c r="B7" s="251" t="s">
        <v>12</v>
      </c>
      <c r="C7" s="251" t="s">
        <v>13</v>
      </c>
      <c r="D7" s="251" t="s">
        <v>8</v>
      </c>
      <c r="E7" s="251" t="s">
        <v>12</v>
      </c>
      <c r="F7" s="251" t="s">
        <v>13</v>
      </c>
      <c r="G7" s="251" t="s">
        <v>8</v>
      </c>
      <c r="H7" s="251" t="s">
        <v>12</v>
      </c>
      <c r="I7" s="251" t="s">
        <v>13</v>
      </c>
      <c r="J7" s="251" t="s">
        <v>8</v>
      </c>
      <c r="K7" s="251" t="s">
        <v>12</v>
      </c>
      <c r="L7" s="251" t="s">
        <v>13</v>
      </c>
      <c r="M7" s="251" t="s">
        <v>8</v>
      </c>
      <c r="N7" s="447"/>
    </row>
    <row r="8" spans="1:14" ht="18.75" customHeight="1" x14ac:dyDescent="0.2">
      <c r="A8" s="252" t="s">
        <v>14</v>
      </c>
      <c r="B8" s="254">
        <v>0</v>
      </c>
      <c r="C8" s="254">
        <v>0</v>
      </c>
      <c r="D8" s="254">
        <v>0</v>
      </c>
      <c r="E8" s="254">
        <v>0</v>
      </c>
      <c r="F8" s="254">
        <v>0</v>
      </c>
      <c r="G8" s="254">
        <v>0</v>
      </c>
      <c r="H8" s="254">
        <v>0</v>
      </c>
      <c r="I8" s="254">
        <v>0</v>
      </c>
      <c r="J8" s="254">
        <v>0</v>
      </c>
      <c r="K8" s="254">
        <f>SUM(B8,E8,H8)</f>
        <v>0</v>
      </c>
      <c r="L8" s="254">
        <f t="shared" ref="L8:M22" si="0">SUM(C8,F8,I8)</f>
        <v>0</v>
      </c>
      <c r="M8" s="254">
        <f t="shared" si="0"/>
        <v>0</v>
      </c>
      <c r="N8" s="255" t="s">
        <v>15</v>
      </c>
    </row>
    <row r="9" spans="1:14" ht="18.75" customHeight="1" x14ac:dyDescent="0.2">
      <c r="A9" s="252" t="s">
        <v>904</v>
      </c>
      <c r="B9" s="254">
        <v>8</v>
      </c>
      <c r="C9" s="254">
        <v>9</v>
      </c>
      <c r="D9" s="254">
        <v>17</v>
      </c>
      <c r="E9" s="254">
        <v>2</v>
      </c>
      <c r="F9" s="254">
        <v>1</v>
      </c>
      <c r="G9" s="254">
        <v>3</v>
      </c>
      <c r="H9" s="254">
        <v>0</v>
      </c>
      <c r="I9" s="254">
        <v>0</v>
      </c>
      <c r="J9" s="254">
        <v>0</v>
      </c>
      <c r="K9" s="254">
        <f t="shared" ref="K9:M30" si="1">SUM(B9,E9,H9)</f>
        <v>10</v>
      </c>
      <c r="L9" s="254">
        <f t="shared" si="0"/>
        <v>10</v>
      </c>
      <c r="M9" s="254">
        <f t="shared" si="0"/>
        <v>20</v>
      </c>
      <c r="N9" s="255" t="s">
        <v>281</v>
      </c>
    </row>
    <row r="10" spans="1:14" ht="18.75" customHeight="1" x14ac:dyDescent="0.2">
      <c r="A10" s="252" t="s">
        <v>131</v>
      </c>
      <c r="B10" s="254">
        <v>1</v>
      </c>
      <c r="C10" s="254">
        <v>1</v>
      </c>
      <c r="D10" s="254">
        <v>2</v>
      </c>
      <c r="E10" s="254">
        <v>0</v>
      </c>
      <c r="F10" s="254">
        <v>1</v>
      </c>
      <c r="G10" s="254">
        <v>1</v>
      </c>
      <c r="H10" s="254">
        <v>0</v>
      </c>
      <c r="I10" s="254">
        <v>0</v>
      </c>
      <c r="J10" s="254">
        <v>0</v>
      </c>
      <c r="K10" s="254">
        <f t="shared" si="1"/>
        <v>1</v>
      </c>
      <c r="L10" s="254">
        <f t="shared" si="0"/>
        <v>2</v>
      </c>
      <c r="M10" s="254">
        <f t="shared" si="0"/>
        <v>3</v>
      </c>
      <c r="N10" s="255" t="s">
        <v>282</v>
      </c>
    </row>
    <row r="11" spans="1:14" ht="18.75" customHeight="1" x14ac:dyDescent="0.2">
      <c r="A11" s="252" t="s">
        <v>125</v>
      </c>
      <c r="B11" s="254">
        <v>2</v>
      </c>
      <c r="C11" s="254">
        <v>0</v>
      </c>
      <c r="D11" s="254">
        <v>2</v>
      </c>
      <c r="E11" s="254">
        <v>1</v>
      </c>
      <c r="F11" s="254">
        <v>0</v>
      </c>
      <c r="G11" s="254">
        <v>1</v>
      </c>
      <c r="H11" s="254">
        <v>0</v>
      </c>
      <c r="I11" s="254">
        <v>0</v>
      </c>
      <c r="J11" s="254">
        <v>0</v>
      </c>
      <c r="K11" s="254">
        <f t="shared" si="1"/>
        <v>3</v>
      </c>
      <c r="L11" s="254">
        <f t="shared" si="0"/>
        <v>0</v>
      </c>
      <c r="M11" s="254">
        <f t="shared" si="0"/>
        <v>3</v>
      </c>
      <c r="N11" s="255" t="s">
        <v>1393</v>
      </c>
    </row>
    <row r="12" spans="1:14" ht="18.75" customHeight="1" x14ac:dyDescent="0.2">
      <c r="A12" s="252" t="s">
        <v>132</v>
      </c>
      <c r="B12" s="254">
        <v>0</v>
      </c>
      <c r="C12" s="254">
        <v>0</v>
      </c>
      <c r="D12" s="254">
        <v>0</v>
      </c>
      <c r="E12" s="254">
        <v>0</v>
      </c>
      <c r="F12" s="254">
        <v>0</v>
      </c>
      <c r="G12" s="254">
        <v>0</v>
      </c>
      <c r="H12" s="254">
        <v>0</v>
      </c>
      <c r="I12" s="254">
        <v>0</v>
      </c>
      <c r="J12" s="254">
        <v>0</v>
      </c>
      <c r="K12" s="254">
        <f t="shared" si="1"/>
        <v>0</v>
      </c>
      <c r="L12" s="254">
        <f t="shared" si="0"/>
        <v>0</v>
      </c>
      <c r="M12" s="254">
        <f t="shared" si="0"/>
        <v>0</v>
      </c>
      <c r="N12" s="255" t="s">
        <v>349</v>
      </c>
    </row>
    <row r="13" spans="1:14" ht="18.75" customHeight="1" x14ac:dyDescent="0.2">
      <c r="A13" s="252" t="s">
        <v>126</v>
      </c>
      <c r="B13" s="254">
        <v>11</v>
      </c>
      <c r="C13" s="254">
        <v>10</v>
      </c>
      <c r="D13" s="254">
        <v>21</v>
      </c>
      <c r="E13" s="254">
        <v>6</v>
      </c>
      <c r="F13" s="254">
        <v>4</v>
      </c>
      <c r="G13" s="254">
        <v>10</v>
      </c>
      <c r="H13" s="254">
        <v>0</v>
      </c>
      <c r="I13" s="254">
        <v>0</v>
      </c>
      <c r="J13" s="254">
        <v>0</v>
      </c>
      <c r="K13" s="254">
        <f t="shared" si="1"/>
        <v>17</v>
      </c>
      <c r="L13" s="254">
        <f t="shared" si="0"/>
        <v>14</v>
      </c>
      <c r="M13" s="254">
        <f t="shared" si="0"/>
        <v>31</v>
      </c>
      <c r="N13" s="255" t="s">
        <v>286</v>
      </c>
    </row>
    <row r="14" spans="1:14" ht="18.75" customHeight="1" x14ac:dyDescent="0.2">
      <c r="A14" s="252" t="s">
        <v>893</v>
      </c>
      <c r="B14" s="254">
        <v>5</v>
      </c>
      <c r="C14" s="254">
        <v>5</v>
      </c>
      <c r="D14" s="254">
        <v>10</v>
      </c>
      <c r="E14" s="254">
        <v>3</v>
      </c>
      <c r="F14" s="254">
        <v>1</v>
      </c>
      <c r="G14" s="254">
        <v>4</v>
      </c>
      <c r="H14" s="254">
        <v>4</v>
      </c>
      <c r="I14" s="254">
        <v>7</v>
      </c>
      <c r="J14" s="254">
        <v>11</v>
      </c>
      <c r="K14" s="254">
        <f t="shared" si="1"/>
        <v>12</v>
      </c>
      <c r="L14" s="254">
        <f t="shared" si="0"/>
        <v>13</v>
      </c>
      <c r="M14" s="254">
        <f t="shared" si="0"/>
        <v>25</v>
      </c>
      <c r="N14" s="255" t="s">
        <v>351</v>
      </c>
    </row>
    <row r="15" spans="1:14" ht="18.75" customHeight="1" x14ac:dyDescent="0.2">
      <c r="A15" s="252" t="s">
        <v>354</v>
      </c>
      <c r="B15" s="254">
        <v>6</v>
      </c>
      <c r="C15" s="254">
        <v>18</v>
      </c>
      <c r="D15" s="254">
        <v>24</v>
      </c>
      <c r="E15" s="254">
        <v>2</v>
      </c>
      <c r="F15" s="254">
        <v>4</v>
      </c>
      <c r="G15" s="254">
        <v>6</v>
      </c>
      <c r="H15" s="254">
        <v>3</v>
      </c>
      <c r="I15" s="254">
        <v>7</v>
      </c>
      <c r="J15" s="254">
        <v>10</v>
      </c>
      <c r="K15" s="254">
        <f t="shared" si="1"/>
        <v>11</v>
      </c>
      <c r="L15" s="254">
        <f t="shared" si="0"/>
        <v>29</v>
      </c>
      <c r="M15" s="254">
        <f t="shared" si="0"/>
        <v>40</v>
      </c>
      <c r="N15" s="255" t="s">
        <v>288</v>
      </c>
    </row>
    <row r="16" spans="1:14" ht="18.75" customHeight="1" x14ac:dyDescent="0.2">
      <c r="A16" s="252" t="s">
        <v>414</v>
      </c>
      <c r="B16" s="254">
        <v>19</v>
      </c>
      <c r="C16" s="254">
        <v>3</v>
      </c>
      <c r="D16" s="254">
        <v>22</v>
      </c>
      <c r="E16" s="254">
        <v>6</v>
      </c>
      <c r="F16" s="254">
        <v>1</v>
      </c>
      <c r="G16" s="254">
        <v>7</v>
      </c>
      <c r="H16" s="254">
        <v>6</v>
      </c>
      <c r="I16" s="254">
        <v>2</v>
      </c>
      <c r="J16" s="254">
        <v>8</v>
      </c>
      <c r="K16" s="254">
        <f t="shared" si="1"/>
        <v>31</v>
      </c>
      <c r="L16" s="254">
        <f t="shared" si="0"/>
        <v>6</v>
      </c>
      <c r="M16" s="254">
        <f t="shared" si="0"/>
        <v>37</v>
      </c>
      <c r="N16" s="255" t="s">
        <v>290</v>
      </c>
    </row>
    <row r="17" spans="1:14" ht="18.75" customHeight="1" x14ac:dyDescent="0.2">
      <c r="A17" s="252" t="s">
        <v>293</v>
      </c>
      <c r="B17" s="254">
        <v>11</v>
      </c>
      <c r="C17" s="254">
        <v>23</v>
      </c>
      <c r="D17" s="254">
        <v>34</v>
      </c>
      <c r="E17" s="254">
        <v>11</v>
      </c>
      <c r="F17" s="254">
        <v>17</v>
      </c>
      <c r="G17" s="254">
        <v>28</v>
      </c>
      <c r="H17" s="254">
        <v>9</v>
      </c>
      <c r="I17" s="254">
        <v>5</v>
      </c>
      <c r="J17" s="254">
        <v>14</v>
      </c>
      <c r="K17" s="254">
        <f t="shared" si="1"/>
        <v>31</v>
      </c>
      <c r="L17" s="254">
        <f t="shared" si="0"/>
        <v>45</v>
      </c>
      <c r="M17" s="254">
        <f t="shared" si="0"/>
        <v>76</v>
      </c>
      <c r="N17" s="255" t="s">
        <v>294</v>
      </c>
    </row>
    <row r="18" spans="1:14" ht="18.75" customHeight="1" x14ac:dyDescent="0.2">
      <c r="A18" s="252" t="s">
        <v>295</v>
      </c>
      <c r="B18" s="254">
        <v>25</v>
      </c>
      <c r="C18" s="254">
        <v>24</v>
      </c>
      <c r="D18" s="254">
        <v>49</v>
      </c>
      <c r="E18" s="254">
        <v>10</v>
      </c>
      <c r="F18" s="254">
        <v>18</v>
      </c>
      <c r="G18" s="254">
        <v>28</v>
      </c>
      <c r="H18" s="254">
        <v>3</v>
      </c>
      <c r="I18" s="254">
        <v>5</v>
      </c>
      <c r="J18" s="254">
        <v>8</v>
      </c>
      <c r="K18" s="254">
        <f t="shared" si="1"/>
        <v>38</v>
      </c>
      <c r="L18" s="254">
        <f t="shared" si="0"/>
        <v>47</v>
      </c>
      <c r="M18" s="254">
        <f t="shared" si="0"/>
        <v>85</v>
      </c>
      <c r="N18" s="255" t="s">
        <v>1394</v>
      </c>
    </row>
    <row r="19" spans="1:14" ht="18.75" customHeight="1" x14ac:dyDescent="0.2">
      <c r="A19" s="252" t="s">
        <v>297</v>
      </c>
      <c r="B19" s="254">
        <v>8</v>
      </c>
      <c r="C19" s="254">
        <v>3</v>
      </c>
      <c r="D19" s="254">
        <v>11</v>
      </c>
      <c r="E19" s="254">
        <v>6</v>
      </c>
      <c r="F19" s="254">
        <v>0</v>
      </c>
      <c r="G19" s="254">
        <v>6</v>
      </c>
      <c r="H19" s="254">
        <v>2</v>
      </c>
      <c r="I19" s="254">
        <v>0</v>
      </c>
      <c r="J19" s="254">
        <v>2</v>
      </c>
      <c r="K19" s="254">
        <f t="shared" si="1"/>
        <v>16</v>
      </c>
      <c r="L19" s="254">
        <f t="shared" si="0"/>
        <v>3</v>
      </c>
      <c r="M19" s="254">
        <f t="shared" si="0"/>
        <v>19</v>
      </c>
      <c r="N19" s="255" t="s">
        <v>298</v>
      </c>
    </row>
    <row r="20" spans="1:14" ht="18.75" customHeight="1" x14ac:dyDescent="0.2">
      <c r="A20" s="252" t="s">
        <v>301</v>
      </c>
      <c r="B20" s="254">
        <v>12</v>
      </c>
      <c r="C20" s="254">
        <v>5</v>
      </c>
      <c r="D20" s="254">
        <v>17</v>
      </c>
      <c r="E20" s="254">
        <v>6</v>
      </c>
      <c r="F20" s="254">
        <v>7</v>
      </c>
      <c r="G20" s="254">
        <v>13</v>
      </c>
      <c r="H20" s="254">
        <v>0</v>
      </c>
      <c r="I20" s="254">
        <v>0</v>
      </c>
      <c r="J20" s="254">
        <v>0</v>
      </c>
      <c r="K20" s="254">
        <f t="shared" si="1"/>
        <v>18</v>
      </c>
      <c r="L20" s="254">
        <f t="shared" si="0"/>
        <v>12</v>
      </c>
      <c r="M20" s="254">
        <f t="shared" si="0"/>
        <v>30</v>
      </c>
      <c r="N20" s="255" t="s">
        <v>302</v>
      </c>
    </row>
    <row r="21" spans="1:14" ht="18.75" customHeight="1" x14ac:dyDescent="0.2">
      <c r="A21" s="252" t="s">
        <v>1395</v>
      </c>
      <c r="B21" s="254">
        <v>9</v>
      </c>
      <c r="C21" s="254">
        <v>3</v>
      </c>
      <c r="D21" s="254">
        <v>12</v>
      </c>
      <c r="E21" s="254">
        <v>7</v>
      </c>
      <c r="F21" s="254">
        <v>5</v>
      </c>
      <c r="G21" s="254">
        <v>12</v>
      </c>
      <c r="H21" s="254">
        <v>5</v>
      </c>
      <c r="I21" s="254">
        <v>1</v>
      </c>
      <c r="J21" s="254">
        <v>6</v>
      </c>
      <c r="K21" s="254">
        <f t="shared" si="1"/>
        <v>21</v>
      </c>
      <c r="L21" s="254">
        <f t="shared" si="0"/>
        <v>9</v>
      </c>
      <c r="M21" s="254">
        <f t="shared" si="0"/>
        <v>30</v>
      </c>
      <c r="N21" s="255" t="s">
        <v>304</v>
      </c>
    </row>
    <row r="22" spans="1:14" ht="18.75" customHeight="1" x14ac:dyDescent="0.2">
      <c r="A22" s="252" t="s">
        <v>38</v>
      </c>
      <c r="B22" s="254">
        <f>SUM(B9:B21)</f>
        <v>117</v>
      </c>
      <c r="C22" s="254">
        <f t="shared" ref="C22:J22" si="2">SUM(C9:C21)</f>
        <v>104</v>
      </c>
      <c r="D22" s="254">
        <f t="shared" si="2"/>
        <v>221</v>
      </c>
      <c r="E22" s="254">
        <f t="shared" si="2"/>
        <v>60</v>
      </c>
      <c r="F22" s="254">
        <f t="shared" si="2"/>
        <v>59</v>
      </c>
      <c r="G22" s="254">
        <f t="shared" si="2"/>
        <v>119</v>
      </c>
      <c r="H22" s="254">
        <f t="shared" si="2"/>
        <v>32</v>
      </c>
      <c r="I22" s="254">
        <f t="shared" si="2"/>
        <v>27</v>
      </c>
      <c r="J22" s="254">
        <f t="shared" si="2"/>
        <v>59</v>
      </c>
      <c r="K22" s="254">
        <f t="shared" si="1"/>
        <v>209</v>
      </c>
      <c r="L22" s="254">
        <f t="shared" si="0"/>
        <v>190</v>
      </c>
      <c r="M22" s="254">
        <f t="shared" si="0"/>
        <v>399</v>
      </c>
      <c r="N22" s="255" t="s">
        <v>39</v>
      </c>
    </row>
    <row r="23" spans="1:14" ht="18.75" customHeight="1" x14ac:dyDescent="0.2">
      <c r="A23" s="252" t="s">
        <v>267</v>
      </c>
      <c r="B23" s="254"/>
      <c r="C23" s="254"/>
      <c r="D23" s="254"/>
      <c r="E23" s="254"/>
      <c r="F23" s="254"/>
      <c r="G23" s="254"/>
      <c r="H23" s="254"/>
      <c r="I23" s="254"/>
      <c r="J23" s="254"/>
      <c r="K23" s="254"/>
      <c r="L23" s="254"/>
      <c r="M23" s="254"/>
      <c r="N23" s="255" t="s">
        <v>41</v>
      </c>
    </row>
    <row r="24" spans="1:14" ht="18.75" customHeight="1" x14ac:dyDescent="0.2">
      <c r="A24" s="252" t="s">
        <v>287</v>
      </c>
      <c r="B24" s="254">
        <v>4</v>
      </c>
      <c r="C24" s="254">
        <v>4</v>
      </c>
      <c r="D24" s="254">
        <v>8</v>
      </c>
      <c r="E24" s="254">
        <v>0</v>
      </c>
      <c r="F24" s="254">
        <v>0</v>
      </c>
      <c r="G24" s="254">
        <v>0</v>
      </c>
      <c r="H24" s="254">
        <v>0</v>
      </c>
      <c r="I24" s="254">
        <v>0</v>
      </c>
      <c r="J24" s="254">
        <v>0</v>
      </c>
      <c r="K24" s="254">
        <f t="shared" si="1"/>
        <v>4</v>
      </c>
      <c r="L24" s="254">
        <f t="shared" si="1"/>
        <v>4</v>
      </c>
      <c r="M24" s="254">
        <f t="shared" si="1"/>
        <v>8</v>
      </c>
      <c r="N24" s="255" t="s">
        <v>288</v>
      </c>
    </row>
    <row r="25" spans="1:14" ht="18.75" customHeight="1" x14ac:dyDescent="0.2">
      <c r="A25" s="252" t="s">
        <v>414</v>
      </c>
      <c r="B25" s="254">
        <v>32</v>
      </c>
      <c r="C25" s="254">
        <v>3</v>
      </c>
      <c r="D25" s="254">
        <v>35</v>
      </c>
      <c r="E25" s="254">
        <v>0</v>
      </c>
      <c r="F25" s="254">
        <v>0</v>
      </c>
      <c r="G25" s="254">
        <v>0</v>
      </c>
      <c r="H25" s="254">
        <v>0</v>
      </c>
      <c r="I25" s="254">
        <v>0</v>
      </c>
      <c r="J25" s="254">
        <v>0</v>
      </c>
      <c r="K25" s="254">
        <f t="shared" si="1"/>
        <v>32</v>
      </c>
      <c r="L25" s="254">
        <f t="shared" si="1"/>
        <v>3</v>
      </c>
      <c r="M25" s="254">
        <f t="shared" si="1"/>
        <v>35</v>
      </c>
      <c r="N25" s="255" t="s">
        <v>290</v>
      </c>
    </row>
    <row r="26" spans="1:14" ht="18.75" customHeight="1" x14ac:dyDescent="0.2">
      <c r="A26" s="252" t="s">
        <v>293</v>
      </c>
      <c r="B26" s="254">
        <v>51</v>
      </c>
      <c r="C26" s="254">
        <v>25</v>
      </c>
      <c r="D26" s="254">
        <v>76</v>
      </c>
      <c r="E26" s="254">
        <v>1</v>
      </c>
      <c r="F26" s="254">
        <v>1</v>
      </c>
      <c r="G26" s="254">
        <v>2</v>
      </c>
      <c r="H26" s="254">
        <v>3</v>
      </c>
      <c r="I26" s="254">
        <v>3</v>
      </c>
      <c r="J26" s="254">
        <v>6</v>
      </c>
      <c r="K26" s="254">
        <f t="shared" si="1"/>
        <v>55</v>
      </c>
      <c r="L26" s="254">
        <f t="shared" si="1"/>
        <v>29</v>
      </c>
      <c r="M26" s="254">
        <f t="shared" si="1"/>
        <v>84</v>
      </c>
      <c r="N26" s="255" t="s">
        <v>294</v>
      </c>
    </row>
    <row r="27" spans="1:14" ht="18.75" customHeight="1" x14ac:dyDescent="0.2">
      <c r="A27" s="252" t="s">
        <v>295</v>
      </c>
      <c r="B27" s="254">
        <v>17</v>
      </c>
      <c r="C27" s="254">
        <v>5</v>
      </c>
      <c r="D27" s="254">
        <v>22</v>
      </c>
      <c r="E27" s="254">
        <v>0</v>
      </c>
      <c r="F27" s="254">
        <v>0</v>
      </c>
      <c r="G27" s="254">
        <v>0</v>
      </c>
      <c r="H27" s="254">
        <v>5</v>
      </c>
      <c r="I27" s="254">
        <v>3</v>
      </c>
      <c r="J27" s="254">
        <v>8</v>
      </c>
      <c r="K27" s="254">
        <f t="shared" si="1"/>
        <v>22</v>
      </c>
      <c r="L27" s="254">
        <f t="shared" si="1"/>
        <v>8</v>
      </c>
      <c r="M27" s="254">
        <f t="shared" si="1"/>
        <v>30</v>
      </c>
      <c r="N27" s="255" t="s">
        <v>1394</v>
      </c>
    </row>
    <row r="28" spans="1:14" ht="18.75" customHeight="1" x14ac:dyDescent="0.2">
      <c r="A28" s="252" t="s">
        <v>301</v>
      </c>
      <c r="B28" s="254">
        <v>37</v>
      </c>
      <c r="C28" s="254">
        <v>10</v>
      </c>
      <c r="D28" s="254">
        <v>47</v>
      </c>
      <c r="E28" s="254">
        <v>1</v>
      </c>
      <c r="F28" s="254">
        <v>0</v>
      </c>
      <c r="G28" s="254">
        <v>1</v>
      </c>
      <c r="H28" s="254">
        <v>0</v>
      </c>
      <c r="I28" s="254">
        <v>0</v>
      </c>
      <c r="J28" s="254">
        <v>0</v>
      </c>
      <c r="K28" s="254">
        <f t="shared" si="1"/>
        <v>38</v>
      </c>
      <c r="L28" s="254">
        <f t="shared" si="1"/>
        <v>10</v>
      </c>
      <c r="M28" s="254">
        <f t="shared" si="1"/>
        <v>48</v>
      </c>
      <c r="N28" s="255" t="s">
        <v>302</v>
      </c>
    </row>
    <row r="29" spans="1:14" ht="18.75" customHeight="1" thickBot="1" x14ac:dyDescent="0.25">
      <c r="A29" s="252" t="s">
        <v>397</v>
      </c>
      <c r="B29" s="254">
        <f>SUM(B24:B28)</f>
        <v>141</v>
      </c>
      <c r="C29" s="254">
        <f t="shared" ref="C29:J29" si="3">SUM(C24:C28)</f>
        <v>47</v>
      </c>
      <c r="D29" s="254">
        <f t="shared" si="3"/>
        <v>188</v>
      </c>
      <c r="E29" s="254">
        <f t="shared" si="3"/>
        <v>2</v>
      </c>
      <c r="F29" s="254">
        <f t="shared" si="3"/>
        <v>1</v>
      </c>
      <c r="G29" s="254">
        <f t="shared" si="3"/>
        <v>3</v>
      </c>
      <c r="H29" s="254">
        <f t="shared" si="3"/>
        <v>8</v>
      </c>
      <c r="I29" s="254">
        <f t="shared" si="3"/>
        <v>6</v>
      </c>
      <c r="J29" s="254">
        <f t="shared" si="3"/>
        <v>14</v>
      </c>
      <c r="K29" s="253">
        <f t="shared" si="1"/>
        <v>151</v>
      </c>
      <c r="L29" s="253">
        <f t="shared" si="1"/>
        <v>54</v>
      </c>
      <c r="M29" s="253">
        <f t="shared" si="1"/>
        <v>205</v>
      </c>
      <c r="N29" s="255" t="s">
        <v>1410</v>
      </c>
    </row>
    <row r="30" spans="1:14" ht="18.75" customHeight="1" thickBot="1" x14ac:dyDescent="0.25">
      <c r="A30" s="272" t="s">
        <v>47</v>
      </c>
      <c r="B30" s="273">
        <f>SUM(B22,B29)</f>
        <v>258</v>
      </c>
      <c r="C30" s="273">
        <f t="shared" ref="C30:J30" si="4">SUM(C22,C29)</f>
        <v>151</v>
      </c>
      <c r="D30" s="273">
        <f t="shared" si="4"/>
        <v>409</v>
      </c>
      <c r="E30" s="273">
        <f t="shared" si="4"/>
        <v>62</v>
      </c>
      <c r="F30" s="273">
        <f t="shared" si="4"/>
        <v>60</v>
      </c>
      <c r="G30" s="273">
        <f t="shared" si="4"/>
        <v>122</v>
      </c>
      <c r="H30" s="273">
        <f t="shared" si="4"/>
        <v>40</v>
      </c>
      <c r="I30" s="273">
        <f t="shared" si="4"/>
        <v>33</v>
      </c>
      <c r="J30" s="273">
        <f t="shared" si="4"/>
        <v>73</v>
      </c>
      <c r="K30" s="273">
        <f t="shared" si="1"/>
        <v>360</v>
      </c>
      <c r="L30" s="273">
        <f t="shared" si="1"/>
        <v>244</v>
      </c>
      <c r="M30" s="273">
        <f t="shared" si="1"/>
        <v>604</v>
      </c>
      <c r="N30" s="274" t="s">
        <v>48</v>
      </c>
    </row>
    <row r="31" spans="1:14"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25" right="0.25" top="1" bottom="0.5" header="1" footer="0.5"/>
  <pageSetup paperSize="9" scale="8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62"/>
  <sheetViews>
    <sheetView rightToLeft="1" view="pageBreakPreview" topLeftCell="A43" zoomScale="85" zoomScaleSheetLayoutView="85" workbookViewId="0">
      <selection activeCell="M30" sqref="M30"/>
    </sheetView>
  </sheetViews>
  <sheetFormatPr defaultRowHeight="14.25" x14ac:dyDescent="0.2"/>
  <cols>
    <col min="1" max="1" width="22" style="264" customWidth="1"/>
    <col min="2" max="2" width="8.375" style="264" customWidth="1"/>
    <col min="3" max="3" width="9.625" style="264" customWidth="1"/>
    <col min="4" max="4" width="10.25" style="264" customWidth="1"/>
    <col min="5" max="5" width="8.625" style="264" customWidth="1"/>
    <col min="6" max="6" width="9.5" style="264" customWidth="1"/>
    <col min="7" max="7" width="9.25" style="264" customWidth="1"/>
    <col min="8" max="10" width="10.25" style="264" customWidth="1"/>
    <col min="11" max="11" width="32.875" style="264" customWidth="1"/>
    <col min="12" max="16384" width="9" style="264"/>
  </cols>
  <sheetData>
    <row r="1" spans="1:11" ht="26.25" customHeight="1" x14ac:dyDescent="0.2">
      <c r="A1" s="443" t="s">
        <v>1411</v>
      </c>
      <c r="B1" s="443"/>
      <c r="C1" s="443"/>
      <c r="D1" s="443"/>
      <c r="E1" s="443"/>
      <c r="F1" s="443"/>
      <c r="G1" s="443"/>
      <c r="H1" s="443"/>
      <c r="I1" s="443"/>
      <c r="J1" s="443"/>
      <c r="K1" s="443"/>
    </row>
    <row r="2" spans="1:11" ht="39" customHeight="1" x14ac:dyDescent="0.25">
      <c r="A2" s="444" t="s">
        <v>1412</v>
      </c>
      <c r="B2" s="444"/>
      <c r="C2" s="444"/>
      <c r="D2" s="444"/>
      <c r="E2" s="444"/>
      <c r="F2" s="444"/>
      <c r="G2" s="444"/>
      <c r="H2" s="444"/>
      <c r="I2" s="444"/>
      <c r="J2" s="444"/>
      <c r="K2" s="444"/>
    </row>
    <row r="3" spans="1:11" s="283" customFormat="1" ht="18.75" thickBot="1" x14ac:dyDescent="0.3">
      <c r="A3" s="280" t="s">
        <v>1413</v>
      </c>
      <c r="K3" s="283" t="s">
        <v>1414</v>
      </c>
    </row>
    <row r="4" spans="1:11" ht="16.5" thickTop="1" x14ac:dyDescent="0.25">
      <c r="A4" s="445" t="s">
        <v>118</v>
      </c>
      <c r="B4" s="448" t="s">
        <v>2</v>
      </c>
      <c r="C4" s="448"/>
      <c r="D4" s="448"/>
      <c r="E4" s="448" t="s">
        <v>3</v>
      </c>
      <c r="F4" s="448"/>
      <c r="G4" s="448"/>
      <c r="H4" s="448" t="s">
        <v>4</v>
      </c>
      <c r="I4" s="448"/>
      <c r="J4" s="448"/>
      <c r="K4" s="445" t="s">
        <v>278</v>
      </c>
    </row>
    <row r="5" spans="1:11" ht="15.75" x14ac:dyDescent="0.25">
      <c r="A5" s="446"/>
      <c r="B5" s="449" t="s">
        <v>6</v>
      </c>
      <c r="C5" s="449"/>
      <c r="D5" s="449"/>
      <c r="E5" s="449" t="s">
        <v>7</v>
      </c>
      <c r="F5" s="449"/>
      <c r="G5" s="449"/>
      <c r="H5" s="449" t="s">
        <v>8</v>
      </c>
      <c r="I5" s="449"/>
      <c r="J5" s="449"/>
      <c r="K5" s="446"/>
    </row>
    <row r="6" spans="1:11" ht="15.75" x14ac:dyDescent="0.25">
      <c r="A6" s="446"/>
      <c r="B6" s="250" t="s">
        <v>52</v>
      </c>
      <c r="C6" s="250" t="s">
        <v>10</v>
      </c>
      <c r="D6" s="250" t="s">
        <v>11</v>
      </c>
      <c r="E6" s="250" t="s">
        <v>52</v>
      </c>
      <c r="F6" s="250" t="s">
        <v>10</v>
      </c>
      <c r="G6" s="250" t="s">
        <v>11</v>
      </c>
      <c r="H6" s="250" t="s">
        <v>52</v>
      </c>
      <c r="I6" s="250" t="s">
        <v>10</v>
      </c>
      <c r="J6" s="250" t="s">
        <v>11</v>
      </c>
      <c r="K6" s="446"/>
    </row>
    <row r="7" spans="1:11" ht="16.5" thickBot="1" x14ac:dyDescent="0.3">
      <c r="A7" s="447"/>
      <c r="B7" s="251" t="s">
        <v>12</v>
      </c>
      <c r="C7" s="251" t="s">
        <v>13</v>
      </c>
      <c r="D7" s="251" t="s">
        <v>8</v>
      </c>
      <c r="E7" s="251" t="s">
        <v>12</v>
      </c>
      <c r="F7" s="251" t="s">
        <v>13</v>
      </c>
      <c r="G7" s="251" t="s">
        <v>8</v>
      </c>
      <c r="H7" s="251" t="s">
        <v>12</v>
      </c>
      <c r="I7" s="251" t="s">
        <v>13</v>
      </c>
      <c r="J7" s="251" t="s">
        <v>8</v>
      </c>
      <c r="K7" s="447"/>
    </row>
    <row r="8" spans="1:11" ht="20.25" customHeight="1" x14ac:dyDescent="0.2">
      <c r="A8" s="252" t="s">
        <v>14</v>
      </c>
      <c r="B8" s="254"/>
      <c r="C8" s="254"/>
      <c r="D8" s="254"/>
      <c r="E8" s="254"/>
      <c r="F8" s="254"/>
      <c r="G8" s="254"/>
      <c r="H8" s="254"/>
      <c r="I8" s="254"/>
      <c r="J8" s="254"/>
      <c r="K8" s="255" t="s">
        <v>15</v>
      </c>
    </row>
    <row r="9" spans="1:11" ht="20.25" customHeight="1" x14ac:dyDescent="0.2">
      <c r="A9" s="252" t="s">
        <v>904</v>
      </c>
      <c r="B9" s="254">
        <v>102</v>
      </c>
      <c r="C9" s="254">
        <v>149</v>
      </c>
      <c r="D9" s="254">
        <v>251</v>
      </c>
      <c r="E9" s="254">
        <v>0</v>
      </c>
      <c r="F9" s="254">
        <v>0</v>
      </c>
      <c r="G9" s="254">
        <f>SUM(E9:F9)</f>
        <v>0</v>
      </c>
      <c r="H9" s="254">
        <f t="shared" ref="H9:H22" si="0">SUM(B9,E9)</f>
        <v>102</v>
      </c>
      <c r="I9" s="254">
        <f t="shared" ref="I9:J24" si="1">SUM(C9,F9)</f>
        <v>149</v>
      </c>
      <c r="J9" s="254">
        <f t="shared" si="1"/>
        <v>251</v>
      </c>
      <c r="K9" s="255" t="s">
        <v>281</v>
      </c>
    </row>
    <row r="10" spans="1:11" ht="20.25" customHeight="1" x14ac:dyDescent="0.2">
      <c r="A10" s="252" t="s">
        <v>131</v>
      </c>
      <c r="B10" s="254">
        <v>66</v>
      </c>
      <c r="C10" s="254">
        <v>112</v>
      </c>
      <c r="D10" s="254">
        <v>178</v>
      </c>
      <c r="E10" s="254">
        <v>0</v>
      </c>
      <c r="F10" s="254">
        <v>0</v>
      </c>
      <c r="G10" s="254">
        <f t="shared" ref="G10:G21" si="2">SUM(E10:F10)</f>
        <v>0</v>
      </c>
      <c r="H10" s="254">
        <f t="shared" si="0"/>
        <v>66</v>
      </c>
      <c r="I10" s="254">
        <f t="shared" si="1"/>
        <v>112</v>
      </c>
      <c r="J10" s="254">
        <f t="shared" si="1"/>
        <v>178</v>
      </c>
      <c r="K10" s="255" t="s">
        <v>282</v>
      </c>
    </row>
    <row r="11" spans="1:11" ht="20.25" customHeight="1" x14ac:dyDescent="0.2">
      <c r="A11" s="252" t="s">
        <v>125</v>
      </c>
      <c r="B11" s="254">
        <v>95</v>
      </c>
      <c r="C11" s="254">
        <v>145</v>
      </c>
      <c r="D11" s="254">
        <v>240</v>
      </c>
      <c r="E11" s="254">
        <v>0</v>
      </c>
      <c r="F11" s="254">
        <v>0</v>
      </c>
      <c r="G11" s="254">
        <f t="shared" si="2"/>
        <v>0</v>
      </c>
      <c r="H11" s="254">
        <f t="shared" si="0"/>
        <v>95</v>
      </c>
      <c r="I11" s="254">
        <f t="shared" si="1"/>
        <v>145</v>
      </c>
      <c r="J11" s="254">
        <f t="shared" si="1"/>
        <v>240</v>
      </c>
      <c r="K11" s="255" t="s">
        <v>1393</v>
      </c>
    </row>
    <row r="12" spans="1:11" ht="20.25" customHeight="1" x14ac:dyDescent="0.2">
      <c r="A12" s="252" t="s">
        <v>132</v>
      </c>
      <c r="B12" s="254">
        <v>36</v>
      </c>
      <c r="C12" s="254">
        <v>116</v>
      </c>
      <c r="D12" s="254">
        <v>152</v>
      </c>
      <c r="E12" s="254">
        <v>0</v>
      </c>
      <c r="F12" s="254">
        <v>0</v>
      </c>
      <c r="G12" s="254">
        <f t="shared" si="2"/>
        <v>0</v>
      </c>
      <c r="H12" s="254">
        <f t="shared" si="0"/>
        <v>36</v>
      </c>
      <c r="I12" s="254">
        <f t="shared" si="1"/>
        <v>116</v>
      </c>
      <c r="J12" s="254">
        <f t="shared" si="1"/>
        <v>152</v>
      </c>
      <c r="K12" s="255" t="s">
        <v>349</v>
      </c>
    </row>
    <row r="13" spans="1:11" ht="20.25" customHeight="1" x14ac:dyDescent="0.2">
      <c r="A13" s="252" t="s">
        <v>126</v>
      </c>
      <c r="B13" s="254">
        <v>180</v>
      </c>
      <c r="C13" s="254">
        <v>190</v>
      </c>
      <c r="D13" s="254">
        <v>370</v>
      </c>
      <c r="E13" s="254">
        <v>0</v>
      </c>
      <c r="F13" s="254">
        <v>0</v>
      </c>
      <c r="G13" s="254">
        <f t="shared" si="2"/>
        <v>0</v>
      </c>
      <c r="H13" s="254">
        <f t="shared" si="0"/>
        <v>180</v>
      </c>
      <c r="I13" s="254">
        <f t="shared" si="1"/>
        <v>190</v>
      </c>
      <c r="J13" s="254">
        <f t="shared" si="1"/>
        <v>370</v>
      </c>
      <c r="K13" s="255" t="s">
        <v>286</v>
      </c>
    </row>
    <row r="14" spans="1:11" ht="20.25" customHeight="1" x14ac:dyDescent="0.2">
      <c r="A14" s="252" t="s">
        <v>893</v>
      </c>
      <c r="B14" s="254">
        <v>62</v>
      </c>
      <c r="C14" s="254">
        <v>108</v>
      </c>
      <c r="D14" s="254">
        <v>170</v>
      </c>
      <c r="E14" s="254">
        <v>0</v>
      </c>
      <c r="F14" s="254">
        <v>0</v>
      </c>
      <c r="G14" s="254">
        <f t="shared" si="2"/>
        <v>0</v>
      </c>
      <c r="H14" s="254">
        <f t="shared" si="0"/>
        <v>62</v>
      </c>
      <c r="I14" s="254">
        <f t="shared" si="1"/>
        <v>108</v>
      </c>
      <c r="J14" s="254">
        <f t="shared" si="1"/>
        <v>170</v>
      </c>
      <c r="K14" s="255" t="s">
        <v>351</v>
      </c>
    </row>
    <row r="15" spans="1:11" ht="20.25" customHeight="1" x14ac:dyDescent="0.2">
      <c r="A15" s="252" t="s">
        <v>354</v>
      </c>
      <c r="B15" s="254">
        <v>69</v>
      </c>
      <c r="C15" s="254">
        <v>338</v>
      </c>
      <c r="D15" s="254">
        <v>407</v>
      </c>
      <c r="E15" s="254">
        <v>0</v>
      </c>
      <c r="F15" s="254">
        <v>0</v>
      </c>
      <c r="G15" s="254">
        <f t="shared" si="2"/>
        <v>0</v>
      </c>
      <c r="H15" s="254">
        <f t="shared" si="0"/>
        <v>69</v>
      </c>
      <c r="I15" s="254">
        <f t="shared" si="1"/>
        <v>338</v>
      </c>
      <c r="J15" s="254">
        <f t="shared" si="1"/>
        <v>407</v>
      </c>
      <c r="K15" s="255" t="s">
        <v>288</v>
      </c>
    </row>
    <row r="16" spans="1:11" ht="20.25" customHeight="1" x14ac:dyDescent="0.2">
      <c r="A16" s="252" t="s">
        <v>414</v>
      </c>
      <c r="B16" s="254">
        <v>427</v>
      </c>
      <c r="C16" s="254">
        <v>223</v>
      </c>
      <c r="D16" s="254">
        <v>650</v>
      </c>
      <c r="E16" s="254">
        <v>0</v>
      </c>
      <c r="F16" s="254">
        <v>0</v>
      </c>
      <c r="G16" s="254">
        <f t="shared" si="2"/>
        <v>0</v>
      </c>
      <c r="H16" s="254">
        <f t="shared" si="0"/>
        <v>427</v>
      </c>
      <c r="I16" s="254">
        <f t="shared" si="1"/>
        <v>223</v>
      </c>
      <c r="J16" s="254">
        <f t="shared" si="1"/>
        <v>650</v>
      </c>
      <c r="K16" s="255" t="s">
        <v>290</v>
      </c>
    </row>
    <row r="17" spans="1:11" ht="20.25" customHeight="1" x14ac:dyDescent="0.2">
      <c r="A17" s="252" t="s">
        <v>293</v>
      </c>
      <c r="B17" s="254">
        <v>319</v>
      </c>
      <c r="C17" s="254">
        <v>1372</v>
      </c>
      <c r="D17" s="254">
        <v>1691</v>
      </c>
      <c r="E17" s="254">
        <v>0</v>
      </c>
      <c r="F17" s="254">
        <v>0</v>
      </c>
      <c r="G17" s="254">
        <f t="shared" si="2"/>
        <v>0</v>
      </c>
      <c r="H17" s="254">
        <f t="shared" si="0"/>
        <v>319</v>
      </c>
      <c r="I17" s="254">
        <f t="shared" si="1"/>
        <v>1372</v>
      </c>
      <c r="J17" s="254">
        <f t="shared" si="1"/>
        <v>1691</v>
      </c>
      <c r="K17" s="255" t="s">
        <v>294</v>
      </c>
    </row>
    <row r="18" spans="1:11" ht="20.25" customHeight="1" x14ac:dyDescent="0.2">
      <c r="A18" s="252" t="s">
        <v>295</v>
      </c>
      <c r="B18" s="254">
        <v>946</v>
      </c>
      <c r="C18" s="254">
        <v>1573</v>
      </c>
      <c r="D18" s="254">
        <v>2519</v>
      </c>
      <c r="E18" s="254">
        <v>0</v>
      </c>
      <c r="F18" s="254">
        <v>0</v>
      </c>
      <c r="G18" s="254">
        <f t="shared" si="2"/>
        <v>0</v>
      </c>
      <c r="H18" s="254">
        <f t="shared" si="0"/>
        <v>946</v>
      </c>
      <c r="I18" s="254">
        <f t="shared" si="1"/>
        <v>1573</v>
      </c>
      <c r="J18" s="254">
        <f t="shared" si="1"/>
        <v>2519</v>
      </c>
      <c r="K18" s="255" t="s">
        <v>1394</v>
      </c>
    </row>
    <row r="19" spans="1:11" ht="20.25" customHeight="1" x14ac:dyDescent="0.2">
      <c r="A19" s="252" t="s">
        <v>297</v>
      </c>
      <c r="B19" s="254">
        <v>248</v>
      </c>
      <c r="C19" s="254">
        <v>123</v>
      </c>
      <c r="D19" s="254">
        <v>371</v>
      </c>
      <c r="E19" s="254">
        <v>0</v>
      </c>
      <c r="F19" s="254">
        <v>0</v>
      </c>
      <c r="G19" s="254">
        <f t="shared" si="2"/>
        <v>0</v>
      </c>
      <c r="H19" s="254">
        <f t="shared" si="0"/>
        <v>248</v>
      </c>
      <c r="I19" s="254">
        <f t="shared" si="1"/>
        <v>123</v>
      </c>
      <c r="J19" s="254">
        <f t="shared" si="1"/>
        <v>371</v>
      </c>
      <c r="K19" s="255" t="s">
        <v>298</v>
      </c>
    </row>
    <row r="20" spans="1:11" ht="20.25" customHeight="1" x14ac:dyDescent="0.2">
      <c r="A20" s="252" t="s">
        <v>301</v>
      </c>
      <c r="B20" s="254">
        <v>241</v>
      </c>
      <c r="C20" s="254">
        <v>242</v>
      </c>
      <c r="D20" s="254">
        <v>483</v>
      </c>
      <c r="E20" s="254">
        <v>0</v>
      </c>
      <c r="F20" s="254">
        <v>0</v>
      </c>
      <c r="G20" s="254">
        <f t="shared" si="2"/>
        <v>0</v>
      </c>
      <c r="H20" s="254">
        <f t="shared" si="0"/>
        <v>241</v>
      </c>
      <c r="I20" s="254">
        <f t="shared" si="1"/>
        <v>242</v>
      </c>
      <c r="J20" s="254">
        <f t="shared" si="1"/>
        <v>483</v>
      </c>
      <c r="K20" s="255" t="s">
        <v>302</v>
      </c>
    </row>
    <row r="21" spans="1:11" ht="20.25" customHeight="1" x14ac:dyDescent="0.2">
      <c r="A21" s="252" t="s">
        <v>1395</v>
      </c>
      <c r="B21" s="254">
        <v>97</v>
      </c>
      <c r="C21" s="254">
        <v>81</v>
      </c>
      <c r="D21" s="254">
        <v>178</v>
      </c>
      <c r="E21" s="254">
        <v>0</v>
      </c>
      <c r="F21" s="254">
        <v>0</v>
      </c>
      <c r="G21" s="254">
        <f t="shared" si="2"/>
        <v>0</v>
      </c>
      <c r="H21" s="254">
        <f t="shared" si="0"/>
        <v>97</v>
      </c>
      <c r="I21" s="254">
        <f t="shared" si="1"/>
        <v>81</v>
      </c>
      <c r="J21" s="254">
        <f t="shared" si="1"/>
        <v>178</v>
      </c>
      <c r="K21" s="255" t="s">
        <v>304</v>
      </c>
    </row>
    <row r="22" spans="1:11" ht="20.25" customHeight="1" x14ac:dyDescent="0.2">
      <c r="A22" s="252" t="s">
        <v>38</v>
      </c>
      <c r="B22" s="254">
        <f t="shared" ref="B22:G22" si="3">SUM(B9:B21)</f>
        <v>2888</v>
      </c>
      <c r="C22" s="254">
        <f t="shared" si="3"/>
        <v>4772</v>
      </c>
      <c r="D22" s="254">
        <f t="shared" si="3"/>
        <v>7660</v>
      </c>
      <c r="E22" s="254">
        <f t="shared" si="3"/>
        <v>0</v>
      </c>
      <c r="F22" s="254">
        <f t="shared" si="3"/>
        <v>0</v>
      </c>
      <c r="G22" s="254">
        <f t="shared" si="3"/>
        <v>0</v>
      </c>
      <c r="H22" s="254">
        <f t="shared" si="0"/>
        <v>2888</v>
      </c>
      <c r="I22" s="254">
        <f t="shared" si="1"/>
        <v>4772</v>
      </c>
      <c r="J22" s="254">
        <f t="shared" si="1"/>
        <v>7660</v>
      </c>
      <c r="K22" s="255" t="s">
        <v>39</v>
      </c>
    </row>
    <row r="23" spans="1:11" ht="20.25" customHeight="1" x14ac:dyDescent="0.2">
      <c r="A23" s="252" t="s">
        <v>267</v>
      </c>
      <c r="B23" s="254"/>
      <c r="C23" s="254"/>
      <c r="D23" s="254"/>
      <c r="E23" s="254"/>
      <c r="F23" s="254"/>
      <c r="G23" s="254"/>
      <c r="H23" s="254"/>
      <c r="I23" s="254"/>
      <c r="J23" s="254"/>
      <c r="K23" s="255" t="s">
        <v>41</v>
      </c>
    </row>
    <row r="24" spans="1:11" ht="20.25" customHeight="1" x14ac:dyDescent="0.2">
      <c r="A24" s="252" t="s">
        <v>287</v>
      </c>
      <c r="B24" s="254">
        <v>62</v>
      </c>
      <c r="C24" s="254">
        <v>28</v>
      </c>
      <c r="D24" s="254">
        <f>SUM(B24:C24)</f>
        <v>90</v>
      </c>
      <c r="E24" s="254">
        <v>0</v>
      </c>
      <c r="F24" s="254">
        <v>0</v>
      </c>
      <c r="G24" s="254">
        <v>0</v>
      </c>
      <c r="H24" s="254">
        <f t="shared" ref="H24:H29" si="4">SUM(B24,E24)</f>
        <v>62</v>
      </c>
      <c r="I24" s="254">
        <f t="shared" si="1"/>
        <v>28</v>
      </c>
      <c r="J24" s="254">
        <f t="shared" si="1"/>
        <v>90</v>
      </c>
      <c r="K24" s="255" t="s">
        <v>288</v>
      </c>
    </row>
    <row r="25" spans="1:11" ht="20.25" customHeight="1" x14ac:dyDescent="0.2">
      <c r="A25" s="252" t="s">
        <v>414</v>
      </c>
      <c r="B25" s="254">
        <v>416</v>
      </c>
      <c r="C25" s="254">
        <v>110</v>
      </c>
      <c r="D25" s="254">
        <f>SUM(B25:C25)</f>
        <v>526</v>
      </c>
      <c r="E25" s="254">
        <v>0</v>
      </c>
      <c r="F25" s="254">
        <v>0</v>
      </c>
      <c r="G25" s="254">
        <v>0</v>
      </c>
      <c r="H25" s="254">
        <f t="shared" si="4"/>
        <v>416</v>
      </c>
      <c r="I25" s="254">
        <f t="shared" ref="I25:J29" si="5">SUM(C25,F25)</f>
        <v>110</v>
      </c>
      <c r="J25" s="254">
        <f t="shared" si="5"/>
        <v>526</v>
      </c>
      <c r="K25" s="255" t="s">
        <v>290</v>
      </c>
    </row>
    <row r="26" spans="1:11" ht="20.25" customHeight="1" x14ac:dyDescent="0.2">
      <c r="A26" s="252" t="s">
        <v>293</v>
      </c>
      <c r="B26" s="254">
        <v>450</v>
      </c>
      <c r="C26" s="254">
        <v>497</v>
      </c>
      <c r="D26" s="254">
        <f>SUM(B26:C26)</f>
        <v>947</v>
      </c>
      <c r="E26" s="254">
        <v>0</v>
      </c>
      <c r="F26" s="254">
        <v>0</v>
      </c>
      <c r="G26" s="254">
        <v>0</v>
      </c>
      <c r="H26" s="254">
        <f t="shared" si="4"/>
        <v>450</v>
      </c>
      <c r="I26" s="254">
        <f t="shared" si="5"/>
        <v>497</v>
      </c>
      <c r="J26" s="254">
        <f t="shared" si="5"/>
        <v>947</v>
      </c>
      <c r="K26" s="255" t="s">
        <v>294</v>
      </c>
    </row>
    <row r="27" spans="1:11" ht="20.25" customHeight="1" x14ac:dyDescent="0.2">
      <c r="A27" s="252" t="s">
        <v>295</v>
      </c>
      <c r="B27" s="254">
        <v>508</v>
      </c>
      <c r="C27" s="254">
        <v>465</v>
      </c>
      <c r="D27" s="254">
        <f>SUM(B27:C27)</f>
        <v>973</v>
      </c>
      <c r="E27" s="254">
        <v>0</v>
      </c>
      <c r="F27" s="254">
        <v>0</v>
      </c>
      <c r="G27" s="254">
        <v>0</v>
      </c>
      <c r="H27" s="254">
        <f t="shared" si="4"/>
        <v>508</v>
      </c>
      <c r="I27" s="254">
        <f t="shared" si="5"/>
        <v>465</v>
      </c>
      <c r="J27" s="254">
        <f t="shared" si="5"/>
        <v>973</v>
      </c>
      <c r="K27" s="255" t="s">
        <v>1394</v>
      </c>
    </row>
    <row r="28" spans="1:11" ht="20.25" customHeight="1" x14ac:dyDescent="0.2">
      <c r="A28" s="252" t="s">
        <v>301</v>
      </c>
      <c r="B28" s="254">
        <v>346</v>
      </c>
      <c r="C28" s="254">
        <v>70</v>
      </c>
      <c r="D28" s="254">
        <f>SUM(B28:C28)</f>
        <v>416</v>
      </c>
      <c r="E28" s="254">
        <v>0</v>
      </c>
      <c r="F28" s="254">
        <v>0</v>
      </c>
      <c r="G28" s="254">
        <v>0</v>
      </c>
      <c r="H28" s="254">
        <f t="shared" si="4"/>
        <v>346</v>
      </c>
      <c r="I28" s="254">
        <f t="shared" si="5"/>
        <v>70</v>
      </c>
      <c r="J28" s="254">
        <f t="shared" si="5"/>
        <v>416</v>
      </c>
      <c r="K28" s="255" t="s">
        <v>302</v>
      </c>
    </row>
    <row r="29" spans="1:11" ht="20.25" customHeight="1" thickBot="1" x14ac:dyDescent="0.25">
      <c r="A29" s="252" t="s">
        <v>397</v>
      </c>
      <c r="B29" s="254">
        <f t="shared" ref="B29:G29" si="6">SUM(B24:B28)</f>
        <v>1782</v>
      </c>
      <c r="C29" s="254">
        <f t="shared" si="6"/>
        <v>1170</v>
      </c>
      <c r="D29" s="254">
        <f t="shared" si="6"/>
        <v>2952</v>
      </c>
      <c r="E29" s="254">
        <f t="shared" si="6"/>
        <v>0</v>
      </c>
      <c r="F29" s="254">
        <f t="shared" si="6"/>
        <v>0</v>
      </c>
      <c r="G29" s="254">
        <f t="shared" si="6"/>
        <v>0</v>
      </c>
      <c r="H29" s="254">
        <f t="shared" si="4"/>
        <v>1782</v>
      </c>
      <c r="I29" s="254">
        <f t="shared" si="5"/>
        <v>1170</v>
      </c>
      <c r="J29" s="254">
        <f t="shared" si="5"/>
        <v>2952</v>
      </c>
      <c r="K29" s="255" t="s">
        <v>1410</v>
      </c>
    </row>
    <row r="30" spans="1:11" ht="20.25" customHeight="1" thickBot="1" x14ac:dyDescent="0.25">
      <c r="A30" s="272" t="s">
        <v>47</v>
      </c>
      <c r="B30" s="273">
        <f>SUM(B22,B29)</f>
        <v>4670</v>
      </c>
      <c r="C30" s="273">
        <f t="shared" ref="C30:J30" si="7">SUM(C22,C29)</f>
        <v>5942</v>
      </c>
      <c r="D30" s="273">
        <f t="shared" si="7"/>
        <v>10612</v>
      </c>
      <c r="E30" s="273">
        <f t="shared" si="7"/>
        <v>0</v>
      </c>
      <c r="F30" s="273">
        <f t="shared" si="7"/>
        <v>0</v>
      </c>
      <c r="G30" s="273">
        <f t="shared" si="7"/>
        <v>0</v>
      </c>
      <c r="H30" s="273">
        <f t="shared" si="7"/>
        <v>4670</v>
      </c>
      <c r="I30" s="273">
        <f t="shared" si="7"/>
        <v>5942</v>
      </c>
      <c r="J30" s="273">
        <f t="shared" si="7"/>
        <v>10612</v>
      </c>
      <c r="K30" s="274" t="s">
        <v>48</v>
      </c>
    </row>
    <row r="31" spans="1:11" ht="15" thickTop="1" x14ac:dyDescent="0.2"/>
    <row r="32" spans="1:11" ht="27.75" customHeight="1" x14ac:dyDescent="0.2">
      <c r="A32" s="443" t="s">
        <v>1415</v>
      </c>
      <c r="B32" s="443"/>
      <c r="C32" s="443"/>
      <c r="D32" s="443"/>
      <c r="E32" s="443"/>
      <c r="F32" s="443"/>
      <c r="G32" s="443"/>
      <c r="H32" s="443"/>
      <c r="I32" s="443"/>
      <c r="J32" s="443"/>
      <c r="K32" s="443"/>
    </row>
    <row r="33" spans="1:11" ht="36.75" customHeight="1" x14ac:dyDescent="0.25">
      <c r="A33" s="444" t="s">
        <v>1416</v>
      </c>
      <c r="B33" s="444"/>
      <c r="C33" s="444"/>
      <c r="D33" s="444"/>
      <c r="E33" s="444"/>
      <c r="F33" s="444"/>
      <c r="G33" s="444"/>
      <c r="H33" s="444"/>
      <c r="I33" s="444"/>
      <c r="J33" s="444"/>
      <c r="K33" s="444"/>
    </row>
    <row r="34" spans="1:11" s="248" customFormat="1" ht="18.75" thickBot="1" x14ac:dyDescent="0.3">
      <c r="A34" s="280" t="s">
        <v>1417</v>
      </c>
      <c r="K34" s="281" t="s">
        <v>1418</v>
      </c>
    </row>
    <row r="35" spans="1:11" ht="16.5" thickTop="1" x14ac:dyDescent="0.25">
      <c r="A35" s="445" t="s">
        <v>118</v>
      </c>
      <c r="B35" s="448" t="s">
        <v>2</v>
      </c>
      <c r="C35" s="448"/>
      <c r="D35" s="448"/>
      <c r="E35" s="448" t="s">
        <v>3</v>
      </c>
      <c r="F35" s="448"/>
      <c r="G35" s="448"/>
      <c r="H35" s="448" t="s">
        <v>4</v>
      </c>
      <c r="I35" s="448"/>
      <c r="J35" s="448"/>
      <c r="K35" s="445" t="s">
        <v>278</v>
      </c>
    </row>
    <row r="36" spans="1:11" ht="15.75" x14ac:dyDescent="0.25">
      <c r="A36" s="446"/>
      <c r="B36" s="449" t="s">
        <v>6</v>
      </c>
      <c r="C36" s="449"/>
      <c r="D36" s="449"/>
      <c r="E36" s="449" t="s">
        <v>7</v>
      </c>
      <c r="F36" s="449"/>
      <c r="G36" s="449"/>
      <c r="H36" s="449" t="s">
        <v>8</v>
      </c>
      <c r="I36" s="449"/>
      <c r="J36" s="449"/>
      <c r="K36" s="446"/>
    </row>
    <row r="37" spans="1:11" ht="15.75" x14ac:dyDescent="0.25">
      <c r="A37" s="446"/>
      <c r="B37" s="250" t="s">
        <v>52</v>
      </c>
      <c r="C37" s="250" t="s">
        <v>10</v>
      </c>
      <c r="D37" s="250" t="s">
        <v>11</v>
      </c>
      <c r="E37" s="250" t="s">
        <v>52</v>
      </c>
      <c r="F37" s="250" t="s">
        <v>10</v>
      </c>
      <c r="G37" s="250" t="s">
        <v>11</v>
      </c>
      <c r="H37" s="250" t="s">
        <v>52</v>
      </c>
      <c r="I37" s="250" t="s">
        <v>10</v>
      </c>
      <c r="J37" s="250" t="s">
        <v>11</v>
      </c>
      <c r="K37" s="446"/>
    </row>
    <row r="38" spans="1:11" ht="16.5" thickBot="1" x14ac:dyDescent="0.3">
      <c r="A38" s="447"/>
      <c r="B38" s="251" t="s">
        <v>12</v>
      </c>
      <c r="C38" s="251" t="s">
        <v>13</v>
      </c>
      <c r="D38" s="251" t="s">
        <v>8</v>
      </c>
      <c r="E38" s="251" t="s">
        <v>12</v>
      </c>
      <c r="F38" s="251" t="s">
        <v>13</v>
      </c>
      <c r="G38" s="251" t="s">
        <v>8</v>
      </c>
      <c r="H38" s="251" t="s">
        <v>12</v>
      </c>
      <c r="I38" s="251" t="s">
        <v>13</v>
      </c>
      <c r="J38" s="251" t="s">
        <v>8</v>
      </c>
      <c r="K38" s="447"/>
    </row>
    <row r="39" spans="1:11" ht="19.5" customHeight="1" x14ac:dyDescent="0.2">
      <c r="A39" s="252" t="s">
        <v>14</v>
      </c>
      <c r="B39" s="254"/>
      <c r="C39" s="254"/>
      <c r="D39" s="254"/>
      <c r="E39" s="254"/>
      <c r="F39" s="254"/>
      <c r="G39" s="254"/>
      <c r="H39" s="254"/>
      <c r="I39" s="254"/>
      <c r="J39" s="254"/>
      <c r="K39" s="255" t="s">
        <v>15</v>
      </c>
    </row>
    <row r="40" spans="1:11" ht="19.5" customHeight="1" x14ac:dyDescent="0.2">
      <c r="A40" s="252" t="s">
        <v>904</v>
      </c>
      <c r="B40" s="254">
        <v>97</v>
      </c>
      <c r="C40" s="254">
        <v>141</v>
      </c>
      <c r="D40" s="254">
        <v>238</v>
      </c>
      <c r="E40" s="254">
        <v>0</v>
      </c>
      <c r="F40" s="254">
        <v>0</v>
      </c>
      <c r="G40" s="254">
        <v>0</v>
      </c>
      <c r="H40" s="254">
        <f>SUM(B40,E40)</f>
        <v>97</v>
      </c>
      <c r="I40" s="254">
        <f t="shared" ref="I40:J52" si="8">SUM(C40,F40)</f>
        <v>141</v>
      </c>
      <c r="J40" s="254">
        <f t="shared" si="8"/>
        <v>238</v>
      </c>
      <c r="K40" s="255" t="s">
        <v>281</v>
      </c>
    </row>
    <row r="41" spans="1:11" ht="19.5" customHeight="1" x14ac:dyDescent="0.2">
      <c r="A41" s="252" t="s">
        <v>131</v>
      </c>
      <c r="B41" s="254">
        <v>65</v>
      </c>
      <c r="C41" s="254">
        <v>111</v>
      </c>
      <c r="D41" s="254">
        <v>176</v>
      </c>
      <c r="E41" s="254">
        <v>0</v>
      </c>
      <c r="F41" s="254">
        <v>0</v>
      </c>
      <c r="G41" s="254">
        <v>0</v>
      </c>
      <c r="H41" s="254">
        <f t="shared" ref="H41:H52" si="9">SUM(B41,E41)</f>
        <v>65</v>
      </c>
      <c r="I41" s="254">
        <f t="shared" si="8"/>
        <v>111</v>
      </c>
      <c r="J41" s="254">
        <f t="shared" si="8"/>
        <v>176</v>
      </c>
      <c r="K41" s="255" t="s">
        <v>282</v>
      </c>
    </row>
    <row r="42" spans="1:11" ht="19.5" customHeight="1" x14ac:dyDescent="0.2">
      <c r="A42" s="252" t="s">
        <v>125</v>
      </c>
      <c r="B42" s="254">
        <v>93</v>
      </c>
      <c r="C42" s="254">
        <v>145</v>
      </c>
      <c r="D42" s="254">
        <v>238</v>
      </c>
      <c r="E42" s="254">
        <v>0</v>
      </c>
      <c r="F42" s="254">
        <v>0</v>
      </c>
      <c r="G42" s="254">
        <v>0</v>
      </c>
      <c r="H42" s="254">
        <f t="shared" si="9"/>
        <v>93</v>
      </c>
      <c r="I42" s="254">
        <f t="shared" si="8"/>
        <v>145</v>
      </c>
      <c r="J42" s="254">
        <f t="shared" si="8"/>
        <v>238</v>
      </c>
      <c r="K42" s="255" t="s">
        <v>1393</v>
      </c>
    </row>
    <row r="43" spans="1:11" ht="19.5" customHeight="1" x14ac:dyDescent="0.2">
      <c r="A43" s="252" t="s">
        <v>132</v>
      </c>
      <c r="B43" s="254">
        <v>36</v>
      </c>
      <c r="C43" s="254">
        <v>116</v>
      </c>
      <c r="D43" s="254">
        <v>152</v>
      </c>
      <c r="E43" s="254">
        <v>0</v>
      </c>
      <c r="F43" s="254">
        <v>0</v>
      </c>
      <c r="G43" s="254">
        <v>0</v>
      </c>
      <c r="H43" s="254">
        <f t="shared" si="9"/>
        <v>36</v>
      </c>
      <c r="I43" s="254">
        <f t="shared" si="8"/>
        <v>116</v>
      </c>
      <c r="J43" s="254">
        <f t="shared" si="8"/>
        <v>152</v>
      </c>
      <c r="K43" s="255" t="s">
        <v>349</v>
      </c>
    </row>
    <row r="44" spans="1:11" ht="19.5" customHeight="1" x14ac:dyDescent="0.2">
      <c r="A44" s="252" t="s">
        <v>126</v>
      </c>
      <c r="B44" s="254">
        <v>170</v>
      </c>
      <c r="C44" s="254">
        <v>181</v>
      </c>
      <c r="D44" s="254">
        <v>351</v>
      </c>
      <c r="E44" s="254">
        <v>0</v>
      </c>
      <c r="F44" s="254">
        <v>0</v>
      </c>
      <c r="G44" s="254">
        <v>0</v>
      </c>
      <c r="H44" s="254">
        <f t="shared" si="9"/>
        <v>170</v>
      </c>
      <c r="I44" s="254">
        <f t="shared" si="8"/>
        <v>181</v>
      </c>
      <c r="J44" s="254">
        <f t="shared" si="8"/>
        <v>351</v>
      </c>
      <c r="K44" s="255" t="s">
        <v>286</v>
      </c>
    </row>
    <row r="45" spans="1:11" ht="19.5" customHeight="1" x14ac:dyDescent="0.2">
      <c r="A45" s="252" t="s">
        <v>893</v>
      </c>
      <c r="B45" s="254">
        <v>60</v>
      </c>
      <c r="C45" s="254">
        <v>107</v>
      </c>
      <c r="D45" s="254">
        <v>167</v>
      </c>
      <c r="E45" s="254">
        <v>0</v>
      </c>
      <c r="F45" s="254">
        <v>0</v>
      </c>
      <c r="G45" s="254">
        <v>0</v>
      </c>
      <c r="H45" s="254">
        <f t="shared" si="9"/>
        <v>60</v>
      </c>
      <c r="I45" s="254">
        <f t="shared" si="8"/>
        <v>107</v>
      </c>
      <c r="J45" s="254">
        <f t="shared" si="8"/>
        <v>167</v>
      </c>
      <c r="K45" s="255" t="s">
        <v>351</v>
      </c>
    </row>
    <row r="46" spans="1:11" ht="19.5" customHeight="1" x14ac:dyDescent="0.2">
      <c r="A46" s="252" t="s">
        <v>354</v>
      </c>
      <c r="B46" s="254">
        <v>66</v>
      </c>
      <c r="C46" s="254">
        <v>324</v>
      </c>
      <c r="D46" s="254">
        <v>390</v>
      </c>
      <c r="E46" s="254">
        <v>0</v>
      </c>
      <c r="F46" s="254">
        <v>0</v>
      </c>
      <c r="G46" s="254">
        <v>0</v>
      </c>
      <c r="H46" s="254">
        <f t="shared" si="9"/>
        <v>66</v>
      </c>
      <c r="I46" s="254">
        <f t="shared" si="8"/>
        <v>324</v>
      </c>
      <c r="J46" s="254">
        <f t="shared" si="8"/>
        <v>390</v>
      </c>
      <c r="K46" s="255" t="s">
        <v>288</v>
      </c>
    </row>
    <row r="47" spans="1:11" ht="19.5" customHeight="1" x14ac:dyDescent="0.2">
      <c r="A47" s="252" t="s">
        <v>414</v>
      </c>
      <c r="B47" s="254">
        <v>420</v>
      </c>
      <c r="C47" s="254">
        <v>223</v>
      </c>
      <c r="D47" s="254">
        <v>643</v>
      </c>
      <c r="E47" s="254">
        <v>0</v>
      </c>
      <c r="F47" s="254">
        <v>0</v>
      </c>
      <c r="G47" s="254">
        <v>0</v>
      </c>
      <c r="H47" s="254">
        <f t="shared" si="9"/>
        <v>420</v>
      </c>
      <c r="I47" s="254">
        <f t="shared" si="8"/>
        <v>223</v>
      </c>
      <c r="J47" s="254">
        <f t="shared" si="8"/>
        <v>643</v>
      </c>
      <c r="K47" s="255" t="s">
        <v>290</v>
      </c>
    </row>
    <row r="48" spans="1:11" ht="19.5" customHeight="1" x14ac:dyDescent="0.2">
      <c r="A48" s="252" t="s">
        <v>293</v>
      </c>
      <c r="B48" s="254">
        <v>316</v>
      </c>
      <c r="C48" s="254">
        <v>1366</v>
      </c>
      <c r="D48" s="254">
        <v>1682</v>
      </c>
      <c r="E48" s="254">
        <v>0</v>
      </c>
      <c r="F48" s="254">
        <v>0</v>
      </c>
      <c r="G48" s="254">
        <v>0</v>
      </c>
      <c r="H48" s="254">
        <f t="shared" si="9"/>
        <v>316</v>
      </c>
      <c r="I48" s="254">
        <f t="shared" si="8"/>
        <v>1366</v>
      </c>
      <c r="J48" s="254">
        <f t="shared" si="8"/>
        <v>1682</v>
      </c>
      <c r="K48" s="255" t="s">
        <v>294</v>
      </c>
    </row>
    <row r="49" spans="1:11" ht="19.5" customHeight="1" x14ac:dyDescent="0.2">
      <c r="A49" s="252" t="s">
        <v>295</v>
      </c>
      <c r="B49" s="254">
        <v>923</v>
      </c>
      <c r="C49" s="254">
        <v>1554</v>
      </c>
      <c r="D49" s="254">
        <v>2477</v>
      </c>
      <c r="E49" s="254">
        <v>0</v>
      </c>
      <c r="F49" s="254">
        <v>0</v>
      </c>
      <c r="G49" s="254">
        <v>0</v>
      </c>
      <c r="H49" s="254">
        <f t="shared" si="9"/>
        <v>923</v>
      </c>
      <c r="I49" s="254">
        <f t="shared" si="8"/>
        <v>1554</v>
      </c>
      <c r="J49" s="254">
        <f t="shared" si="8"/>
        <v>2477</v>
      </c>
      <c r="K49" s="255" t="s">
        <v>1394</v>
      </c>
    </row>
    <row r="50" spans="1:11" ht="19.5" customHeight="1" x14ac:dyDescent="0.2">
      <c r="A50" s="252" t="s">
        <v>297</v>
      </c>
      <c r="B50" s="254">
        <v>248</v>
      </c>
      <c r="C50" s="254">
        <v>123</v>
      </c>
      <c r="D50" s="254">
        <v>371</v>
      </c>
      <c r="E50" s="254">
        <v>0</v>
      </c>
      <c r="F50" s="254">
        <v>0</v>
      </c>
      <c r="G50" s="254">
        <v>0</v>
      </c>
      <c r="H50" s="254">
        <f t="shared" si="9"/>
        <v>248</v>
      </c>
      <c r="I50" s="254">
        <f t="shared" si="8"/>
        <v>123</v>
      </c>
      <c r="J50" s="254">
        <f t="shared" si="8"/>
        <v>371</v>
      </c>
      <c r="K50" s="255" t="s">
        <v>312</v>
      </c>
    </row>
    <row r="51" spans="1:11" ht="19.5" customHeight="1" x14ac:dyDescent="0.2">
      <c r="A51" s="252" t="s">
        <v>301</v>
      </c>
      <c r="B51" s="254">
        <v>227</v>
      </c>
      <c r="C51" s="254">
        <v>239</v>
      </c>
      <c r="D51" s="254">
        <v>466</v>
      </c>
      <c r="E51" s="254">
        <v>0</v>
      </c>
      <c r="F51" s="254">
        <v>0</v>
      </c>
      <c r="G51" s="254">
        <v>0</v>
      </c>
      <c r="H51" s="254">
        <f t="shared" si="9"/>
        <v>227</v>
      </c>
      <c r="I51" s="254">
        <f t="shared" si="8"/>
        <v>239</v>
      </c>
      <c r="J51" s="254">
        <f t="shared" si="8"/>
        <v>466</v>
      </c>
      <c r="K51" s="255" t="s">
        <v>302</v>
      </c>
    </row>
    <row r="52" spans="1:11" ht="19.5" customHeight="1" x14ac:dyDescent="0.2">
      <c r="A52" s="252" t="s">
        <v>1395</v>
      </c>
      <c r="B52" s="254">
        <v>97</v>
      </c>
      <c r="C52" s="254">
        <v>81</v>
      </c>
      <c r="D52" s="254">
        <v>178</v>
      </c>
      <c r="E52" s="254">
        <v>0</v>
      </c>
      <c r="F52" s="254">
        <v>0</v>
      </c>
      <c r="G52" s="254">
        <v>0</v>
      </c>
      <c r="H52" s="254">
        <f t="shared" si="9"/>
        <v>97</v>
      </c>
      <c r="I52" s="254">
        <f t="shared" si="8"/>
        <v>81</v>
      </c>
      <c r="J52" s="254">
        <f t="shared" si="8"/>
        <v>178</v>
      </c>
      <c r="K52" s="255" t="s">
        <v>304</v>
      </c>
    </row>
    <row r="53" spans="1:11" ht="19.5" customHeight="1" x14ac:dyDescent="0.2">
      <c r="A53" s="252" t="s">
        <v>38</v>
      </c>
      <c r="B53" s="254">
        <f>SUM(B40:B52)</f>
        <v>2818</v>
      </c>
      <c r="C53" s="254">
        <f t="shared" ref="C53:J53" si="10">SUM(C40:C52)</f>
        <v>4711</v>
      </c>
      <c r="D53" s="254">
        <f t="shared" si="10"/>
        <v>7529</v>
      </c>
      <c r="E53" s="254">
        <f t="shared" si="10"/>
        <v>0</v>
      </c>
      <c r="F53" s="254">
        <f t="shared" si="10"/>
        <v>0</v>
      </c>
      <c r="G53" s="254">
        <f t="shared" si="10"/>
        <v>0</v>
      </c>
      <c r="H53" s="254">
        <f t="shared" si="10"/>
        <v>2818</v>
      </c>
      <c r="I53" s="254">
        <f t="shared" si="10"/>
        <v>4711</v>
      </c>
      <c r="J53" s="254">
        <f t="shared" si="10"/>
        <v>7529</v>
      </c>
      <c r="K53" s="255" t="s">
        <v>39</v>
      </c>
    </row>
    <row r="54" spans="1:11" ht="19.5" customHeight="1" x14ac:dyDescent="0.2">
      <c r="A54" s="252" t="s">
        <v>62</v>
      </c>
      <c r="B54" s="254"/>
      <c r="C54" s="254"/>
      <c r="D54" s="254"/>
      <c r="E54" s="254"/>
      <c r="F54" s="254"/>
      <c r="G54" s="254"/>
      <c r="H54" s="254"/>
      <c r="I54" s="254"/>
      <c r="J54" s="254"/>
      <c r="K54" s="255" t="s">
        <v>41</v>
      </c>
    </row>
    <row r="55" spans="1:11" ht="19.5" customHeight="1" x14ac:dyDescent="0.2">
      <c r="A55" s="252" t="s">
        <v>287</v>
      </c>
      <c r="B55" s="254">
        <v>58</v>
      </c>
      <c r="C55" s="254">
        <v>24</v>
      </c>
      <c r="D55" s="254">
        <f>SUM(B55:C55)</f>
        <v>82</v>
      </c>
      <c r="E55" s="254">
        <v>0</v>
      </c>
      <c r="F55" s="254">
        <v>0</v>
      </c>
      <c r="G55" s="254">
        <v>0</v>
      </c>
      <c r="H55" s="254">
        <f>SUM(B55,E55)</f>
        <v>58</v>
      </c>
      <c r="I55" s="254">
        <f t="shared" ref="I55:J59" si="11">SUM(C55,F55)</f>
        <v>24</v>
      </c>
      <c r="J55" s="254">
        <f t="shared" si="11"/>
        <v>82</v>
      </c>
      <c r="K55" s="255" t="s">
        <v>288</v>
      </c>
    </row>
    <row r="56" spans="1:11" ht="19.5" customHeight="1" x14ac:dyDescent="0.2">
      <c r="A56" s="252" t="s">
        <v>414</v>
      </c>
      <c r="B56" s="254">
        <v>406</v>
      </c>
      <c r="C56" s="254">
        <v>110</v>
      </c>
      <c r="D56" s="254">
        <f>SUM(B56:C56)</f>
        <v>516</v>
      </c>
      <c r="E56" s="254">
        <v>0</v>
      </c>
      <c r="F56" s="254">
        <v>0</v>
      </c>
      <c r="G56" s="254">
        <v>0</v>
      </c>
      <c r="H56" s="254">
        <f>SUM(B56,E56)</f>
        <v>406</v>
      </c>
      <c r="I56" s="254">
        <f t="shared" si="11"/>
        <v>110</v>
      </c>
      <c r="J56" s="254">
        <f t="shared" si="11"/>
        <v>516</v>
      </c>
      <c r="K56" s="255" t="s">
        <v>290</v>
      </c>
    </row>
    <row r="57" spans="1:11" ht="19.5" customHeight="1" x14ac:dyDescent="0.2">
      <c r="A57" s="252" t="s">
        <v>293</v>
      </c>
      <c r="B57" s="254">
        <v>449</v>
      </c>
      <c r="C57" s="254">
        <v>497</v>
      </c>
      <c r="D57" s="254">
        <f>SUM(B57:C57)</f>
        <v>946</v>
      </c>
      <c r="E57" s="254">
        <v>0</v>
      </c>
      <c r="F57" s="254">
        <v>0</v>
      </c>
      <c r="G57" s="254">
        <v>0</v>
      </c>
      <c r="H57" s="254">
        <f>SUM(B57,E57)</f>
        <v>449</v>
      </c>
      <c r="I57" s="254">
        <f t="shared" si="11"/>
        <v>497</v>
      </c>
      <c r="J57" s="254">
        <f t="shared" si="11"/>
        <v>946</v>
      </c>
      <c r="K57" s="255" t="s">
        <v>294</v>
      </c>
    </row>
    <row r="58" spans="1:11" ht="19.5" customHeight="1" x14ac:dyDescent="0.2">
      <c r="A58" s="252" t="s">
        <v>295</v>
      </c>
      <c r="B58" s="254">
        <v>497</v>
      </c>
      <c r="C58" s="254">
        <v>464</v>
      </c>
      <c r="D58" s="254">
        <f>SUM(B58:C58)</f>
        <v>961</v>
      </c>
      <c r="E58" s="254">
        <v>0</v>
      </c>
      <c r="F58" s="254">
        <v>0</v>
      </c>
      <c r="G58" s="254">
        <v>0</v>
      </c>
      <c r="H58" s="254">
        <f>SUM(B58,E58)</f>
        <v>497</v>
      </c>
      <c r="I58" s="254">
        <f t="shared" si="11"/>
        <v>464</v>
      </c>
      <c r="J58" s="254">
        <f t="shared" si="11"/>
        <v>961</v>
      </c>
      <c r="K58" s="255" t="s">
        <v>1394</v>
      </c>
    </row>
    <row r="59" spans="1:11" ht="19.5" customHeight="1" x14ac:dyDescent="0.2">
      <c r="A59" s="252" t="s">
        <v>301</v>
      </c>
      <c r="B59" s="254">
        <v>300</v>
      </c>
      <c r="C59" s="254">
        <v>69</v>
      </c>
      <c r="D59" s="254">
        <f>SUM(B59:C59)</f>
        <v>369</v>
      </c>
      <c r="E59" s="254">
        <v>0</v>
      </c>
      <c r="F59" s="254">
        <v>0</v>
      </c>
      <c r="G59" s="254">
        <v>0</v>
      </c>
      <c r="H59" s="254">
        <f>SUM(B59,E59)</f>
        <v>300</v>
      </c>
      <c r="I59" s="254">
        <f t="shared" si="11"/>
        <v>69</v>
      </c>
      <c r="J59" s="254">
        <f t="shared" si="11"/>
        <v>369</v>
      </c>
      <c r="K59" s="255" t="s">
        <v>302</v>
      </c>
    </row>
    <row r="60" spans="1:11" ht="19.5" customHeight="1" thickBot="1" x14ac:dyDescent="0.25">
      <c r="A60" s="252" t="s">
        <v>397</v>
      </c>
      <c r="B60" s="254">
        <f>SUM(B55:B59)</f>
        <v>1710</v>
      </c>
      <c r="C60" s="254">
        <f t="shared" ref="C60:J60" si="12">SUM(C55:C59)</f>
        <v>1164</v>
      </c>
      <c r="D60" s="254">
        <f t="shared" si="12"/>
        <v>2874</v>
      </c>
      <c r="E60" s="254">
        <f t="shared" si="12"/>
        <v>0</v>
      </c>
      <c r="F60" s="254">
        <f t="shared" si="12"/>
        <v>0</v>
      </c>
      <c r="G60" s="254">
        <f t="shared" si="12"/>
        <v>0</v>
      </c>
      <c r="H60" s="254">
        <f t="shared" si="12"/>
        <v>1710</v>
      </c>
      <c r="I60" s="254">
        <f t="shared" si="12"/>
        <v>1164</v>
      </c>
      <c r="J60" s="254">
        <f t="shared" si="12"/>
        <v>2874</v>
      </c>
      <c r="K60" s="255" t="s">
        <v>1410</v>
      </c>
    </row>
    <row r="61" spans="1:11" ht="16.5" thickBot="1" x14ac:dyDescent="0.25">
      <c r="A61" s="272" t="s">
        <v>47</v>
      </c>
      <c r="B61" s="273">
        <f>SUM(B53,B60)</f>
        <v>4528</v>
      </c>
      <c r="C61" s="273">
        <f t="shared" ref="C61:J61" si="13">SUM(C53,C60)</f>
        <v>5875</v>
      </c>
      <c r="D61" s="273">
        <f t="shared" si="13"/>
        <v>10403</v>
      </c>
      <c r="E61" s="273">
        <f t="shared" si="13"/>
        <v>0</v>
      </c>
      <c r="F61" s="273">
        <f t="shared" si="13"/>
        <v>0</v>
      </c>
      <c r="G61" s="273">
        <f t="shared" si="13"/>
        <v>0</v>
      </c>
      <c r="H61" s="273">
        <f t="shared" si="13"/>
        <v>4528</v>
      </c>
      <c r="I61" s="273">
        <f t="shared" si="13"/>
        <v>5875</v>
      </c>
      <c r="J61" s="273">
        <f t="shared" si="13"/>
        <v>10403</v>
      </c>
      <c r="K61" s="274" t="s">
        <v>48</v>
      </c>
    </row>
    <row r="62" spans="1:11" ht="15" thickTop="1" x14ac:dyDescent="0.2"/>
  </sheetData>
  <mergeCells count="20">
    <mergeCell ref="A32:K32"/>
    <mergeCell ref="A33:K33"/>
    <mergeCell ref="A35:A38"/>
    <mergeCell ref="B35:D35"/>
    <mergeCell ref="E35:G35"/>
    <mergeCell ref="H35:J35"/>
    <mergeCell ref="K35:K38"/>
    <mergeCell ref="B36:D36"/>
    <mergeCell ref="E36:G36"/>
    <mergeCell ref="H36:J36"/>
    <mergeCell ref="A1:K1"/>
    <mergeCell ref="A2:K2"/>
    <mergeCell ref="A4:A7"/>
    <mergeCell ref="B4:D4"/>
    <mergeCell ref="E4:G4"/>
    <mergeCell ref="H4:J4"/>
    <mergeCell ref="K4:K7"/>
    <mergeCell ref="B5:D5"/>
    <mergeCell ref="E5:G5"/>
    <mergeCell ref="H5:J5"/>
  </mergeCells>
  <printOptions horizontalCentered="1"/>
  <pageMargins left="0.5" right="0.5" top="1" bottom="0.5" header="1" footer="0.5"/>
  <pageSetup paperSize="9" scale="8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97"/>
  <sheetViews>
    <sheetView rightToLeft="1" view="pageBreakPreview" topLeftCell="A73" zoomScale="80" zoomScaleSheetLayoutView="80" workbookViewId="0">
      <selection activeCell="K106" sqref="K106"/>
    </sheetView>
  </sheetViews>
  <sheetFormatPr defaultRowHeight="14.25" x14ac:dyDescent="0.2"/>
  <cols>
    <col min="1" max="1" width="25.625" style="264" customWidth="1"/>
    <col min="2" max="10" width="9.625" style="264" customWidth="1"/>
    <col min="11" max="11" width="35.25" style="264" customWidth="1"/>
    <col min="12" max="16384" width="9" style="264"/>
  </cols>
  <sheetData>
    <row r="1" spans="1:11" ht="24.75" customHeight="1" x14ac:dyDescent="0.2">
      <c r="A1" s="443" t="s">
        <v>1419</v>
      </c>
      <c r="B1" s="443"/>
      <c r="C1" s="443"/>
      <c r="D1" s="443"/>
      <c r="E1" s="443"/>
      <c r="F1" s="443"/>
      <c r="G1" s="443"/>
      <c r="H1" s="443"/>
      <c r="I1" s="443"/>
      <c r="J1" s="443"/>
      <c r="K1" s="443"/>
    </row>
    <row r="2" spans="1:11" ht="42" customHeight="1" x14ac:dyDescent="0.25">
      <c r="A2" s="444" t="s">
        <v>1420</v>
      </c>
      <c r="B2" s="444"/>
      <c r="C2" s="444"/>
      <c r="D2" s="444"/>
      <c r="E2" s="444"/>
      <c r="F2" s="444"/>
      <c r="G2" s="444"/>
      <c r="H2" s="444"/>
      <c r="I2" s="444"/>
      <c r="J2" s="444"/>
      <c r="K2" s="444"/>
    </row>
    <row r="3" spans="1:11" s="248" customFormat="1" ht="18.75" thickBot="1" x14ac:dyDescent="0.3">
      <c r="A3" s="280" t="s">
        <v>1421</v>
      </c>
      <c r="K3" s="281" t="s">
        <v>1422</v>
      </c>
    </row>
    <row r="4" spans="1:11" ht="16.5" thickTop="1" x14ac:dyDescent="0.25">
      <c r="A4" s="445" t="s">
        <v>118</v>
      </c>
      <c r="B4" s="448" t="s">
        <v>2</v>
      </c>
      <c r="C4" s="448"/>
      <c r="D4" s="448"/>
      <c r="E4" s="448" t="s">
        <v>3</v>
      </c>
      <c r="F4" s="448"/>
      <c r="G4" s="448"/>
      <c r="H4" s="448" t="s">
        <v>4</v>
      </c>
      <c r="I4" s="448"/>
      <c r="J4" s="448"/>
      <c r="K4" s="445" t="s">
        <v>278</v>
      </c>
    </row>
    <row r="5" spans="1:11" ht="15.75" x14ac:dyDescent="0.25">
      <c r="A5" s="446"/>
      <c r="B5" s="449" t="s">
        <v>6</v>
      </c>
      <c r="C5" s="449"/>
      <c r="D5" s="449"/>
      <c r="E5" s="449" t="s">
        <v>7</v>
      </c>
      <c r="F5" s="449"/>
      <c r="G5" s="449"/>
      <c r="H5" s="449" t="s">
        <v>8</v>
      </c>
      <c r="I5" s="449"/>
      <c r="J5" s="449"/>
      <c r="K5" s="446"/>
    </row>
    <row r="6" spans="1:11" ht="15.75" x14ac:dyDescent="0.25">
      <c r="A6" s="446"/>
      <c r="B6" s="250" t="s">
        <v>52</v>
      </c>
      <c r="C6" s="250" t="s">
        <v>10</v>
      </c>
      <c r="D6" s="250" t="s">
        <v>11</v>
      </c>
      <c r="E6" s="250" t="s">
        <v>52</v>
      </c>
      <c r="F6" s="250" t="s">
        <v>10</v>
      </c>
      <c r="G6" s="250" t="s">
        <v>11</v>
      </c>
      <c r="H6" s="250" t="s">
        <v>52</v>
      </c>
      <c r="I6" s="250" t="s">
        <v>10</v>
      </c>
      <c r="J6" s="250" t="s">
        <v>11</v>
      </c>
      <c r="K6" s="446"/>
    </row>
    <row r="7" spans="1:11" ht="16.5" thickBot="1" x14ac:dyDescent="0.3">
      <c r="A7" s="447"/>
      <c r="B7" s="251" t="s">
        <v>12</v>
      </c>
      <c r="C7" s="251" t="s">
        <v>13</v>
      </c>
      <c r="D7" s="251" t="s">
        <v>8</v>
      </c>
      <c r="E7" s="251" t="s">
        <v>12</v>
      </c>
      <c r="F7" s="251" t="s">
        <v>13</v>
      </c>
      <c r="G7" s="251" t="s">
        <v>8</v>
      </c>
      <c r="H7" s="251" t="s">
        <v>12</v>
      </c>
      <c r="I7" s="251" t="s">
        <v>13</v>
      </c>
      <c r="J7" s="251" t="s">
        <v>8</v>
      </c>
      <c r="K7" s="447"/>
    </row>
    <row r="8" spans="1:11" ht="18" customHeight="1" x14ac:dyDescent="0.2">
      <c r="A8" s="252" t="s">
        <v>14</v>
      </c>
      <c r="B8" s="254"/>
      <c r="C8" s="254"/>
      <c r="D8" s="254"/>
      <c r="E8" s="254"/>
      <c r="F8" s="254"/>
      <c r="G8" s="254"/>
      <c r="H8" s="254"/>
      <c r="I8" s="254"/>
      <c r="J8" s="254"/>
      <c r="K8" s="255" t="s">
        <v>69</v>
      </c>
    </row>
    <row r="9" spans="1:11" ht="18" customHeight="1" x14ac:dyDescent="0.2">
      <c r="A9" s="252" t="s">
        <v>280</v>
      </c>
      <c r="B9" s="254">
        <v>29</v>
      </c>
      <c r="C9" s="254">
        <v>54</v>
      </c>
      <c r="D9" s="254">
        <v>83</v>
      </c>
      <c r="E9" s="254">
        <v>0</v>
      </c>
      <c r="F9" s="254">
        <v>0</v>
      </c>
      <c r="G9" s="254">
        <v>0</v>
      </c>
      <c r="H9" s="254">
        <f>SUM(E9,B9)</f>
        <v>29</v>
      </c>
      <c r="I9" s="254">
        <f t="shared" ref="I9:J23" si="0">SUM(F9,C9)</f>
        <v>54</v>
      </c>
      <c r="J9" s="254">
        <f t="shared" si="0"/>
        <v>83</v>
      </c>
      <c r="K9" s="255" t="s">
        <v>281</v>
      </c>
    </row>
    <row r="10" spans="1:11" ht="18" customHeight="1" x14ac:dyDescent="0.2">
      <c r="A10" s="252" t="s">
        <v>131</v>
      </c>
      <c r="B10" s="254">
        <v>27</v>
      </c>
      <c r="C10" s="254">
        <v>53</v>
      </c>
      <c r="D10" s="254">
        <v>80</v>
      </c>
      <c r="E10" s="254">
        <v>0</v>
      </c>
      <c r="F10" s="254">
        <v>0</v>
      </c>
      <c r="G10" s="254">
        <v>0</v>
      </c>
      <c r="H10" s="254">
        <f t="shared" ref="H10:H23" si="1">SUM(E10,B10)</f>
        <v>27</v>
      </c>
      <c r="I10" s="254">
        <f t="shared" si="0"/>
        <v>53</v>
      </c>
      <c r="J10" s="254">
        <f t="shared" si="0"/>
        <v>80</v>
      </c>
      <c r="K10" s="255" t="s">
        <v>282</v>
      </c>
    </row>
    <row r="11" spans="1:11" ht="18" customHeight="1" x14ac:dyDescent="0.2">
      <c r="A11" s="252" t="s">
        <v>125</v>
      </c>
      <c r="B11" s="254">
        <v>24</v>
      </c>
      <c r="C11" s="254">
        <v>39</v>
      </c>
      <c r="D11" s="254">
        <v>63</v>
      </c>
      <c r="E11" s="254">
        <v>0</v>
      </c>
      <c r="F11" s="254">
        <v>0</v>
      </c>
      <c r="G11" s="254">
        <v>0</v>
      </c>
      <c r="H11" s="254">
        <f t="shared" si="1"/>
        <v>24</v>
      </c>
      <c r="I11" s="254">
        <f t="shared" si="0"/>
        <v>39</v>
      </c>
      <c r="J11" s="254">
        <f t="shared" si="0"/>
        <v>63</v>
      </c>
      <c r="K11" s="255" t="s">
        <v>1393</v>
      </c>
    </row>
    <row r="12" spans="1:11" ht="18" customHeight="1" x14ac:dyDescent="0.2">
      <c r="A12" s="252" t="s">
        <v>348</v>
      </c>
      <c r="B12" s="254">
        <v>19</v>
      </c>
      <c r="C12" s="254">
        <v>50</v>
      </c>
      <c r="D12" s="254">
        <v>69</v>
      </c>
      <c r="E12" s="254">
        <v>0</v>
      </c>
      <c r="F12" s="254">
        <v>0</v>
      </c>
      <c r="G12" s="254">
        <v>0</v>
      </c>
      <c r="H12" s="254">
        <f t="shared" si="1"/>
        <v>19</v>
      </c>
      <c r="I12" s="254">
        <f t="shared" si="0"/>
        <v>50</v>
      </c>
      <c r="J12" s="254">
        <f t="shared" si="0"/>
        <v>69</v>
      </c>
      <c r="K12" s="255" t="s">
        <v>349</v>
      </c>
    </row>
    <row r="13" spans="1:11" ht="18" customHeight="1" x14ac:dyDescent="0.2">
      <c r="A13" s="252" t="s">
        <v>285</v>
      </c>
      <c r="B13" s="254">
        <v>75</v>
      </c>
      <c r="C13" s="254">
        <v>72</v>
      </c>
      <c r="D13" s="254">
        <v>147</v>
      </c>
      <c r="E13" s="254">
        <v>0</v>
      </c>
      <c r="F13" s="254">
        <v>0</v>
      </c>
      <c r="G13" s="254">
        <v>0</v>
      </c>
      <c r="H13" s="254">
        <f t="shared" si="1"/>
        <v>75</v>
      </c>
      <c r="I13" s="254">
        <f t="shared" si="0"/>
        <v>72</v>
      </c>
      <c r="J13" s="254">
        <f t="shared" si="0"/>
        <v>147</v>
      </c>
      <c r="K13" s="255" t="s">
        <v>286</v>
      </c>
    </row>
    <row r="14" spans="1:11" ht="18" customHeight="1" x14ac:dyDescent="0.2">
      <c r="A14" s="252" t="s">
        <v>407</v>
      </c>
      <c r="B14" s="254">
        <v>104</v>
      </c>
      <c r="C14" s="254">
        <v>168</v>
      </c>
      <c r="D14" s="254">
        <v>272</v>
      </c>
      <c r="E14" s="254">
        <v>0</v>
      </c>
      <c r="F14" s="254">
        <v>0</v>
      </c>
      <c r="G14" s="254">
        <v>0</v>
      </c>
      <c r="H14" s="254">
        <f t="shared" si="1"/>
        <v>104</v>
      </c>
      <c r="I14" s="254">
        <f t="shared" si="0"/>
        <v>168</v>
      </c>
      <c r="J14" s="254">
        <f t="shared" si="0"/>
        <v>272</v>
      </c>
      <c r="K14" s="255" t="s">
        <v>351</v>
      </c>
    </row>
    <row r="15" spans="1:11" ht="18" customHeight="1" x14ac:dyDescent="0.2">
      <c r="A15" s="252" t="s">
        <v>352</v>
      </c>
      <c r="B15" s="254">
        <v>22</v>
      </c>
      <c r="C15" s="254">
        <v>30</v>
      </c>
      <c r="D15" s="254">
        <v>52</v>
      </c>
      <c r="E15" s="254">
        <v>0</v>
      </c>
      <c r="F15" s="254">
        <v>0</v>
      </c>
      <c r="G15" s="254">
        <v>0</v>
      </c>
      <c r="H15" s="254">
        <f t="shared" si="1"/>
        <v>22</v>
      </c>
      <c r="I15" s="254">
        <f t="shared" si="0"/>
        <v>30</v>
      </c>
      <c r="J15" s="254">
        <f t="shared" si="0"/>
        <v>52</v>
      </c>
      <c r="K15" s="255" t="s">
        <v>1423</v>
      </c>
    </row>
    <row r="16" spans="1:11" ht="18" customHeight="1" x14ac:dyDescent="0.2">
      <c r="A16" s="252" t="s">
        <v>287</v>
      </c>
      <c r="B16" s="254">
        <v>94</v>
      </c>
      <c r="C16" s="254">
        <v>185</v>
      </c>
      <c r="D16" s="254">
        <v>279</v>
      </c>
      <c r="E16" s="254">
        <v>0</v>
      </c>
      <c r="F16" s="254">
        <v>0</v>
      </c>
      <c r="G16" s="254">
        <v>0</v>
      </c>
      <c r="H16" s="254">
        <f t="shared" si="1"/>
        <v>94</v>
      </c>
      <c r="I16" s="254">
        <f t="shared" si="0"/>
        <v>185</v>
      </c>
      <c r="J16" s="254">
        <f t="shared" si="0"/>
        <v>279</v>
      </c>
      <c r="K16" s="255" t="s">
        <v>288</v>
      </c>
    </row>
    <row r="17" spans="1:11" ht="18" customHeight="1" x14ac:dyDescent="0.2">
      <c r="A17" s="252" t="s">
        <v>289</v>
      </c>
      <c r="B17" s="254">
        <v>179</v>
      </c>
      <c r="C17" s="254">
        <v>142</v>
      </c>
      <c r="D17" s="254">
        <v>321</v>
      </c>
      <c r="E17" s="254">
        <v>0</v>
      </c>
      <c r="F17" s="254">
        <v>0</v>
      </c>
      <c r="G17" s="254">
        <v>0</v>
      </c>
      <c r="H17" s="254">
        <f t="shared" si="1"/>
        <v>179</v>
      </c>
      <c r="I17" s="254">
        <f t="shared" si="0"/>
        <v>142</v>
      </c>
      <c r="J17" s="254">
        <f t="shared" si="0"/>
        <v>321</v>
      </c>
      <c r="K17" s="255" t="s">
        <v>290</v>
      </c>
    </row>
    <row r="18" spans="1:11" ht="18" customHeight="1" x14ac:dyDescent="0.2">
      <c r="A18" s="252" t="s">
        <v>390</v>
      </c>
      <c r="B18" s="254">
        <v>127</v>
      </c>
      <c r="C18" s="254">
        <v>242</v>
      </c>
      <c r="D18" s="254">
        <v>369</v>
      </c>
      <c r="E18" s="254">
        <v>0</v>
      </c>
      <c r="F18" s="254">
        <v>0</v>
      </c>
      <c r="G18" s="254">
        <v>0</v>
      </c>
      <c r="H18" s="254">
        <f t="shared" si="1"/>
        <v>127</v>
      </c>
      <c r="I18" s="254">
        <f t="shared" si="0"/>
        <v>242</v>
      </c>
      <c r="J18" s="254">
        <f t="shared" si="0"/>
        <v>369</v>
      </c>
      <c r="K18" s="255" t="s">
        <v>1424</v>
      </c>
    </row>
    <row r="19" spans="1:11" ht="18" customHeight="1" x14ac:dyDescent="0.2">
      <c r="A19" s="252" t="s">
        <v>361</v>
      </c>
      <c r="B19" s="254">
        <v>72</v>
      </c>
      <c r="C19" s="254">
        <v>94</v>
      </c>
      <c r="D19" s="254">
        <v>166</v>
      </c>
      <c r="E19" s="254">
        <v>0</v>
      </c>
      <c r="F19" s="254">
        <v>0</v>
      </c>
      <c r="G19" s="254">
        <v>0</v>
      </c>
      <c r="H19" s="254">
        <f t="shared" si="1"/>
        <v>72</v>
      </c>
      <c r="I19" s="254">
        <f t="shared" si="0"/>
        <v>94</v>
      </c>
      <c r="J19" s="254">
        <f t="shared" si="0"/>
        <v>166</v>
      </c>
      <c r="K19" s="255" t="s">
        <v>429</v>
      </c>
    </row>
    <row r="20" spans="1:11" ht="18" customHeight="1" x14ac:dyDescent="0.2">
      <c r="A20" s="252" t="s">
        <v>1212</v>
      </c>
      <c r="B20" s="254">
        <v>124</v>
      </c>
      <c r="C20" s="254">
        <v>232</v>
      </c>
      <c r="D20" s="254">
        <v>356</v>
      </c>
      <c r="E20" s="254">
        <v>0</v>
      </c>
      <c r="F20" s="254">
        <v>0</v>
      </c>
      <c r="G20" s="254">
        <v>0</v>
      </c>
      <c r="H20" s="254">
        <f t="shared" si="1"/>
        <v>124</v>
      </c>
      <c r="I20" s="254">
        <f t="shared" si="0"/>
        <v>232</v>
      </c>
      <c r="J20" s="254">
        <f t="shared" si="0"/>
        <v>356</v>
      </c>
      <c r="K20" s="255" t="s">
        <v>1394</v>
      </c>
    </row>
    <row r="21" spans="1:11" ht="18" customHeight="1" x14ac:dyDescent="0.2">
      <c r="A21" s="252" t="s">
        <v>297</v>
      </c>
      <c r="B21" s="254">
        <v>87</v>
      </c>
      <c r="C21" s="254">
        <v>35</v>
      </c>
      <c r="D21" s="254">
        <v>122</v>
      </c>
      <c r="E21" s="254">
        <v>0</v>
      </c>
      <c r="F21" s="254">
        <v>0</v>
      </c>
      <c r="G21" s="254">
        <v>0</v>
      </c>
      <c r="H21" s="254">
        <f t="shared" si="1"/>
        <v>87</v>
      </c>
      <c r="I21" s="254">
        <f t="shared" si="0"/>
        <v>35</v>
      </c>
      <c r="J21" s="254">
        <f t="shared" si="0"/>
        <v>122</v>
      </c>
      <c r="K21" s="255" t="s">
        <v>1425</v>
      </c>
    </row>
    <row r="22" spans="1:11" ht="18" customHeight="1" x14ac:dyDescent="0.2">
      <c r="A22" s="252" t="s">
        <v>299</v>
      </c>
      <c r="B22" s="254">
        <v>73</v>
      </c>
      <c r="C22" s="254">
        <v>89</v>
      </c>
      <c r="D22" s="254">
        <v>162</v>
      </c>
      <c r="E22" s="254">
        <v>0</v>
      </c>
      <c r="F22" s="254">
        <v>0</v>
      </c>
      <c r="G22" s="254">
        <v>0</v>
      </c>
      <c r="H22" s="254">
        <f t="shared" si="1"/>
        <v>73</v>
      </c>
      <c r="I22" s="254">
        <f t="shared" si="0"/>
        <v>89</v>
      </c>
      <c r="J22" s="254">
        <f t="shared" si="0"/>
        <v>162</v>
      </c>
      <c r="K22" s="255" t="s">
        <v>300</v>
      </c>
    </row>
    <row r="23" spans="1:11" ht="18" customHeight="1" x14ac:dyDescent="0.2">
      <c r="A23" s="252" t="s">
        <v>301</v>
      </c>
      <c r="B23" s="254">
        <v>108</v>
      </c>
      <c r="C23" s="254">
        <v>68</v>
      </c>
      <c r="D23" s="254">
        <v>176</v>
      </c>
      <c r="E23" s="254">
        <v>0</v>
      </c>
      <c r="F23" s="254">
        <v>0</v>
      </c>
      <c r="G23" s="254">
        <v>0</v>
      </c>
      <c r="H23" s="254">
        <f t="shared" si="1"/>
        <v>108</v>
      </c>
      <c r="I23" s="254">
        <f t="shared" si="0"/>
        <v>68</v>
      </c>
      <c r="J23" s="254">
        <f t="shared" si="0"/>
        <v>176</v>
      </c>
      <c r="K23" s="255" t="s">
        <v>302</v>
      </c>
    </row>
    <row r="24" spans="1:11" ht="18" customHeight="1" x14ac:dyDescent="0.2">
      <c r="A24" s="252" t="s">
        <v>38</v>
      </c>
      <c r="B24" s="254">
        <f>SUM(B9:B23)</f>
        <v>1164</v>
      </c>
      <c r="C24" s="254">
        <f t="shared" ref="C24:J24" si="2">SUM(C9:C23)</f>
        <v>1553</v>
      </c>
      <c r="D24" s="254">
        <f t="shared" si="2"/>
        <v>2717</v>
      </c>
      <c r="E24" s="254">
        <f t="shared" si="2"/>
        <v>0</v>
      </c>
      <c r="F24" s="254">
        <f t="shared" si="2"/>
        <v>0</v>
      </c>
      <c r="G24" s="254">
        <f t="shared" si="2"/>
        <v>0</v>
      </c>
      <c r="H24" s="254">
        <f t="shared" si="2"/>
        <v>1164</v>
      </c>
      <c r="I24" s="254">
        <f t="shared" si="2"/>
        <v>1553</v>
      </c>
      <c r="J24" s="254">
        <f t="shared" si="2"/>
        <v>2717</v>
      </c>
      <c r="K24" s="255" t="s">
        <v>39</v>
      </c>
    </row>
    <row r="25" spans="1:11" ht="18" customHeight="1" x14ac:dyDescent="0.2">
      <c r="A25" s="252" t="s">
        <v>62</v>
      </c>
      <c r="B25" s="254"/>
      <c r="C25" s="254"/>
      <c r="D25" s="254"/>
      <c r="E25" s="254"/>
      <c r="F25" s="254"/>
      <c r="G25" s="254"/>
      <c r="H25" s="254"/>
      <c r="I25" s="254"/>
      <c r="J25" s="254"/>
      <c r="K25" s="255" t="s">
        <v>41</v>
      </c>
    </row>
    <row r="26" spans="1:11" ht="18" customHeight="1" x14ac:dyDescent="0.2">
      <c r="A26" s="252" t="s">
        <v>287</v>
      </c>
      <c r="B26" s="254">
        <v>60</v>
      </c>
      <c r="C26" s="254">
        <v>70</v>
      </c>
      <c r="D26" s="254">
        <f>SUM(B26:C26)</f>
        <v>130</v>
      </c>
      <c r="E26" s="254">
        <v>0</v>
      </c>
      <c r="F26" s="254">
        <v>0</v>
      </c>
      <c r="G26" s="254">
        <v>0</v>
      </c>
      <c r="H26" s="254">
        <f t="shared" ref="H26:H31" si="3">SUM(E26,B26)</f>
        <v>60</v>
      </c>
      <c r="I26" s="254">
        <f t="shared" ref="I26:J31" si="4">SUM(F26,C26)</f>
        <v>70</v>
      </c>
      <c r="J26" s="254">
        <f t="shared" si="4"/>
        <v>130</v>
      </c>
      <c r="K26" s="255" t="s">
        <v>288</v>
      </c>
    </row>
    <row r="27" spans="1:11" ht="18" customHeight="1" x14ac:dyDescent="0.2">
      <c r="A27" s="252" t="s">
        <v>289</v>
      </c>
      <c r="B27" s="254">
        <v>80</v>
      </c>
      <c r="C27" s="254">
        <v>41</v>
      </c>
      <c r="D27" s="254">
        <f>SUM(B27:C27)</f>
        <v>121</v>
      </c>
      <c r="E27" s="254">
        <v>0</v>
      </c>
      <c r="F27" s="254">
        <v>0</v>
      </c>
      <c r="G27" s="254">
        <v>0</v>
      </c>
      <c r="H27" s="254">
        <f t="shared" si="3"/>
        <v>80</v>
      </c>
      <c r="I27" s="254">
        <f t="shared" si="4"/>
        <v>41</v>
      </c>
      <c r="J27" s="254">
        <f t="shared" si="4"/>
        <v>121</v>
      </c>
      <c r="K27" s="255" t="s">
        <v>290</v>
      </c>
    </row>
    <row r="28" spans="1:11" ht="18" customHeight="1" x14ac:dyDescent="0.2">
      <c r="A28" s="252" t="s">
        <v>390</v>
      </c>
      <c r="B28" s="254">
        <v>101</v>
      </c>
      <c r="C28" s="254">
        <v>81</v>
      </c>
      <c r="D28" s="254">
        <f>SUM(B28:C28)</f>
        <v>182</v>
      </c>
      <c r="E28" s="254">
        <v>0</v>
      </c>
      <c r="F28" s="254">
        <v>0</v>
      </c>
      <c r="G28" s="254">
        <v>0</v>
      </c>
      <c r="H28" s="254">
        <f t="shared" si="3"/>
        <v>101</v>
      </c>
      <c r="I28" s="254">
        <f t="shared" si="4"/>
        <v>81</v>
      </c>
      <c r="J28" s="254">
        <f t="shared" si="4"/>
        <v>182</v>
      </c>
      <c r="K28" s="255" t="s">
        <v>1424</v>
      </c>
    </row>
    <row r="29" spans="1:11" ht="18" customHeight="1" x14ac:dyDescent="0.2">
      <c r="A29" s="252" t="s">
        <v>1212</v>
      </c>
      <c r="B29" s="254">
        <v>26</v>
      </c>
      <c r="C29" s="254">
        <v>45</v>
      </c>
      <c r="D29" s="254">
        <f>SUM(B29:C29)</f>
        <v>71</v>
      </c>
      <c r="E29" s="254">
        <v>0</v>
      </c>
      <c r="F29" s="254">
        <v>0</v>
      </c>
      <c r="G29" s="254">
        <v>0</v>
      </c>
      <c r="H29" s="254">
        <f t="shared" si="3"/>
        <v>26</v>
      </c>
      <c r="I29" s="254">
        <f t="shared" si="4"/>
        <v>45</v>
      </c>
      <c r="J29" s="254">
        <f t="shared" si="4"/>
        <v>71</v>
      </c>
      <c r="K29" s="255" t="s">
        <v>1394</v>
      </c>
    </row>
    <row r="30" spans="1:11" ht="18" customHeight="1" x14ac:dyDescent="0.2">
      <c r="A30" s="252" t="s">
        <v>301</v>
      </c>
      <c r="B30" s="254">
        <v>95</v>
      </c>
      <c r="C30" s="254">
        <v>28</v>
      </c>
      <c r="D30" s="254">
        <f>SUM(B30:C30)</f>
        <v>123</v>
      </c>
      <c r="E30" s="254">
        <v>0</v>
      </c>
      <c r="F30" s="254">
        <v>0</v>
      </c>
      <c r="G30" s="254">
        <v>0</v>
      </c>
      <c r="H30" s="254">
        <f t="shared" si="3"/>
        <v>95</v>
      </c>
      <c r="I30" s="254">
        <f t="shared" si="4"/>
        <v>28</v>
      </c>
      <c r="J30" s="254">
        <f t="shared" si="4"/>
        <v>123</v>
      </c>
      <c r="K30" s="255" t="s">
        <v>302</v>
      </c>
    </row>
    <row r="31" spans="1:11" ht="18" customHeight="1" thickBot="1" x14ac:dyDescent="0.25">
      <c r="A31" s="252" t="s">
        <v>45</v>
      </c>
      <c r="B31" s="254">
        <f t="shared" ref="B31:G31" si="5">SUM(B26:B30)</f>
        <v>362</v>
      </c>
      <c r="C31" s="254">
        <f t="shared" si="5"/>
        <v>265</v>
      </c>
      <c r="D31" s="254">
        <f t="shared" si="5"/>
        <v>627</v>
      </c>
      <c r="E31" s="254">
        <f t="shared" si="5"/>
        <v>0</v>
      </c>
      <c r="F31" s="254">
        <f t="shared" si="5"/>
        <v>0</v>
      </c>
      <c r="G31" s="254">
        <f t="shared" si="5"/>
        <v>0</v>
      </c>
      <c r="H31" s="254">
        <f t="shared" si="3"/>
        <v>362</v>
      </c>
      <c r="I31" s="254">
        <f t="shared" si="4"/>
        <v>265</v>
      </c>
      <c r="J31" s="254">
        <f t="shared" si="4"/>
        <v>627</v>
      </c>
      <c r="K31" s="255" t="s">
        <v>1410</v>
      </c>
    </row>
    <row r="32" spans="1:11" ht="18" customHeight="1" thickBot="1" x14ac:dyDescent="0.25">
      <c r="A32" s="272" t="s">
        <v>47</v>
      </c>
      <c r="B32" s="273">
        <f>SUM(B24,B31)</f>
        <v>1526</v>
      </c>
      <c r="C32" s="273">
        <f t="shared" ref="C32:J32" si="6">SUM(C24,C31)</f>
        <v>1818</v>
      </c>
      <c r="D32" s="273">
        <f t="shared" si="6"/>
        <v>3344</v>
      </c>
      <c r="E32" s="273">
        <f t="shared" si="6"/>
        <v>0</v>
      </c>
      <c r="F32" s="273">
        <f t="shared" si="6"/>
        <v>0</v>
      </c>
      <c r="G32" s="273">
        <f t="shared" si="6"/>
        <v>0</v>
      </c>
      <c r="H32" s="273">
        <f t="shared" si="6"/>
        <v>1526</v>
      </c>
      <c r="I32" s="273">
        <f t="shared" si="6"/>
        <v>1818</v>
      </c>
      <c r="J32" s="273">
        <f t="shared" si="6"/>
        <v>3344</v>
      </c>
      <c r="K32" s="274" t="s">
        <v>48</v>
      </c>
    </row>
    <row r="33" spans="1:11" ht="15" thickTop="1" x14ac:dyDescent="0.2"/>
    <row r="35" spans="1:11" ht="25.5" customHeight="1" x14ac:dyDescent="0.2">
      <c r="A35" s="443" t="s">
        <v>1426</v>
      </c>
      <c r="B35" s="443"/>
      <c r="C35" s="443"/>
      <c r="D35" s="443"/>
      <c r="E35" s="443"/>
      <c r="F35" s="443"/>
      <c r="G35" s="443"/>
      <c r="H35" s="443"/>
      <c r="I35" s="443"/>
      <c r="J35" s="443"/>
      <c r="K35" s="443"/>
    </row>
    <row r="36" spans="1:11" ht="35.25" customHeight="1" x14ac:dyDescent="0.25">
      <c r="A36" s="444" t="s">
        <v>1427</v>
      </c>
      <c r="B36" s="444"/>
      <c r="C36" s="444"/>
      <c r="D36" s="444"/>
      <c r="E36" s="444"/>
      <c r="F36" s="444"/>
      <c r="G36" s="444"/>
      <c r="H36" s="444"/>
      <c r="I36" s="444"/>
      <c r="J36" s="444"/>
      <c r="K36" s="444"/>
    </row>
    <row r="37" spans="1:11" s="248" customFormat="1" ht="18.75" thickBot="1" x14ac:dyDescent="0.3">
      <c r="A37" s="280" t="s">
        <v>1428</v>
      </c>
      <c r="K37" s="281" t="s">
        <v>1429</v>
      </c>
    </row>
    <row r="38" spans="1:11" ht="16.5" thickTop="1" x14ac:dyDescent="0.25">
      <c r="A38" s="445" t="s">
        <v>118</v>
      </c>
      <c r="B38" s="448" t="s">
        <v>2</v>
      </c>
      <c r="C38" s="448"/>
      <c r="D38" s="448"/>
      <c r="E38" s="448" t="s">
        <v>3</v>
      </c>
      <c r="F38" s="448"/>
      <c r="G38" s="448"/>
      <c r="H38" s="448" t="s">
        <v>4</v>
      </c>
      <c r="I38" s="448"/>
      <c r="J38" s="448"/>
      <c r="K38" s="445" t="s">
        <v>278</v>
      </c>
    </row>
    <row r="39" spans="1:11" ht="15.75" x14ac:dyDescent="0.25">
      <c r="A39" s="446"/>
      <c r="B39" s="449" t="s">
        <v>6</v>
      </c>
      <c r="C39" s="449"/>
      <c r="D39" s="449"/>
      <c r="E39" s="449" t="s">
        <v>7</v>
      </c>
      <c r="F39" s="449"/>
      <c r="G39" s="449"/>
      <c r="H39" s="449" t="s">
        <v>8</v>
      </c>
      <c r="I39" s="449"/>
      <c r="J39" s="449"/>
      <c r="K39" s="446"/>
    </row>
    <row r="40" spans="1:11" ht="15.75" x14ac:dyDescent="0.25">
      <c r="A40" s="446"/>
      <c r="B40" s="250" t="s">
        <v>52</v>
      </c>
      <c r="C40" s="250" t="s">
        <v>10</v>
      </c>
      <c r="D40" s="250" t="s">
        <v>11</v>
      </c>
      <c r="E40" s="250" t="s">
        <v>52</v>
      </c>
      <c r="F40" s="250" t="s">
        <v>10</v>
      </c>
      <c r="G40" s="250" t="s">
        <v>11</v>
      </c>
      <c r="H40" s="250" t="s">
        <v>52</v>
      </c>
      <c r="I40" s="250" t="s">
        <v>10</v>
      </c>
      <c r="J40" s="250" t="s">
        <v>11</v>
      </c>
      <c r="K40" s="446"/>
    </row>
    <row r="41" spans="1:11" ht="16.5" thickBot="1" x14ac:dyDescent="0.3">
      <c r="A41" s="447"/>
      <c r="B41" s="251" t="s">
        <v>12</v>
      </c>
      <c r="C41" s="251" t="s">
        <v>13</v>
      </c>
      <c r="D41" s="251" t="s">
        <v>8</v>
      </c>
      <c r="E41" s="251" t="s">
        <v>12</v>
      </c>
      <c r="F41" s="251" t="s">
        <v>13</v>
      </c>
      <c r="G41" s="251" t="s">
        <v>8</v>
      </c>
      <c r="H41" s="251" t="s">
        <v>12</v>
      </c>
      <c r="I41" s="251" t="s">
        <v>13</v>
      </c>
      <c r="J41" s="251" t="s">
        <v>8</v>
      </c>
      <c r="K41" s="447"/>
    </row>
    <row r="42" spans="1:11" ht="15.75" customHeight="1" x14ac:dyDescent="0.2">
      <c r="A42" s="252" t="s">
        <v>14</v>
      </c>
      <c r="B42" s="254"/>
      <c r="C42" s="254"/>
      <c r="D42" s="254"/>
      <c r="E42" s="254"/>
      <c r="F42" s="254"/>
      <c r="G42" s="254"/>
      <c r="H42" s="254"/>
      <c r="I42" s="254"/>
      <c r="J42" s="254"/>
      <c r="K42" s="255" t="s">
        <v>69</v>
      </c>
    </row>
    <row r="43" spans="1:11" ht="18.75" customHeight="1" x14ac:dyDescent="0.2">
      <c r="A43" s="252" t="s">
        <v>280</v>
      </c>
      <c r="B43" s="254">
        <v>111</v>
      </c>
      <c r="C43" s="254">
        <v>182</v>
      </c>
      <c r="D43" s="254">
        <v>293</v>
      </c>
      <c r="E43" s="254">
        <v>0</v>
      </c>
      <c r="F43" s="254">
        <v>0</v>
      </c>
      <c r="G43" s="254">
        <v>0</v>
      </c>
      <c r="H43" s="254">
        <f>SUM(E43,B43)</f>
        <v>111</v>
      </c>
      <c r="I43" s="254">
        <f t="shared" ref="I43:J58" si="7">SUM(F43,C43)</f>
        <v>182</v>
      </c>
      <c r="J43" s="254">
        <f t="shared" si="7"/>
        <v>293</v>
      </c>
      <c r="K43" s="255" t="s">
        <v>281</v>
      </c>
    </row>
    <row r="44" spans="1:11" ht="18.75" customHeight="1" x14ac:dyDescent="0.2">
      <c r="A44" s="252" t="s">
        <v>131</v>
      </c>
      <c r="B44" s="254">
        <v>96</v>
      </c>
      <c r="C44" s="254">
        <v>190</v>
      </c>
      <c r="D44" s="254">
        <v>286</v>
      </c>
      <c r="E44" s="254">
        <v>0</v>
      </c>
      <c r="F44" s="254">
        <v>0</v>
      </c>
      <c r="G44" s="254">
        <v>0</v>
      </c>
      <c r="H44" s="254">
        <f t="shared" ref="H44:H58" si="8">SUM(E44,B44)</f>
        <v>96</v>
      </c>
      <c r="I44" s="254">
        <f t="shared" si="7"/>
        <v>190</v>
      </c>
      <c r="J44" s="254">
        <f t="shared" si="7"/>
        <v>286</v>
      </c>
      <c r="K44" s="255" t="s">
        <v>282</v>
      </c>
    </row>
    <row r="45" spans="1:11" ht="18.75" customHeight="1" x14ac:dyDescent="0.2">
      <c r="A45" s="252" t="s">
        <v>125</v>
      </c>
      <c r="B45" s="254">
        <v>63</v>
      </c>
      <c r="C45" s="254">
        <v>123</v>
      </c>
      <c r="D45" s="254">
        <v>186</v>
      </c>
      <c r="E45" s="254">
        <v>0</v>
      </c>
      <c r="F45" s="254">
        <v>0</v>
      </c>
      <c r="G45" s="254">
        <v>0</v>
      </c>
      <c r="H45" s="254">
        <f t="shared" si="8"/>
        <v>63</v>
      </c>
      <c r="I45" s="254">
        <f t="shared" si="7"/>
        <v>123</v>
      </c>
      <c r="J45" s="254">
        <f t="shared" si="7"/>
        <v>186</v>
      </c>
      <c r="K45" s="255" t="s">
        <v>1393</v>
      </c>
    </row>
    <row r="46" spans="1:11" ht="18.75" customHeight="1" x14ac:dyDescent="0.2">
      <c r="A46" s="252" t="s">
        <v>348</v>
      </c>
      <c r="B46" s="254">
        <v>47</v>
      </c>
      <c r="C46" s="254">
        <v>120</v>
      </c>
      <c r="D46" s="254">
        <v>167</v>
      </c>
      <c r="E46" s="254">
        <v>0</v>
      </c>
      <c r="F46" s="254">
        <v>0</v>
      </c>
      <c r="G46" s="254">
        <v>0</v>
      </c>
      <c r="H46" s="254">
        <f t="shared" si="8"/>
        <v>47</v>
      </c>
      <c r="I46" s="254">
        <f t="shared" si="7"/>
        <v>120</v>
      </c>
      <c r="J46" s="254">
        <f t="shared" si="7"/>
        <v>167</v>
      </c>
      <c r="K46" s="255" t="s">
        <v>349</v>
      </c>
    </row>
    <row r="47" spans="1:11" ht="18.75" customHeight="1" x14ac:dyDescent="0.2">
      <c r="A47" s="252" t="s">
        <v>285</v>
      </c>
      <c r="B47" s="254">
        <v>232</v>
      </c>
      <c r="C47" s="254">
        <v>316</v>
      </c>
      <c r="D47" s="254">
        <v>548</v>
      </c>
      <c r="E47" s="254">
        <v>0</v>
      </c>
      <c r="F47" s="254">
        <v>0</v>
      </c>
      <c r="G47" s="254">
        <v>0</v>
      </c>
      <c r="H47" s="254">
        <f t="shared" si="8"/>
        <v>232</v>
      </c>
      <c r="I47" s="254">
        <f t="shared" si="7"/>
        <v>316</v>
      </c>
      <c r="J47" s="254">
        <f t="shared" si="7"/>
        <v>548</v>
      </c>
      <c r="K47" s="255" t="s">
        <v>286</v>
      </c>
    </row>
    <row r="48" spans="1:11" ht="18.75" customHeight="1" x14ac:dyDescent="0.2">
      <c r="A48" s="252" t="s">
        <v>407</v>
      </c>
      <c r="B48" s="254">
        <v>444</v>
      </c>
      <c r="C48" s="254">
        <v>526</v>
      </c>
      <c r="D48" s="254">
        <v>970</v>
      </c>
      <c r="E48" s="254">
        <v>0</v>
      </c>
      <c r="F48" s="254">
        <v>0</v>
      </c>
      <c r="G48" s="254">
        <v>0</v>
      </c>
      <c r="H48" s="254">
        <f t="shared" si="8"/>
        <v>444</v>
      </c>
      <c r="I48" s="254">
        <f t="shared" si="7"/>
        <v>526</v>
      </c>
      <c r="J48" s="254">
        <f t="shared" si="7"/>
        <v>970</v>
      </c>
      <c r="K48" s="255" t="s">
        <v>351</v>
      </c>
    </row>
    <row r="49" spans="1:11" ht="18.75" customHeight="1" x14ac:dyDescent="0.2">
      <c r="A49" s="252" t="s">
        <v>352</v>
      </c>
      <c r="B49" s="254">
        <v>125</v>
      </c>
      <c r="C49" s="254">
        <v>115</v>
      </c>
      <c r="D49" s="254">
        <v>240</v>
      </c>
      <c r="E49" s="254">
        <v>0</v>
      </c>
      <c r="F49" s="254">
        <v>0</v>
      </c>
      <c r="G49" s="254">
        <v>0</v>
      </c>
      <c r="H49" s="254">
        <f t="shared" si="8"/>
        <v>125</v>
      </c>
      <c r="I49" s="254">
        <f t="shared" si="7"/>
        <v>115</v>
      </c>
      <c r="J49" s="254">
        <f t="shared" si="7"/>
        <v>240</v>
      </c>
      <c r="K49" s="255" t="s">
        <v>1423</v>
      </c>
    </row>
    <row r="50" spans="1:11" ht="18.75" customHeight="1" x14ac:dyDescent="0.2">
      <c r="A50" s="252" t="s">
        <v>287</v>
      </c>
      <c r="B50" s="254">
        <v>358</v>
      </c>
      <c r="C50" s="254">
        <v>636</v>
      </c>
      <c r="D50" s="254">
        <v>994</v>
      </c>
      <c r="E50" s="254">
        <v>0</v>
      </c>
      <c r="F50" s="254">
        <v>0</v>
      </c>
      <c r="G50" s="254">
        <v>0</v>
      </c>
      <c r="H50" s="254">
        <f t="shared" si="8"/>
        <v>358</v>
      </c>
      <c r="I50" s="254">
        <f t="shared" si="7"/>
        <v>636</v>
      </c>
      <c r="J50" s="254">
        <f t="shared" si="7"/>
        <v>994</v>
      </c>
      <c r="K50" s="255" t="s">
        <v>288</v>
      </c>
    </row>
    <row r="51" spans="1:11" ht="18.75" customHeight="1" x14ac:dyDescent="0.2">
      <c r="A51" s="252" t="s">
        <v>289</v>
      </c>
      <c r="B51" s="254">
        <v>787</v>
      </c>
      <c r="C51" s="254">
        <v>406</v>
      </c>
      <c r="D51" s="254">
        <v>1193</v>
      </c>
      <c r="E51" s="254">
        <v>0</v>
      </c>
      <c r="F51" s="254">
        <v>0</v>
      </c>
      <c r="G51" s="254">
        <v>0</v>
      </c>
      <c r="H51" s="254">
        <f t="shared" si="8"/>
        <v>787</v>
      </c>
      <c r="I51" s="254">
        <f t="shared" si="7"/>
        <v>406</v>
      </c>
      <c r="J51" s="254">
        <f t="shared" si="7"/>
        <v>1193</v>
      </c>
      <c r="K51" s="255" t="s">
        <v>290</v>
      </c>
    </row>
    <row r="52" spans="1:11" ht="18.75" customHeight="1" x14ac:dyDescent="0.2">
      <c r="A52" s="252" t="s">
        <v>390</v>
      </c>
      <c r="B52" s="254">
        <v>849</v>
      </c>
      <c r="C52" s="254">
        <v>1187</v>
      </c>
      <c r="D52" s="254">
        <v>2036</v>
      </c>
      <c r="E52" s="254">
        <v>0</v>
      </c>
      <c r="F52" s="254">
        <v>0</v>
      </c>
      <c r="G52" s="254">
        <v>0</v>
      </c>
      <c r="H52" s="254">
        <f t="shared" si="8"/>
        <v>849</v>
      </c>
      <c r="I52" s="254">
        <f t="shared" si="7"/>
        <v>1187</v>
      </c>
      <c r="J52" s="254">
        <f t="shared" si="7"/>
        <v>2036</v>
      </c>
      <c r="K52" s="255" t="s">
        <v>1424</v>
      </c>
    </row>
    <row r="53" spans="1:11" ht="18.75" customHeight="1" x14ac:dyDescent="0.2">
      <c r="A53" s="252" t="s">
        <v>361</v>
      </c>
      <c r="B53" s="254">
        <v>296</v>
      </c>
      <c r="C53" s="254">
        <v>327</v>
      </c>
      <c r="D53" s="254">
        <v>623</v>
      </c>
      <c r="E53" s="254">
        <v>0</v>
      </c>
      <c r="F53" s="254">
        <v>0</v>
      </c>
      <c r="G53" s="254">
        <v>0</v>
      </c>
      <c r="H53" s="254">
        <f t="shared" si="8"/>
        <v>296</v>
      </c>
      <c r="I53" s="254">
        <f t="shared" si="7"/>
        <v>327</v>
      </c>
      <c r="J53" s="254">
        <f t="shared" si="7"/>
        <v>623</v>
      </c>
      <c r="K53" s="255" t="s">
        <v>429</v>
      </c>
    </row>
    <row r="54" spans="1:11" ht="18.75" customHeight="1" x14ac:dyDescent="0.2">
      <c r="A54" s="252" t="s">
        <v>1212</v>
      </c>
      <c r="B54" s="254">
        <v>679</v>
      </c>
      <c r="C54" s="254">
        <v>908</v>
      </c>
      <c r="D54" s="254">
        <v>1587</v>
      </c>
      <c r="E54" s="254">
        <v>0</v>
      </c>
      <c r="F54" s="254">
        <v>0</v>
      </c>
      <c r="G54" s="254">
        <v>0</v>
      </c>
      <c r="H54" s="254">
        <f t="shared" si="8"/>
        <v>679</v>
      </c>
      <c r="I54" s="254">
        <f t="shared" si="7"/>
        <v>908</v>
      </c>
      <c r="J54" s="254">
        <f t="shared" si="7"/>
        <v>1587</v>
      </c>
      <c r="K54" s="255" t="s">
        <v>1394</v>
      </c>
    </row>
    <row r="55" spans="1:11" ht="18.75" customHeight="1" x14ac:dyDescent="0.2">
      <c r="A55" s="252" t="s">
        <v>297</v>
      </c>
      <c r="B55" s="254">
        <v>297</v>
      </c>
      <c r="C55" s="254">
        <v>139</v>
      </c>
      <c r="D55" s="254">
        <v>436</v>
      </c>
      <c r="E55" s="254">
        <v>0</v>
      </c>
      <c r="F55" s="254">
        <v>0</v>
      </c>
      <c r="G55" s="254">
        <v>0</v>
      </c>
      <c r="H55" s="254">
        <f t="shared" si="8"/>
        <v>297</v>
      </c>
      <c r="I55" s="254">
        <f t="shared" si="7"/>
        <v>139</v>
      </c>
      <c r="J55" s="254">
        <f t="shared" si="7"/>
        <v>436</v>
      </c>
      <c r="K55" s="255" t="s">
        <v>312</v>
      </c>
    </row>
    <row r="56" spans="1:11" ht="18.75" customHeight="1" x14ac:dyDescent="0.2">
      <c r="A56" s="252" t="s">
        <v>299</v>
      </c>
      <c r="B56" s="254">
        <v>291</v>
      </c>
      <c r="C56" s="254">
        <v>323</v>
      </c>
      <c r="D56" s="254">
        <v>614</v>
      </c>
      <c r="E56" s="254">
        <v>0</v>
      </c>
      <c r="F56" s="254">
        <v>0</v>
      </c>
      <c r="G56" s="254">
        <v>0</v>
      </c>
      <c r="H56" s="254">
        <f t="shared" si="8"/>
        <v>291</v>
      </c>
      <c r="I56" s="254">
        <f t="shared" si="7"/>
        <v>323</v>
      </c>
      <c r="J56" s="254">
        <f t="shared" si="7"/>
        <v>614</v>
      </c>
      <c r="K56" s="255" t="s">
        <v>300</v>
      </c>
    </row>
    <row r="57" spans="1:11" ht="18.75" customHeight="1" x14ac:dyDescent="0.2">
      <c r="A57" s="252" t="s">
        <v>301</v>
      </c>
      <c r="B57" s="254">
        <v>320</v>
      </c>
      <c r="C57" s="254">
        <v>234</v>
      </c>
      <c r="D57" s="254">
        <v>554</v>
      </c>
      <c r="E57" s="254">
        <v>0</v>
      </c>
      <c r="F57" s="254">
        <v>0</v>
      </c>
      <c r="G57" s="254">
        <v>0</v>
      </c>
      <c r="H57" s="254">
        <f t="shared" si="8"/>
        <v>320</v>
      </c>
      <c r="I57" s="254">
        <f t="shared" si="7"/>
        <v>234</v>
      </c>
      <c r="J57" s="254">
        <f t="shared" si="7"/>
        <v>554</v>
      </c>
      <c r="K57" s="255" t="s">
        <v>302</v>
      </c>
    </row>
    <row r="58" spans="1:11" ht="18.75" customHeight="1" x14ac:dyDescent="0.2">
      <c r="A58" s="252" t="s">
        <v>38</v>
      </c>
      <c r="B58" s="254">
        <f t="shared" ref="B58:G58" si="9">SUM(B43:B57)</f>
        <v>4995</v>
      </c>
      <c r="C58" s="254">
        <f t="shared" si="9"/>
        <v>5732</v>
      </c>
      <c r="D58" s="254">
        <f t="shared" si="9"/>
        <v>10727</v>
      </c>
      <c r="E58" s="254">
        <f t="shared" si="9"/>
        <v>0</v>
      </c>
      <c r="F58" s="254">
        <f t="shared" si="9"/>
        <v>0</v>
      </c>
      <c r="G58" s="254">
        <f t="shared" si="9"/>
        <v>0</v>
      </c>
      <c r="H58" s="254">
        <f t="shared" si="8"/>
        <v>4995</v>
      </c>
      <c r="I58" s="254">
        <f t="shared" si="7"/>
        <v>5732</v>
      </c>
      <c r="J58" s="254">
        <f t="shared" si="7"/>
        <v>10727</v>
      </c>
      <c r="K58" s="255" t="s">
        <v>39</v>
      </c>
    </row>
    <row r="59" spans="1:11" ht="15.75" customHeight="1" x14ac:dyDescent="0.2">
      <c r="A59" s="252" t="s">
        <v>62</v>
      </c>
      <c r="B59" s="254"/>
      <c r="C59" s="254"/>
      <c r="D59" s="254"/>
      <c r="E59" s="254"/>
      <c r="F59" s="254"/>
      <c r="G59" s="254"/>
      <c r="H59" s="254"/>
      <c r="I59" s="254"/>
      <c r="J59" s="254"/>
      <c r="K59" s="255" t="s">
        <v>41</v>
      </c>
    </row>
    <row r="60" spans="1:11" ht="18.75" customHeight="1" x14ac:dyDescent="0.2">
      <c r="A60" s="252" t="s">
        <v>287</v>
      </c>
      <c r="B60" s="254">
        <v>263</v>
      </c>
      <c r="C60" s="254">
        <v>216</v>
      </c>
      <c r="D60" s="254">
        <f>SUM(B60:C60)</f>
        <v>479</v>
      </c>
      <c r="E60" s="254">
        <v>0</v>
      </c>
      <c r="F60" s="254">
        <v>0</v>
      </c>
      <c r="G60" s="254">
        <v>0</v>
      </c>
      <c r="H60" s="254">
        <f t="shared" ref="H60:H65" si="10">SUM(E60,B60)</f>
        <v>263</v>
      </c>
      <c r="I60" s="254">
        <f t="shared" ref="I60:J65" si="11">SUM(F60,C60)</f>
        <v>216</v>
      </c>
      <c r="J60" s="254">
        <f t="shared" si="11"/>
        <v>479</v>
      </c>
      <c r="K60" s="255" t="s">
        <v>288</v>
      </c>
    </row>
    <row r="61" spans="1:11" ht="18.75" customHeight="1" x14ac:dyDescent="0.2">
      <c r="A61" s="252" t="s">
        <v>289</v>
      </c>
      <c r="B61" s="254">
        <v>382</v>
      </c>
      <c r="C61" s="254">
        <v>149</v>
      </c>
      <c r="D61" s="254">
        <f>SUM(B61:C61)</f>
        <v>531</v>
      </c>
      <c r="E61" s="254">
        <v>0</v>
      </c>
      <c r="F61" s="254">
        <v>0</v>
      </c>
      <c r="G61" s="254">
        <v>0</v>
      </c>
      <c r="H61" s="254">
        <f t="shared" si="10"/>
        <v>382</v>
      </c>
      <c r="I61" s="254">
        <f t="shared" si="11"/>
        <v>149</v>
      </c>
      <c r="J61" s="254">
        <f t="shared" si="11"/>
        <v>531</v>
      </c>
      <c r="K61" s="255" t="s">
        <v>290</v>
      </c>
    </row>
    <row r="62" spans="1:11" ht="18.75" customHeight="1" x14ac:dyDescent="0.2">
      <c r="A62" s="252" t="s">
        <v>390</v>
      </c>
      <c r="B62" s="254">
        <v>286</v>
      </c>
      <c r="C62" s="254">
        <v>261</v>
      </c>
      <c r="D62" s="254">
        <f>SUM(B62:C62)</f>
        <v>547</v>
      </c>
      <c r="E62" s="254">
        <v>0</v>
      </c>
      <c r="F62" s="254">
        <v>0</v>
      </c>
      <c r="G62" s="254">
        <v>0</v>
      </c>
      <c r="H62" s="254">
        <f t="shared" si="10"/>
        <v>286</v>
      </c>
      <c r="I62" s="254">
        <f t="shared" si="11"/>
        <v>261</v>
      </c>
      <c r="J62" s="254">
        <f t="shared" si="11"/>
        <v>547</v>
      </c>
      <c r="K62" s="255" t="s">
        <v>1424</v>
      </c>
    </row>
    <row r="63" spans="1:11" ht="18.75" customHeight="1" x14ac:dyDescent="0.2">
      <c r="A63" s="252" t="s">
        <v>1212</v>
      </c>
      <c r="B63" s="254">
        <v>66</v>
      </c>
      <c r="C63" s="254">
        <v>98</v>
      </c>
      <c r="D63" s="254">
        <f>SUM(B63:C63)</f>
        <v>164</v>
      </c>
      <c r="E63" s="254">
        <v>0</v>
      </c>
      <c r="F63" s="254">
        <v>0</v>
      </c>
      <c r="G63" s="254">
        <v>0</v>
      </c>
      <c r="H63" s="254">
        <f t="shared" si="10"/>
        <v>66</v>
      </c>
      <c r="I63" s="254">
        <f t="shared" si="11"/>
        <v>98</v>
      </c>
      <c r="J63" s="254">
        <f t="shared" si="11"/>
        <v>164</v>
      </c>
      <c r="K63" s="255" t="s">
        <v>1394</v>
      </c>
    </row>
    <row r="64" spans="1:11" ht="18.75" customHeight="1" x14ac:dyDescent="0.2">
      <c r="A64" s="252" t="s">
        <v>301</v>
      </c>
      <c r="B64" s="254">
        <v>401</v>
      </c>
      <c r="C64" s="254">
        <v>108</v>
      </c>
      <c r="D64" s="254">
        <f>SUM(B64:C64)</f>
        <v>509</v>
      </c>
      <c r="E64" s="254">
        <v>0</v>
      </c>
      <c r="F64" s="254">
        <v>0</v>
      </c>
      <c r="G64" s="254">
        <v>0</v>
      </c>
      <c r="H64" s="254">
        <f t="shared" si="10"/>
        <v>401</v>
      </c>
      <c r="I64" s="254">
        <f t="shared" si="11"/>
        <v>108</v>
      </c>
      <c r="J64" s="254">
        <f t="shared" si="11"/>
        <v>509</v>
      </c>
      <c r="K64" s="255" t="s">
        <v>302</v>
      </c>
    </row>
    <row r="65" spans="1:11" ht="18.75" customHeight="1" thickBot="1" x14ac:dyDescent="0.25">
      <c r="A65" s="252" t="s">
        <v>45</v>
      </c>
      <c r="B65" s="254">
        <f t="shared" ref="B65:G65" si="12">SUM(B60:B64)</f>
        <v>1398</v>
      </c>
      <c r="C65" s="254">
        <f t="shared" si="12"/>
        <v>832</v>
      </c>
      <c r="D65" s="254">
        <f t="shared" si="12"/>
        <v>2230</v>
      </c>
      <c r="E65" s="254">
        <f t="shared" si="12"/>
        <v>0</v>
      </c>
      <c r="F65" s="254">
        <f t="shared" si="12"/>
        <v>0</v>
      </c>
      <c r="G65" s="254">
        <f t="shared" si="12"/>
        <v>0</v>
      </c>
      <c r="H65" s="254">
        <f t="shared" si="10"/>
        <v>1398</v>
      </c>
      <c r="I65" s="254">
        <f t="shared" si="11"/>
        <v>832</v>
      </c>
      <c r="J65" s="254">
        <f t="shared" si="11"/>
        <v>2230</v>
      </c>
      <c r="K65" s="255" t="s">
        <v>1410</v>
      </c>
    </row>
    <row r="66" spans="1:11" ht="19.5" customHeight="1" thickBot="1" x14ac:dyDescent="0.25">
      <c r="A66" s="272" t="s">
        <v>47</v>
      </c>
      <c r="B66" s="273">
        <f>SUM(B58,B65)</f>
        <v>6393</v>
      </c>
      <c r="C66" s="273">
        <f t="shared" ref="C66:J66" si="13">SUM(C58,C65)</f>
        <v>6564</v>
      </c>
      <c r="D66" s="273">
        <f t="shared" si="13"/>
        <v>12957</v>
      </c>
      <c r="E66" s="273">
        <f t="shared" si="13"/>
        <v>0</v>
      </c>
      <c r="F66" s="273">
        <f t="shared" si="13"/>
        <v>0</v>
      </c>
      <c r="G66" s="273">
        <f t="shared" si="13"/>
        <v>0</v>
      </c>
      <c r="H66" s="273">
        <f t="shared" si="13"/>
        <v>6393</v>
      </c>
      <c r="I66" s="273">
        <f t="shared" si="13"/>
        <v>6564</v>
      </c>
      <c r="J66" s="273">
        <f t="shared" si="13"/>
        <v>12957</v>
      </c>
      <c r="K66" s="274" t="s">
        <v>48</v>
      </c>
    </row>
    <row r="67" spans="1:11" ht="19.5" customHeight="1" thickTop="1" x14ac:dyDescent="0.2">
      <c r="A67" s="284"/>
      <c r="B67" s="285"/>
      <c r="C67" s="285"/>
      <c r="D67" s="285"/>
      <c r="E67" s="285"/>
      <c r="F67" s="285"/>
      <c r="G67" s="285"/>
      <c r="H67" s="285"/>
      <c r="I67" s="285"/>
      <c r="J67" s="285"/>
      <c r="K67" s="286"/>
    </row>
    <row r="68" spans="1:11" ht="24.75" customHeight="1" x14ac:dyDescent="0.2">
      <c r="A68" s="443" t="s">
        <v>1430</v>
      </c>
      <c r="B68" s="443"/>
      <c r="C68" s="443"/>
      <c r="D68" s="443"/>
      <c r="E68" s="443"/>
      <c r="F68" s="443"/>
      <c r="G68" s="443"/>
      <c r="H68" s="443"/>
      <c r="I68" s="443"/>
      <c r="J68" s="443"/>
      <c r="K68" s="443"/>
    </row>
    <row r="69" spans="1:11" ht="37.5" customHeight="1" x14ac:dyDescent="0.25">
      <c r="A69" s="444" t="s">
        <v>1431</v>
      </c>
      <c r="B69" s="444"/>
      <c r="C69" s="444"/>
      <c r="D69" s="444"/>
      <c r="E69" s="444"/>
      <c r="F69" s="444"/>
      <c r="G69" s="444"/>
      <c r="H69" s="444"/>
      <c r="I69" s="444"/>
      <c r="J69" s="444"/>
      <c r="K69" s="444"/>
    </row>
    <row r="70" spans="1:11" s="248" customFormat="1" ht="22.5" customHeight="1" thickBot="1" x14ac:dyDescent="0.3">
      <c r="A70" s="280" t="s">
        <v>1432</v>
      </c>
      <c r="K70" s="281" t="s">
        <v>1433</v>
      </c>
    </row>
    <row r="71" spans="1:11" ht="16.5" thickTop="1" x14ac:dyDescent="0.25">
      <c r="A71" s="445" t="s">
        <v>118</v>
      </c>
      <c r="B71" s="448" t="s">
        <v>2</v>
      </c>
      <c r="C71" s="448"/>
      <c r="D71" s="448"/>
      <c r="E71" s="448" t="s">
        <v>3</v>
      </c>
      <c r="F71" s="448"/>
      <c r="G71" s="448"/>
      <c r="H71" s="448" t="s">
        <v>4</v>
      </c>
      <c r="I71" s="448"/>
      <c r="J71" s="448"/>
      <c r="K71" s="445" t="s">
        <v>278</v>
      </c>
    </row>
    <row r="72" spans="1:11" ht="15.75" x14ac:dyDescent="0.25">
      <c r="A72" s="446"/>
      <c r="B72" s="449" t="s">
        <v>6</v>
      </c>
      <c r="C72" s="449"/>
      <c r="D72" s="449"/>
      <c r="E72" s="449" t="s">
        <v>7</v>
      </c>
      <c r="F72" s="449"/>
      <c r="G72" s="449"/>
      <c r="H72" s="449" t="s">
        <v>8</v>
      </c>
      <c r="I72" s="449"/>
      <c r="J72" s="449"/>
      <c r="K72" s="446"/>
    </row>
    <row r="73" spans="1:11" ht="15.75" x14ac:dyDescent="0.25">
      <c r="A73" s="446"/>
      <c r="B73" s="250" t="s">
        <v>52</v>
      </c>
      <c r="C73" s="250" t="s">
        <v>10</v>
      </c>
      <c r="D73" s="250" t="s">
        <v>11</v>
      </c>
      <c r="E73" s="250" t="s">
        <v>52</v>
      </c>
      <c r="F73" s="250" t="s">
        <v>10</v>
      </c>
      <c r="G73" s="250" t="s">
        <v>11</v>
      </c>
      <c r="H73" s="250" t="s">
        <v>52</v>
      </c>
      <c r="I73" s="250" t="s">
        <v>10</v>
      </c>
      <c r="J73" s="250" t="s">
        <v>11</v>
      </c>
      <c r="K73" s="446"/>
    </row>
    <row r="74" spans="1:11" ht="16.5" thickBot="1" x14ac:dyDescent="0.3">
      <c r="A74" s="447"/>
      <c r="B74" s="251" t="s">
        <v>12</v>
      </c>
      <c r="C74" s="251" t="s">
        <v>13</v>
      </c>
      <c r="D74" s="251" t="s">
        <v>8</v>
      </c>
      <c r="E74" s="251" t="s">
        <v>12</v>
      </c>
      <c r="F74" s="251" t="s">
        <v>13</v>
      </c>
      <c r="G74" s="251" t="s">
        <v>8</v>
      </c>
      <c r="H74" s="251" t="s">
        <v>12</v>
      </c>
      <c r="I74" s="251" t="s">
        <v>13</v>
      </c>
      <c r="J74" s="251" t="s">
        <v>8</v>
      </c>
      <c r="K74" s="447"/>
    </row>
    <row r="75" spans="1:11" ht="21" customHeight="1" x14ac:dyDescent="0.2">
      <c r="A75" s="252" t="s">
        <v>14</v>
      </c>
      <c r="B75" s="254"/>
      <c r="C75" s="254"/>
      <c r="D75" s="254"/>
      <c r="E75" s="254"/>
      <c r="F75" s="254"/>
      <c r="G75" s="254"/>
      <c r="H75" s="254"/>
      <c r="I75" s="254"/>
      <c r="J75" s="254"/>
      <c r="K75" s="255" t="s">
        <v>69</v>
      </c>
    </row>
    <row r="76" spans="1:11" ht="21" customHeight="1" x14ac:dyDescent="0.2">
      <c r="A76" s="252" t="s">
        <v>280</v>
      </c>
      <c r="B76" s="254">
        <v>33</v>
      </c>
      <c r="C76" s="254">
        <v>11</v>
      </c>
      <c r="D76" s="254">
        <v>44</v>
      </c>
      <c r="E76" s="254">
        <v>0</v>
      </c>
      <c r="F76" s="254">
        <v>0</v>
      </c>
      <c r="G76" s="254">
        <f>SUM(E76:F76)</f>
        <v>0</v>
      </c>
      <c r="H76" s="254">
        <f t="shared" ref="H76:H92" si="14">SUM(E76,B76)</f>
        <v>33</v>
      </c>
      <c r="I76" s="254">
        <f t="shared" ref="I76:J90" si="15">SUM(F76,C76)</f>
        <v>11</v>
      </c>
      <c r="J76" s="254">
        <f t="shared" si="15"/>
        <v>44</v>
      </c>
      <c r="K76" s="255" t="s">
        <v>281</v>
      </c>
    </row>
    <row r="77" spans="1:11" ht="21" customHeight="1" x14ac:dyDescent="0.2">
      <c r="A77" s="252" t="s">
        <v>131</v>
      </c>
      <c r="B77" s="254">
        <v>15</v>
      </c>
      <c r="C77" s="254">
        <v>3</v>
      </c>
      <c r="D77" s="254">
        <v>18</v>
      </c>
      <c r="E77" s="254">
        <v>0</v>
      </c>
      <c r="F77" s="254">
        <v>0</v>
      </c>
      <c r="G77" s="254">
        <f t="shared" ref="G77:G94" si="16">SUM(E77:F77)</f>
        <v>0</v>
      </c>
      <c r="H77" s="254">
        <f t="shared" si="14"/>
        <v>15</v>
      </c>
      <c r="I77" s="254">
        <f t="shared" si="15"/>
        <v>3</v>
      </c>
      <c r="J77" s="254">
        <f t="shared" si="15"/>
        <v>18</v>
      </c>
      <c r="K77" s="255" t="s">
        <v>282</v>
      </c>
    </row>
    <row r="78" spans="1:11" ht="21" customHeight="1" x14ac:dyDescent="0.2">
      <c r="A78" s="252" t="s">
        <v>125</v>
      </c>
      <c r="B78" s="254">
        <v>4</v>
      </c>
      <c r="C78" s="254">
        <v>6</v>
      </c>
      <c r="D78" s="254">
        <v>10</v>
      </c>
      <c r="E78" s="254">
        <v>0</v>
      </c>
      <c r="F78" s="254">
        <v>0</v>
      </c>
      <c r="G78" s="254">
        <f t="shared" si="16"/>
        <v>0</v>
      </c>
      <c r="H78" s="254">
        <f t="shared" si="14"/>
        <v>4</v>
      </c>
      <c r="I78" s="254">
        <f t="shared" si="15"/>
        <v>6</v>
      </c>
      <c r="J78" s="254">
        <f t="shared" si="15"/>
        <v>10</v>
      </c>
      <c r="K78" s="255" t="s">
        <v>1393</v>
      </c>
    </row>
    <row r="79" spans="1:11" ht="21" customHeight="1" x14ac:dyDescent="0.2">
      <c r="A79" s="252" t="s">
        <v>348</v>
      </c>
      <c r="B79" s="254">
        <v>13</v>
      </c>
      <c r="C79" s="254">
        <v>1</v>
      </c>
      <c r="D79" s="254">
        <v>14</v>
      </c>
      <c r="E79" s="254">
        <v>0</v>
      </c>
      <c r="F79" s="254">
        <v>0</v>
      </c>
      <c r="G79" s="254">
        <f t="shared" si="16"/>
        <v>0</v>
      </c>
      <c r="H79" s="254">
        <f t="shared" si="14"/>
        <v>13</v>
      </c>
      <c r="I79" s="254">
        <f t="shared" si="15"/>
        <v>1</v>
      </c>
      <c r="J79" s="254">
        <f t="shared" si="15"/>
        <v>14</v>
      </c>
      <c r="K79" s="255" t="s">
        <v>349</v>
      </c>
    </row>
    <row r="80" spans="1:11" ht="21" customHeight="1" x14ac:dyDescent="0.2">
      <c r="A80" s="252" t="s">
        <v>285</v>
      </c>
      <c r="B80" s="254">
        <v>66</v>
      </c>
      <c r="C80" s="254">
        <v>11</v>
      </c>
      <c r="D80" s="254">
        <v>77</v>
      </c>
      <c r="E80" s="254">
        <v>0</v>
      </c>
      <c r="F80" s="254">
        <v>0</v>
      </c>
      <c r="G80" s="254">
        <f t="shared" si="16"/>
        <v>0</v>
      </c>
      <c r="H80" s="254">
        <f t="shared" si="14"/>
        <v>66</v>
      </c>
      <c r="I80" s="254">
        <f t="shared" si="15"/>
        <v>11</v>
      </c>
      <c r="J80" s="254">
        <f t="shared" si="15"/>
        <v>77</v>
      </c>
      <c r="K80" s="255" t="s">
        <v>286</v>
      </c>
    </row>
    <row r="81" spans="1:11" ht="21" customHeight="1" x14ac:dyDescent="0.2">
      <c r="A81" s="252" t="s">
        <v>407</v>
      </c>
      <c r="B81" s="254">
        <v>80</v>
      </c>
      <c r="C81" s="254">
        <v>10</v>
      </c>
      <c r="D81" s="254">
        <v>90</v>
      </c>
      <c r="E81" s="254">
        <v>0</v>
      </c>
      <c r="F81" s="254">
        <v>0</v>
      </c>
      <c r="G81" s="254">
        <f t="shared" si="16"/>
        <v>0</v>
      </c>
      <c r="H81" s="254">
        <f t="shared" si="14"/>
        <v>80</v>
      </c>
      <c r="I81" s="254">
        <f t="shared" si="15"/>
        <v>10</v>
      </c>
      <c r="J81" s="254">
        <f t="shared" si="15"/>
        <v>90</v>
      </c>
      <c r="K81" s="255" t="s">
        <v>351</v>
      </c>
    </row>
    <row r="82" spans="1:11" ht="21" customHeight="1" x14ac:dyDescent="0.2">
      <c r="A82" s="252" t="s">
        <v>352</v>
      </c>
      <c r="B82" s="254">
        <v>15</v>
      </c>
      <c r="C82" s="254">
        <v>7</v>
      </c>
      <c r="D82" s="254">
        <v>22</v>
      </c>
      <c r="E82" s="254">
        <v>0</v>
      </c>
      <c r="F82" s="254">
        <v>0</v>
      </c>
      <c r="G82" s="254">
        <f t="shared" si="16"/>
        <v>0</v>
      </c>
      <c r="H82" s="254">
        <f t="shared" si="14"/>
        <v>15</v>
      </c>
      <c r="I82" s="254">
        <f t="shared" si="15"/>
        <v>7</v>
      </c>
      <c r="J82" s="254">
        <f t="shared" si="15"/>
        <v>22</v>
      </c>
      <c r="K82" s="255" t="s">
        <v>1423</v>
      </c>
    </row>
    <row r="83" spans="1:11" ht="21" customHeight="1" x14ac:dyDescent="0.2">
      <c r="A83" s="252" t="s">
        <v>287</v>
      </c>
      <c r="B83" s="254">
        <v>57</v>
      </c>
      <c r="C83" s="254">
        <v>35</v>
      </c>
      <c r="D83" s="254">
        <v>92</v>
      </c>
      <c r="E83" s="254">
        <v>0</v>
      </c>
      <c r="F83" s="254">
        <v>0</v>
      </c>
      <c r="G83" s="254">
        <f t="shared" si="16"/>
        <v>0</v>
      </c>
      <c r="H83" s="254">
        <f t="shared" si="14"/>
        <v>57</v>
      </c>
      <c r="I83" s="254">
        <f t="shared" si="15"/>
        <v>35</v>
      </c>
      <c r="J83" s="254">
        <f t="shared" si="15"/>
        <v>92</v>
      </c>
      <c r="K83" s="255" t="s">
        <v>288</v>
      </c>
    </row>
    <row r="84" spans="1:11" ht="21" customHeight="1" x14ac:dyDescent="0.2">
      <c r="A84" s="252" t="s">
        <v>289</v>
      </c>
      <c r="B84" s="254">
        <v>42</v>
      </c>
      <c r="C84" s="254">
        <v>1</v>
      </c>
      <c r="D84" s="254">
        <v>43</v>
      </c>
      <c r="E84" s="254">
        <v>0</v>
      </c>
      <c r="F84" s="254">
        <v>0</v>
      </c>
      <c r="G84" s="254">
        <f t="shared" si="16"/>
        <v>0</v>
      </c>
      <c r="H84" s="254">
        <f t="shared" si="14"/>
        <v>42</v>
      </c>
      <c r="I84" s="254">
        <f t="shared" si="15"/>
        <v>1</v>
      </c>
      <c r="J84" s="254">
        <f t="shared" si="15"/>
        <v>43</v>
      </c>
      <c r="K84" s="255" t="s">
        <v>290</v>
      </c>
    </row>
    <row r="85" spans="1:11" ht="21" customHeight="1" x14ac:dyDescent="0.2">
      <c r="A85" s="252" t="s">
        <v>390</v>
      </c>
      <c r="B85" s="254">
        <v>59</v>
      </c>
      <c r="C85" s="254">
        <v>19</v>
      </c>
      <c r="D85" s="254">
        <v>78</v>
      </c>
      <c r="E85" s="254">
        <v>0</v>
      </c>
      <c r="F85" s="254">
        <v>0</v>
      </c>
      <c r="G85" s="254">
        <f t="shared" si="16"/>
        <v>0</v>
      </c>
      <c r="H85" s="254">
        <f t="shared" si="14"/>
        <v>59</v>
      </c>
      <c r="I85" s="254">
        <f t="shared" si="15"/>
        <v>19</v>
      </c>
      <c r="J85" s="254">
        <f t="shared" si="15"/>
        <v>78</v>
      </c>
      <c r="K85" s="255" t="s">
        <v>1424</v>
      </c>
    </row>
    <row r="86" spans="1:11" ht="21" customHeight="1" x14ac:dyDescent="0.2">
      <c r="A86" s="252" t="s">
        <v>361</v>
      </c>
      <c r="B86" s="254">
        <v>15</v>
      </c>
      <c r="C86" s="254">
        <v>8</v>
      </c>
      <c r="D86" s="254">
        <v>23</v>
      </c>
      <c r="E86" s="254">
        <v>0</v>
      </c>
      <c r="F86" s="254">
        <v>0</v>
      </c>
      <c r="G86" s="254">
        <f t="shared" si="16"/>
        <v>0</v>
      </c>
      <c r="H86" s="254">
        <f t="shared" si="14"/>
        <v>15</v>
      </c>
      <c r="I86" s="254">
        <f t="shared" si="15"/>
        <v>8</v>
      </c>
      <c r="J86" s="254">
        <f t="shared" si="15"/>
        <v>23</v>
      </c>
      <c r="K86" s="255" t="s">
        <v>429</v>
      </c>
    </row>
    <row r="87" spans="1:11" ht="21" customHeight="1" x14ac:dyDescent="0.2">
      <c r="A87" s="252" t="s">
        <v>1212</v>
      </c>
      <c r="B87" s="254">
        <v>34</v>
      </c>
      <c r="C87" s="254">
        <v>11</v>
      </c>
      <c r="D87" s="254">
        <v>45</v>
      </c>
      <c r="E87" s="254">
        <v>0</v>
      </c>
      <c r="F87" s="254">
        <v>0</v>
      </c>
      <c r="G87" s="254">
        <f t="shared" si="16"/>
        <v>0</v>
      </c>
      <c r="H87" s="254">
        <f t="shared" si="14"/>
        <v>34</v>
      </c>
      <c r="I87" s="254">
        <f t="shared" si="15"/>
        <v>11</v>
      </c>
      <c r="J87" s="254">
        <f t="shared" si="15"/>
        <v>45</v>
      </c>
      <c r="K87" s="255" t="s">
        <v>1394</v>
      </c>
    </row>
    <row r="88" spans="1:11" ht="21" customHeight="1" x14ac:dyDescent="0.2">
      <c r="A88" s="252" t="s">
        <v>297</v>
      </c>
      <c r="B88" s="254">
        <v>21</v>
      </c>
      <c r="C88" s="254">
        <v>5</v>
      </c>
      <c r="D88" s="254">
        <v>26</v>
      </c>
      <c r="E88" s="254">
        <v>0</v>
      </c>
      <c r="F88" s="254">
        <v>0</v>
      </c>
      <c r="G88" s="254">
        <f t="shared" si="16"/>
        <v>0</v>
      </c>
      <c r="H88" s="254">
        <f t="shared" si="14"/>
        <v>21</v>
      </c>
      <c r="I88" s="254">
        <f t="shared" si="15"/>
        <v>5</v>
      </c>
      <c r="J88" s="254">
        <f t="shared" si="15"/>
        <v>26</v>
      </c>
      <c r="K88" s="255" t="s">
        <v>312</v>
      </c>
    </row>
    <row r="89" spans="1:11" ht="21" customHeight="1" x14ac:dyDescent="0.2">
      <c r="A89" s="252" t="s">
        <v>299</v>
      </c>
      <c r="B89" s="254">
        <v>9</v>
      </c>
      <c r="C89" s="254">
        <v>3</v>
      </c>
      <c r="D89" s="254">
        <v>12</v>
      </c>
      <c r="E89" s="254">
        <v>0</v>
      </c>
      <c r="F89" s="254">
        <v>0</v>
      </c>
      <c r="G89" s="254">
        <f t="shared" si="16"/>
        <v>0</v>
      </c>
      <c r="H89" s="254">
        <f t="shared" si="14"/>
        <v>9</v>
      </c>
      <c r="I89" s="254">
        <f t="shared" si="15"/>
        <v>3</v>
      </c>
      <c r="J89" s="254">
        <f t="shared" si="15"/>
        <v>12</v>
      </c>
      <c r="K89" s="255" t="s">
        <v>300</v>
      </c>
    </row>
    <row r="90" spans="1:11" ht="21" customHeight="1" x14ac:dyDescent="0.2">
      <c r="A90" s="252" t="s">
        <v>301</v>
      </c>
      <c r="B90" s="254">
        <v>18</v>
      </c>
      <c r="C90" s="254">
        <v>6</v>
      </c>
      <c r="D90" s="254">
        <v>24</v>
      </c>
      <c r="E90" s="254">
        <v>0</v>
      </c>
      <c r="F90" s="254">
        <v>0</v>
      </c>
      <c r="G90" s="254">
        <f t="shared" si="16"/>
        <v>0</v>
      </c>
      <c r="H90" s="254">
        <f t="shared" si="14"/>
        <v>18</v>
      </c>
      <c r="I90" s="254">
        <f t="shared" si="15"/>
        <v>6</v>
      </c>
      <c r="J90" s="254">
        <f t="shared" si="15"/>
        <v>24</v>
      </c>
      <c r="K90" s="255" t="s">
        <v>302</v>
      </c>
    </row>
    <row r="91" spans="1:11" ht="21" customHeight="1" x14ac:dyDescent="0.2">
      <c r="A91" s="252" t="s">
        <v>244</v>
      </c>
      <c r="B91" s="254">
        <v>1</v>
      </c>
      <c r="C91" s="254">
        <v>1</v>
      </c>
      <c r="D91" s="254">
        <v>2</v>
      </c>
      <c r="E91" s="254">
        <v>0</v>
      </c>
      <c r="F91" s="254">
        <v>0</v>
      </c>
      <c r="G91" s="254">
        <f>SUM(E91:F91)</f>
        <v>0</v>
      </c>
      <c r="H91" s="254">
        <f t="shared" si="14"/>
        <v>1</v>
      </c>
      <c r="I91" s="254">
        <f>SUM(F91,C91)</f>
        <v>1</v>
      </c>
      <c r="J91" s="254">
        <f>SUM(G91,D91)</f>
        <v>2</v>
      </c>
      <c r="K91" s="255" t="s">
        <v>266</v>
      </c>
    </row>
    <row r="92" spans="1:11" ht="21" customHeight="1" x14ac:dyDescent="0.2">
      <c r="A92" s="252" t="s">
        <v>245</v>
      </c>
      <c r="B92" s="254">
        <v>5</v>
      </c>
      <c r="C92" s="254">
        <v>0</v>
      </c>
      <c r="D92" s="254">
        <v>5</v>
      </c>
      <c r="E92" s="254">
        <v>0</v>
      </c>
      <c r="F92" s="254">
        <v>0</v>
      </c>
      <c r="G92" s="254">
        <f>SUM(E92:F92)</f>
        <v>0</v>
      </c>
      <c r="H92" s="254">
        <f t="shared" si="14"/>
        <v>5</v>
      </c>
      <c r="I92" s="254">
        <f>SUM(F92,C92)</f>
        <v>0</v>
      </c>
      <c r="J92" s="254">
        <f>SUM(G92,D92)</f>
        <v>5</v>
      </c>
      <c r="K92" s="255" t="s">
        <v>265</v>
      </c>
    </row>
    <row r="93" spans="1:11" ht="39.75" customHeight="1" x14ac:dyDescent="0.2">
      <c r="A93" s="252" t="s">
        <v>1434</v>
      </c>
      <c r="B93" s="254">
        <v>3</v>
      </c>
      <c r="C93" s="254">
        <v>1</v>
      </c>
      <c r="D93" s="254">
        <v>4</v>
      </c>
      <c r="E93" s="254">
        <v>0</v>
      </c>
      <c r="F93" s="254">
        <v>0</v>
      </c>
      <c r="G93" s="254">
        <f>SUM(E93:F93)</f>
        <v>0</v>
      </c>
      <c r="H93" s="254">
        <f t="shared" ref="H93:J95" si="17">SUM(E93,B93)</f>
        <v>3</v>
      </c>
      <c r="I93" s="254">
        <f t="shared" si="17"/>
        <v>1</v>
      </c>
      <c r="J93" s="254">
        <f t="shared" si="17"/>
        <v>4</v>
      </c>
      <c r="K93" s="259" t="s">
        <v>2300</v>
      </c>
    </row>
    <row r="94" spans="1:11" ht="21" customHeight="1" x14ac:dyDescent="0.2">
      <c r="A94" s="252" t="s">
        <v>54</v>
      </c>
      <c r="B94" s="254">
        <v>16</v>
      </c>
      <c r="C94" s="254">
        <v>3</v>
      </c>
      <c r="D94" s="254">
        <v>19</v>
      </c>
      <c r="E94" s="254">
        <v>0</v>
      </c>
      <c r="F94" s="254">
        <v>0</v>
      </c>
      <c r="G94" s="254">
        <f t="shared" si="16"/>
        <v>0</v>
      </c>
      <c r="H94" s="254">
        <f>SUM(E94,B94)</f>
        <v>16</v>
      </c>
      <c r="I94" s="254">
        <f t="shared" si="17"/>
        <v>3</v>
      </c>
      <c r="J94" s="254">
        <f t="shared" si="17"/>
        <v>19</v>
      </c>
      <c r="K94" s="255" t="s">
        <v>954</v>
      </c>
    </row>
    <row r="95" spans="1:11" ht="21" customHeight="1" thickBot="1" x14ac:dyDescent="0.25">
      <c r="A95" s="252" t="s">
        <v>38</v>
      </c>
      <c r="B95" s="287">
        <f t="shared" ref="B95:G95" si="18">SUM(B76:B94)</f>
        <v>506</v>
      </c>
      <c r="C95" s="287">
        <f t="shared" si="18"/>
        <v>142</v>
      </c>
      <c r="D95" s="287">
        <f t="shared" si="18"/>
        <v>648</v>
      </c>
      <c r="E95" s="287">
        <f t="shared" si="18"/>
        <v>0</v>
      </c>
      <c r="F95" s="287">
        <f t="shared" si="18"/>
        <v>0</v>
      </c>
      <c r="G95" s="287">
        <f t="shared" si="18"/>
        <v>0</v>
      </c>
      <c r="H95" s="287">
        <f>SUM(E95,B95)</f>
        <v>506</v>
      </c>
      <c r="I95" s="287">
        <f t="shared" si="17"/>
        <v>142</v>
      </c>
      <c r="J95" s="287">
        <f t="shared" si="17"/>
        <v>648</v>
      </c>
      <c r="K95" s="255" t="s">
        <v>39</v>
      </c>
    </row>
    <row r="96" spans="1:11" ht="21" customHeight="1" thickBot="1" x14ac:dyDescent="0.25">
      <c r="A96" s="272" t="s">
        <v>47</v>
      </c>
      <c r="B96" s="273">
        <f>SUM(B76:B94)</f>
        <v>506</v>
      </c>
      <c r="C96" s="273">
        <f t="shared" ref="C96:J96" si="19">SUM(C76:C94)</f>
        <v>142</v>
      </c>
      <c r="D96" s="273">
        <f t="shared" si="19"/>
        <v>648</v>
      </c>
      <c r="E96" s="273">
        <f t="shared" si="19"/>
        <v>0</v>
      </c>
      <c r="F96" s="273">
        <f t="shared" si="19"/>
        <v>0</v>
      </c>
      <c r="G96" s="273">
        <f t="shared" si="19"/>
        <v>0</v>
      </c>
      <c r="H96" s="273">
        <f t="shared" si="19"/>
        <v>506</v>
      </c>
      <c r="I96" s="273">
        <f t="shared" si="19"/>
        <v>142</v>
      </c>
      <c r="J96" s="273">
        <f t="shared" si="19"/>
        <v>648</v>
      </c>
      <c r="K96" s="274" t="s">
        <v>48</v>
      </c>
    </row>
    <row r="97" ht="15" thickTop="1" x14ac:dyDescent="0.2"/>
  </sheetData>
  <mergeCells count="30">
    <mergeCell ref="A68:K68"/>
    <mergeCell ref="A69:K69"/>
    <mergeCell ref="A71:A74"/>
    <mergeCell ref="B71:D71"/>
    <mergeCell ref="E71:G71"/>
    <mergeCell ref="H71:J71"/>
    <mergeCell ref="K71:K74"/>
    <mergeCell ref="B72:D72"/>
    <mergeCell ref="E72:G72"/>
    <mergeCell ref="H72:J72"/>
    <mergeCell ref="A35:K35"/>
    <mergeCell ref="A36:K36"/>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0.5" right="0.5" top="1" bottom="0.5" header="1" footer="0.5"/>
  <pageSetup paperSize="9" scale="8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33"/>
  <sheetViews>
    <sheetView rightToLeft="1" view="pageBreakPreview" zoomScale="80" zoomScaleSheetLayoutView="80" workbookViewId="0">
      <selection activeCell="K106" sqref="K106"/>
    </sheetView>
  </sheetViews>
  <sheetFormatPr defaultRowHeight="14.25" x14ac:dyDescent="0.2"/>
  <cols>
    <col min="1" max="1" width="21.875" style="264" customWidth="1"/>
    <col min="2" max="2" width="6.75" style="264" customWidth="1"/>
    <col min="3" max="3" width="10.5" style="264" customWidth="1"/>
    <col min="4" max="4" width="8.625" style="264" customWidth="1"/>
    <col min="5" max="5" width="6.5" style="264" customWidth="1"/>
    <col min="6" max="10" width="7.5" style="264" customWidth="1"/>
    <col min="11" max="11" width="6.5" style="264" customWidth="1"/>
    <col min="12" max="12" width="9" style="264" customWidth="1"/>
    <col min="13" max="13" width="7.5" style="264" customWidth="1"/>
    <col min="14" max="14" width="32.875" style="264" customWidth="1"/>
    <col min="15" max="16384" width="9" style="264"/>
  </cols>
  <sheetData>
    <row r="1" spans="1:14" ht="28.5" customHeight="1" x14ac:dyDescent="0.2">
      <c r="A1" s="443" t="s">
        <v>1435</v>
      </c>
      <c r="B1" s="443"/>
      <c r="C1" s="443"/>
      <c r="D1" s="443"/>
      <c r="E1" s="443"/>
      <c r="F1" s="443"/>
      <c r="G1" s="443"/>
      <c r="H1" s="443"/>
      <c r="I1" s="443"/>
      <c r="J1" s="443"/>
      <c r="K1" s="443"/>
      <c r="L1" s="443"/>
      <c r="M1" s="443"/>
      <c r="N1" s="443"/>
    </row>
    <row r="2" spans="1:14" ht="40.5" customHeight="1" x14ac:dyDescent="0.25">
      <c r="A2" s="444" t="s">
        <v>1436</v>
      </c>
      <c r="B2" s="444"/>
      <c r="C2" s="444"/>
      <c r="D2" s="444"/>
      <c r="E2" s="444"/>
      <c r="F2" s="444"/>
      <c r="G2" s="444"/>
      <c r="H2" s="444"/>
      <c r="I2" s="444"/>
      <c r="J2" s="444"/>
      <c r="K2" s="444"/>
      <c r="L2" s="444"/>
      <c r="M2" s="444"/>
      <c r="N2" s="444"/>
    </row>
    <row r="3" spans="1:14" ht="16.5" thickBot="1" x14ac:dyDescent="0.25">
      <c r="A3" s="288" t="s">
        <v>1437</v>
      </c>
      <c r="N3" s="289" t="s">
        <v>1438</v>
      </c>
    </row>
    <row r="4" spans="1:14" ht="16.5" thickTop="1" x14ac:dyDescent="0.25">
      <c r="A4" s="445" t="s">
        <v>118</v>
      </c>
      <c r="B4" s="448" t="s">
        <v>56</v>
      </c>
      <c r="C4" s="448"/>
      <c r="D4" s="448"/>
      <c r="E4" s="448" t="s">
        <v>57</v>
      </c>
      <c r="F4" s="448"/>
      <c r="G4" s="448"/>
      <c r="H4" s="448" t="s">
        <v>58</v>
      </c>
      <c r="I4" s="448"/>
      <c r="J4" s="448"/>
      <c r="K4" s="448" t="s">
        <v>4</v>
      </c>
      <c r="L4" s="448"/>
      <c r="M4" s="448"/>
      <c r="N4" s="445" t="s">
        <v>278</v>
      </c>
    </row>
    <row r="5" spans="1:14" ht="15.75" x14ac:dyDescent="0.25">
      <c r="A5" s="446"/>
      <c r="B5" s="449" t="s">
        <v>59</v>
      </c>
      <c r="C5" s="449"/>
      <c r="D5" s="449"/>
      <c r="E5" s="449" t="s">
        <v>60</v>
      </c>
      <c r="F5" s="449"/>
      <c r="G5" s="449"/>
      <c r="H5" s="449" t="s">
        <v>61</v>
      </c>
      <c r="I5" s="449"/>
      <c r="J5" s="449"/>
      <c r="K5" s="449" t="s">
        <v>8</v>
      </c>
      <c r="L5" s="449"/>
      <c r="M5" s="449"/>
      <c r="N5" s="446"/>
    </row>
    <row r="6" spans="1:14" ht="15.75" x14ac:dyDescent="0.25">
      <c r="A6" s="446"/>
      <c r="B6" s="250" t="s">
        <v>52</v>
      </c>
      <c r="C6" s="250" t="s">
        <v>10</v>
      </c>
      <c r="D6" s="250" t="s">
        <v>11</v>
      </c>
      <c r="E6" s="250" t="s">
        <v>52</v>
      </c>
      <c r="F6" s="250" t="s">
        <v>10</v>
      </c>
      <c r="G6" s="250" t="s">
        <v>11</v>
      </c>
      <c r="H6" s="250" t="s">
        <v>52</v>
      </c>
      <c r="I6" s="250" t="s">
        <v>10</v>
      </c>
      <c r="J6" s="250" t="s">
        <v>11</v>
      </c>
      <c r="K6" s="250" t="s">
        <v>52</v>
      </c>
      <c r="L6" s="250" t="s">
        <v>10</v>
      </c>
      <c r="M6" s="250" t="s">
        <v>11</v>
      </c>
      <c r="N6" s="446"/>
    </row>
    <row r="7" spans="1:14" ht="21" customHeight="1" thickBot="1" x14ac:dyDescent="0.3">
      <c r="A7" s="447"/>
      <c r="B7" s="251" t="s">
        <v>12</v>
      </c>
      <c r="C7" s="251" t="s">
        <v>13</v>
      </c>
      <c r="D7" s="251" t="s">
        <v>8</v>
      </c>
      <c r="E7" s="251" t="s">
        <v>12</v>
      </c>
      <c r="F7" s="251" t="s">
        <v>13</v>
      </c>
      <c r="G7" s="251" t="s">
        <v>8</v>
      </c>
      <c r="H7" s="251" t="s">
        <v>12</v>
      </c>
      <c r="I7" s="251" t="s">
        <v>13</v>
      </c>
      <c r="J7" s="251" t="s">
        <v>8</v>
      </c>
      <c r="K7" s="251" t="s">
        <v>12</v>
      </c>
      <c r="L7" s="251" t="s">
        <v>13</v>
      </c>
      <c r="M7" s="251" t="s">
        <v>8</v>
      </c>
      <c r="N7" s="447"/>
    </row>
    <row r="8" spans="1:14" ht="17.25" customHeight="1" x14ac:dyDescent="0.2">
      <c r="A8" s="252" t="s">
        <v>14</v>
      </c>
      <c r="B8" s="254"/>
      <c r="C8" s="254"/>
      <c r="D8" s="254"/>
      <c r="E8" s="254"/>
      <c r="F8" s="254"/>
      <c r="G8" s="254"/>
      <c r="H8" s="254"/>
      <c r="I8" s="254"/>
      <c r="J8" s="254"/>
      <c r="K8" s="255"/>
      <c r="L8" s="252"/>
      <c r="M8" s="254"/>
      <c r="N8" s="255" t="s">
        <v>69</v>
      </c>
    </row>
    <row r="9" spans="1:14" ht="17.25" customHeight="1" x14ac:dyDescent="0.2">
      <c r="A9" s="252" t="s">
        <v>280</v>
      </c>
      <c r="B9" s="254">
        <v>15</v>
      </c>
      <c r="C9" s="254">
        <v>10</v>
      </c>
      <c r="D9" s="254">
        <v>25</v>
      </c>
      <c r="E9" s="254">
        <v>1</v>
      </c>
      <c r="F9" s="254">
        <v>0</v>
      </c>
      <c r="G9" s="254">
        <v>1</v>
      </c>
      <c r="H9" s="254">
        <v>0</v>
      </c>
      <c r="I9" s="254">
        <v>0</v>
      </c>
      <c r="J9" s="254">
        <v>0</v>
      </c>
      <c r="K9" s="254">
        <f>SUM(B9,E9,H9)</f>
        <v>16</v>
      </c>
      <c r="L9" s="254">
        <f t="shared" ref="L9:M24" si="0">SUM(C9,F9,I9)</f>
        <v>10</v>
      </c>
      <c r="M9" s="254">
        <f t="shared" si="0"/>
        <v>26</v>
      </c>
      <c r="N9" s="255" t="s">
        <v>281</v>
      </c>
    </row>
    <row r="10" spans="1:14" ht="17.25" customHeight="1" x14ac:dyDescent="0.2">
      <c r="A10" s="252" t="s">
        <v>131</v>
      </c>
      <c r="B10" s="254">
        <v>3</v>
      </c>
      <c r="C10" s="254">
        <v>1</v>
      </c>
      <c r="D10" s="254">
        <v>4</v>
      </c>
      <c r="E10" s="254">
        <v>0</v>
      </c>
      <c r="F10" s="254">
        <v>0</v>
      </c>
      <c r="G10" s="254">
        <v>0</v>
      </c>
      <c r="H10" s="254">
        <v>0</v>
      </c>
      <c r="I10" s="254">
        <v>0</v>
      </c>
      <c r="J10" s="254">
        <v>0</v>
      </c>
      <c r="K10" s="254">
        <f t="shared" ref="K10:K24" si="1">SUM(B10,E10,H10)</f>
        <v>3</v>
      </c>
      <c r="L10" s="254">
        <f t="shared" si="0"/>
        <v>1</v>
      </c>
      <c r="M10" s="254">
        <f t="shared" si="0"/>
        <v>4</v>
      </c>
      <c r="N10" s="255" t="s">
        <v>282</v>
      </c>
    </row>
    <row r="11" spans="1:14" ht="17.25" customHeight="1" x14ac:dyDescent="0.2">
      <c r="A11" s="252" t="s">
        <v>125</v>
      </c>
      <c r="B11" s="254">
        <v>1</v>
      </c>
      <c r="C11" s="254">
        <v>2</v>
      </c>
      <c r="D11" s="254">
        <v>3</v>
      </c>
      <c r="E11" s="254">
        <v>2</v>
      </c>
      <c r="F11" s="254">
        <v>0</v>
      </c>
      <c r="G11" s="254">
        <v>2</v>
      </c>
      <c r="H11" s="254">
        <v>0</v>
      </c>
      <c r="I11" s="254">
        <v>0</v>
      </c>
      <c r="J11" s="254">
        <v>0</v>
      </c>
      <c r="K11" s="254">
        <f t="shared" si="1"/>
        <v>3</v>
      </c>
      <c r="L11" s="254">
        <f t="shared" si="0"/>
        <v>2</v>
      </c>
      <c r="M11" s="254">
        <f t="shared" si="0"/>
        <v>5</v>
      </c>
      <c r="N11" s="255" t="s">
        <v>1393</v>
      </c>
    </row>
    <row r="12" spans="1:14" ht="17.25" customHeight="1" x14ac:dyDescent="0.2">
      <c r="A12" s="252" t="s">
        <v>348</v>
      </c>
      <c r="B12" s="254">
        <v>4</v>
      </c>
      <c r="C12" s="254">
        <v>3</v>
      </c>
      <c r="D12" s="254">
        <v>7</v>
      </c>
      <c r="E12" s="254">
        <v>0</v>
      </c>
      <c r="F12" s="254">
        <v>1</v>
      </c>
      <c r="G12" s="254">
        <v>1</v>
      </c>
      <c r="H12" s="254">
        <v>0</v>
      </c>
      <c r="I12" s="254">
        <v>0</v>
      </c>
      <c r="J12" s="254">
        <v>0</v>
      </c>
      <c r="K12" s="254">
        <f t="shared" si="1"/>
        <v>4</v>
      </c>
      <c r="L12" s="254">
        <f t="shared" si="0"/>
        <v>4</v>
      </c>
      <c r="M12" s="254">
        <f t="shared" si="0"/>
        <v>8</v>
      </c>
      <c r="N12" s="255" t="s">
        <v>349</v>
      </c>
    </row>
    <row r="13" spans="1:14" ht="17.25" customHeight="1" x14ac:dyDescent="0.2">
      <c r="A13" s="252" t="s">
        <v>285</v>
      </c>
      <c r="B13" s="254">
        <v>21</v>
      </c>
      <c r="C13" s="254">
        <v>9</v>
      </c>
      <c r="D13" s="254">
        <v>30</v>
      </c>
      <c r="E13" s="254">
        <v>7</v>
      </c>
      <c r="F13" s="254">
        <v>18</v>
      </c>
      <c r="G13" s="254">
        <v>25</v>
      </c>
      <c r="H13" s="254">
        <v>0</v>
      </c>
      <c r="I13" s="254">
        <v>0</v>
      </c>
      <c r="J13" s="254">
        <v>0</v>
      </c>
      <c r="K13" s="254">
        <f t="shared" si="1"/>
        <v>28</v>
      </c>
      <c r="L13" s="254">
        <f t="shared" si="0"/>
        <v>27</v>
      </c>
      <c r="M13" s="254">
        <f t="shared" si="0"/>
        <v>55</v>
      </c>
      <c r="N13" s="255" t="s">
        <v>286</v>
      </c>
    </row>
    <row r="14" spans="1:14" ht="17.25" customHeight="1" x14ac:dyDescent="0.2">
      <c r="A14" s="252" t="s">
        <v>407</v>
      </c>
      <c r="B14" s="254">
        <v>160</v>
      </c>
      <c r="C14" s="254">
        <v>93</v>
      </c>
      <c r="D14" s="254">
        <v>253</v>
      </c>
      <c r="E14" s="254">
        <v>36</v>
      </c>
      <c r="F14" s="254">
        <v>60</v>
      </c>
      <c r="G14" s="254">
        <v>96</v>
      </c>
      <c r="H14" s="254">
        <v>4</v>
      </c>
      <c r="I14" s="254">
        <v>52</v>
      </c>
      <c r="J14" s="254">
        <v>56</v>
      </c>
      <c r="K14" s="254">
        <f t="shared" si="1"/>
        <v>200</v>
      </c>
      <c r="L14" s="254">
        <f t="shared" si="0"/>
        <v>205</v>
      </c>
      <c r="M14" s="254">
        <f t="shared" si="0"/>
        <v>405</v>
      </c>
      <c r="N14" s="255" t="s">
        <v>351</v>
      </c>
    </row>
    <row r="15" spans="1:14" ht="17.25" customHeight="1" x14ac:dyDescent="0.2">
      <c r="A15" s="252" t="s">
        <v>352</v>
      </c>
      <c r="B15" s="254">
        <v>14</v>
      </c>
      <c r="C15" s="254">
        <v>9</v>
      </c>
      <c r="D15" s="254">
        <v>23</v>
      </c>
      <c r="E15" s="254">
        <v>6</v>
      </c>
      <c r="F15" s="254">
        <v>1</v>
      </c>
      <c r="G15" s="254">
        <v>7</v>
      </c>
      <c r="H15" s="254">
        <v>2</v>
      </c>
      <c r="I15" s="254">
        <v>0</v>
      </c>
      <c r="J15" s="254">
        <v>2</v>
      </c>
      <c r="K15" s="254">
        <f t="shared" si="1"/>
        <v>22</v>
      </c>
      <c r="L15" s="254">
        <f t="shared" si="0"/>
        <v>10</v>
      </c>
      <c r="M15" s="254">
        <f t="shared" si="0"/>
        <v>32</v>
      </c>
      <c r="N15" s="255" t="s">
        <v>1423</v>
      </c>
    </row>
    <row r="16" spans="1:14" ht="17.25" customHeight="1" x14ac:dyDescent="0.2">
      <c r="A16" s="252" t="s">
        <v>287</v>
      </c>
      <c r="B16" s="254">
        <v>151</v>
      </c>
      <c r="C16" s="254">
        <v>136</v>
      </c>
      <c r="D16" s="254">
        <v>287</v>
      </c>
      <c r="E16" s="254">
        <v>9</v>
      </c>
      <c r="F16" s="254">
        <v>7</v>
      </c>
      <c r="G16" s="254">
        <v>16</v>
      </c>
      <c r="H16" s="254">
        <v>0</v>
      </c>
      <c r="I16" s="254">
        <v>0</v>
      </c>
      <c r="J16" s="254">
        <v>0</v>
      </c>
      <c r="K16" s="254">
        <f t="shared" si="1"/>
        <v>160</v>
      </c>
      <c r="L16" s="254">
        <f t="shared" si="0"/>
        <v>143</v>
      </c>
      <c r="M16" s="254">
        <f t="shared" si="0"/>
        <v>303</v>
      </c>
      <c r="N16" s="255" t="s">
        <v>288</v>
      </c>
    </row>
    <row r="17" spans="1:14" ht="17.25" customHeight="1" x14ac:dyDescent="0.2">
      <c r="A17" s="252" t="s">
        <v>289</v>
      </c>
      <c r="B17" s="254">
        <v>102</v>
      </c>
      <c r="C17" s="254">
        <v>54</v>
      </c>
      <c r="D17" s="254">
        <v>156</v>
      </c>
      <c r="E17" s="254">
        <v>22</v>
      </c>
      <c r="F17" s="254">
        <v>13</v>
      </c>
      <c r="G17" s="254">
        <v>35</v>
      </c>
      <c r="H17" s="254">
        <v>0</v>
      </c>
      <c r="I17" s="254">
        <v>0</v>
      </c>
      <c r="J17" s="254">
        <v>0</v>
      </c>
      <c r="K17" s="254">
        <f t="shared" si="1"/>
        <v>124</v>
      </c>
      <c r="L17" s="254">
        <f t="shared" si="0"/>
        <v>67</v>
      </c>
      <c r="M17" s="254">
        <f t="shared" si="0"/>
        <v>191</v>
      </c>
      <c r="N17" s="255" t="s">
        <v>290</v>
      </c>
    </row>
    <row r="18" spans="1:14" ht="17.25" customHeight="1" x14ac:dyDescent="0.2">
      <c r="A18" s="252" t="s">
        <v>390</v>
      </c>
      <c r="B18" s="254">
        <v>88</v>
      </c>
      <c r="C18" s="254">
        <v>159</v>
      </c>
      <c r="D18" s="254">
        <v>247</v>
      </c>
      <c r="E18" s="254">
        <v>62</v>
      </c>
      <c r="F18" s="254">
        <v>12</v>
      </c>
      <c r="G18" s="254">
        <v>74</v>
      </c>
      <c r="H18" s="254">
        <v>1</v>
      </c>
      <c r="I18" s="254">
        <v>5</v>
      </c>
      <c r="J18" s="254">
        <v>6</v>
      </c>
      <c r="K18" s="254">
        <f t="shared" si="1"/>
        <v>151</v>
      </c>
      <c r="L18" s="254">
        <f t="shared" si="0"/>
        <v>176</v>
      </c>
      <c r="M18" s="254">
        <f t="shared" si="0"/>
        <v>327</v>
      </c>
      <c r="N18" s="255" t="s">
        <v>1424</v>
      </c>
    </row>
    <row r="19" spans="1:14" ht="17.25" customHeight="1" x14ac:dyDescent="0.2">
      <c r="A19" s="252" t="s">
        <v>361</v>
      </c>
      <c r="B19" s="254">
        <v>59</v>
      </c>
      <c r="C19" s="254">
        <v>30</v>
      </c>
      <c r="D19" s="254">
        <v>89</v>
      </c>
      <c r="E19" s="254">
        <v>7</v>
      </c>
      <c r="F19" s="254">
        <v>6</v>
      </c>
      <c r="G19" s="254">
        <v>13</v>
      </c>
      <c r="H19" s="254">
        <v>10</v>
      </c>
      <c r="I19" s="254">
        <v>14</v>
      </c>
      <c r="J19" s="254">
        <v>24</v>
      </c>
      <c r="K19" s="254">
        <f t="shared" si="1"/>
        <v>76</v>
      </c>
      <c r="L19" s="254">
        <f t="shared" si="0"/>
        <v>50</v>
      </c>
      <c r="M19" s="254">
        <f t="shared" si="0"/>
        <v>126</v>
      </c>
      <c r="N19" s="255" t="s">
        <v>429</v>
      </c>
    </row>
    <row r="20" spans="1:14" ht="17.25" customHeight="1" x14ac:dyDescent="0.2">
      <c r="A20" s="252" t="s">
        <v>1212</v>
      </c>
      <c r="B20" s="254">
        <v>74</v>
      </c>
      <c r="C20" s="254">
        <v>46</v>
      </c>
      <c r="D20" s="254">
        <v>120</v>
      </c>
      <c r="E20" s="254">
        <v>14</v>
      </c>
      <c r="F20" s="254">
        <v>12</v>
      </c>
      <c r="G20" s="254">
        <v>26</v>
      </c>
      <c r="H20" s="254">
        <v>4</v>
      </c>
      <c r="I20" s="254">
        <v>1</v>
      </c>
      <c r="J20" s="254">
        <v>5</v>
      </c>
      <c r="K20" s="254">
        <f t="shared" si="1"/>
        <v>92</v>
      </c>
      <c r="L20" s="254">
        <f t="shared" si="0"/>
        <v>59</v>
      </c>
      <c r="M20" s="254">
        <f t="shared" si="0"/>
        <v>151</v>
      </c>
      <c r="N20" s="255" t="s">
        <v>1394</v>
      </c>
    </row>
    <row r="21" spans="1:14" ht="17.25" customHeight="1" x14ac:dyDescent="0.2">
      <c r="A21" s="252" t="s">
        <v>297</v>
      </c>
      <c r="B21" s="254">
        <v>7</v>
      </c>
      <c r="C21" s="254">
        <v>1</v>
      </c>
      <c r="D21" s="254">
        <v>8</v>
      </c>
      <c r="E21" s="254">
        <v>2</v>
      </c>
      <c r="F21" s="254">
        <v>2</v>
      </c>
      <c r="G21" s="254">
        <v>4</v>
      </c>
      <c r="H21" s="254">
        <v>2</v>
      </c>
      <c r="I21" s="254">
        <v>0</v>
      </c>
      <c r="J21" s="254">
        <v>2</v>
      </c>
      <c r="K21" s="254">
        <f t="shared" si="1"/>
        <v>11</v>
      </c>
      <c r="L21" s="254">
        <f t="shared" si="0"/>
        <v>3</v>
      </c>
      <c r="M21" s="254">
        <f t="shared" si="0"/>
        <v>14</v>
      </c>
      <c r="N21" s="255" t="s">
        <v>298</v>
      </c>
    </row>
    <row r="22" spans="1:14" ht="17.25" customHeight="1" x14ac:dyDescent="0.2">
      <c r="A22" s="252" t="s">
        <v>299</v>
      </c>
      <c r="B22" s="254">
        <v>35</v>
      </c>
      <c r="C22" s="254">
        <v>13</v>
      </c>
      <c r="D22" s="254">
        <v>48</v>
      </c>
      <c r="E22" s="254">
        <v>4</v>
      </c>
      <c r="F22" s="254">
        <v>4</v>
      </c>
      <c r="G22" s="254">
        <v>8</v>
      </c>
      <c r="H22" s="254">
        <v>0</v>
      </c>
      <c r="I22" s="254">
        <v>0</v>
      </c>
      <c r="J22" s="254">
        <v>0</v>
      </c>
      <c r="K22" s="254">
        <f t="shared" si="1"/>
        <v>39</v>
      </c>
      <c r="L22" s="254">
        <f t="shared" si="0"/>
        <v>17</v>
      </c>
      <c r="M22" s="254">
        <f t="shared" si="0"/>
        <v>56</v>
      </c>
      <c r="N22" s="255" t="s">
        <v>300</v>
      </c>
    </row>
    <row r="23" spans="1:14" ht="17.25" customHeight="1" x14ac:dyDescent="0.2">
      <c r="A23" s="252" t="s">
        <v>301</v>
      </c>
      <c r="B23" s="254">
        <v>38</v>
      </c>
      <c r="C23" s="254">
        <v>11</v>
      </c>
      <c r="D23" s="254">
        <v>49</v>
      </c>
      <c r="E23" s="254">
        <v>6</v>
      </c>
      <c r="F23" s="254">
        <v>0</v>
      </c>
      <c r="G23" s="254">
        <v>6</v>
      </c>
      <c r="H23" s="254">
        <v>0</v>
      </c>
      <c r="I23" s="254">
        <v>0</v>
      </c>
      <c r="J23" s="254">
        <v>0</v>
      </c>
      <c r="K23" s="254">
        <f t="shared" si="1"/>
        <v>44</v>
      </c>
      <c r="L23" s="254">
        <f t="shared" si="0"/>
        <v>11</v>
      </c>
      <c r="M23" s="254">
        <f t="shared" si="0"/>
        <v>55</v>
      </c>
      <c r="N23" s="255" t="s">
        <v>302</v>
      </c>
    </row>
    <row r="24" spans="1:14" ht="17.25" customHeight="1" x14ac:dyDescent="0.2">
      <c r="A24" s="252" t="s">
        <v>38</v>
      </c>
      <c r="B24" s="254">
        <f>SUM(B9:B23)</f>
        <v>772</v>
      </c>
      <c r="C24" s="254">
        <f t="shared" ref="C24:J24" si="2">SUM(C9:C23)</f>
        <v>577</v>
      </c>
      <c r="D24" s="254">
        <f t="shared" si="2"/>
        <v>1349</v>
      </c>
      <c r="E24" s="254">
        <f t="shared" si="2"/>
        <v>178</v>
      </c>
      <c r="F24" s="254">
        <f t="shared" si="2"/>
        <v>136</v>
      </c>
      <c r="G24" s="254">
        <f t="shared" si="2"/>
        <v>314</v>
      </c>
      <c r="H24" s="254">
        <f t="shared" si="2"/>
        <v>23</v>
      </c>
      <c r="I24" s="254">
        <f t="shared" si="2"/>
        <v>72</v>
      </c>
      <c r="J24" s="254">
        <f t="shared" si="2"/>
        <v>95</v>
      </c>
      <c r="K24" s="254">
        <f t="shared" si="1"/>
        <v>973</v>
      </c>
      <c r="L24" s="254">
        <f t="shared" si="0"/>
        <v>785</v>
      </c>
      <c r="M24" s="254">
        <f t="shared" si="0"/>
        <v>1758</v>
      </c>
      <c r="N24" s="255" t="s">
        <v>39</v>
      </c>
    </row>
    <row r="25" spans="1:14" ht="17.25" customHeight="1" x14ac:dyDescent="0.2">
      <c r="A25" s="252" t="s">
        <v>62</v>
      </c>
      <c r="B25" s="254"/>
      <c r="C25" s="254"/>
      <c r="D25" s="254"/>
      <c r="E25" s="254"/>
      <c r="F25" s="254"/>
      <c r="G25" s="254"/>
      <c r="H25" s="254"/>
      <c r="I25" s="254"/>
      <c r="J25" s="254"/>
      <c r="K25" s="254"/>
      <c r="L25" s="254"/>
      <c r="M25" s="254"/>
      <c r="N25" s="255" t="s">
        <v>41</v>
      </c>
    </row>
    <row r="26" spans="1:14" ht="17.25" customHeight="1" x14ac:dyDescent="0.2">
      <c r="A26" s="252" t="s">
        <v>287</v>
      </c>
      <c r="B26" s="254">
        <v>97</v>
      </c>
      <c r="C26" s="254">
        <v>51</v>
      </c>
      <c r="D26" s="254">
        <f>SUM(B26:C26)</f>
        <v>148</v>
      </c>
      <c r="E26" s="254">
        <v>0</v>
      </c>
      <c r="F26" s="254">
        <v>1</v>
      </c>
      <c r="G26" s="254">
        <v>1</v>
      </c>
      <c r="H26" s="254">
        <v>0</v>
      </c>
      <c r="I26" s="254">
        <v>1</v>
      </c>
      <c r="J26" s="254">
        <v>1</v>
      </c>
      <c r="K26" s="254">
        <f t="shared" ref="K26:K31" si="3">SUM(B26,E26,H26)</f>
        <v>97</v>
      </c>
      <c r="L26" s="254">
        <f t="shared" ref="L26:M31" si="4">SUM(C26,F26,I26)</f>
        <v>53</v>
      </c>
      <c r="M26" s="254">
        <f t="shared" si="4"/>
        <v>150</v>
      </c>
      <c r="N26" s="255" t="s">
        <v>288</v>
      </c>
    </row>
    <row r="27" spans="1:14" ht="17.25" customHeight="1" x14ac:dyDescent="0.2">
      <c r="A27" s="252" t="s">
        <v>289</v>
      </c>
      <c r="B27" s="254">
        <v>129</v>
      </c>
      <c r="C27" s="254">
        <v>19</v>
      </c>
      <c r="D27" s="254">
        <f>SUM(B27:C27)</f>
        <v>148</v>
      </c>
      <c r="E27" s="254">
        <v>11</v>
      </c>
      <c r="F27" s="254">
        <v>7</v>
      </c>
      <c r="G27" s="254">
        <v>18</v>
      </c>
      <c r="H27" s="254">
        <v>25</v>
      </c>
      <c r="I27" s="254">
        <v>3</v>
      </c>
      <c r="J27" s="254">
        <v>28</v>
      </c>
      <c r="K27" s="254">
        <f t="shared" si="3"/>
        <v>165</v>
      </c>
      <c r="L27" s="254">
        <f t="shared" si="4"/>
        <v>29</v>
      </c>
      <c r="M27" s="254">
        <f t="shared" si="4"/>
        <v>194</v>
      </c>
      <c r="N27" s="255" t="s">
        <v>290</v>
      </c>
    </row>
    <row r="28" spans="1:14" ht="17.25" customHeight="1" x14ac:dyDescent="0.2">
      <c r="A28" s="252" t="s">
        <v>390</v>
      </c>
      <c r="B28" s="254">
        <v>76</v>
      </c>
      <c r="C28" s="254">
        <v>40</v>
      </c>
      <c r="D28" s="254">
        <f>SUM(B28:C28)</f>
        <v>116</v>
      </c>
      <c r="E28" s="254">
        <v>1</v>
      </c>
      <c r="F28" s="254">
        <v>0</v>
      </c>
      <c r="G28" s="254">
        <v>1</v>
      </c>
      <c r="H28" s="254">
        <v>8</v>
      </c>
      <c r="I28" s="254">
        <v>0</v>
      </c>
      <c r="J28" s="254">
        <v>8</v>
      </c>
      <c r="K28" s="254">
        <f t="shared" si="3"/>
        <v>85</v>
      </c>
      <c r="L28" s="254">
        <f t="shared" si="4"/>
        <v>40</v>
      </c>
      <c r="M28" s="254">
        <f t="shared" si="4"/>
        <v>125</v>
      </c>
      <c r="N28" s="255" t="s">
        <v>1424</v>
      </c>
    </row>
    <row r="29" spans="1:14" ht="17.25" customHeight="1" x14ac:dyDescent="0.2">
      <c r="A29" s="252" t="s">
        <v>1212</v>
      </c>
      <c r="B29" s="254">
        <v>13</v>
      </c>
      <c r="C29" s="254">
        <v>8</v>
      </c>
      <c r="D29" s="254">
        <f>SUM(B29:C29)</f>
        <v>21</v>
      </c>
      <c r="E29" s="254">
        <v>1</v>
      </c>
      <c r="F29" s="254">
        <v>0</v>
      </c>
      <c r="G29" s="254">
        <v>1</v>
      </c>
      <c r="H29" s="254">
        <v>0</v>
      </c>
      <c r="I29" s="254">
        <v>0</v>
      </c>
      <c r="J29" s="254">
        <v>0</v>
      </c>
      <c r="K29" s="254">
        <f t="shared" si="3"/>
        <v>14</v>
      </c>
      <c r="L29" s="254">
        <f t="shared" si="4"/>
        <v>8</v>
      </c>
      <c r="M29" s="254">
        <f t="shared" si="4"/>
        <v>22</v>
      </c>
      <c r="N29" s="255" t="s">
        <v>1394</v>
      </c>
    </row>
    <row r="30" spans="1:14" ht="17.25" customHeight="1" x14ac:dyDescent="0.2">
      <c r="A30" s="252" t="s">
        <v>301</v>
      </c>
      <c r="B30" s="254">
        <v>90</v>
      </c>
      <c r="C30" s="254">
        <v>17</v>
      </c>
      <c r="D30" s="254">
        <f>SUM(B30:C30)</f>
        <v>107</v>
      </c>
      <c r="E30" s="254">
        <v>11</v>
      </c>
      <c r="F30" s="254">
        <v>0</v>
      </c>
      <c r="G30" s="254">
        <v>11</v>
      </c>
      <c r="H30" s="254">
        <v>0</v>
      </c>
      <c r="I30" s="254">
        <v>0</v>
      </c>
      <c r="J30" s="254">
        <v>0</v>
      </c>
      <c r="K30" s="254">
        <f t="shared" si="3"/>
        <v>101</v>
      </c>
      <c r="L30" s="254">
        <f t="shared" si="4"/>
        <v>17</v>
      </c>
      <c r="M30" s="254">
        <f t="shared" si="4"/>
        <v>118</v>
      </c>
      <c r="N30" s="255" t="s">
        <v>302</v>
      </c>
    </row>
    <row r="31" spans="1:14" ht="17.25" customHeight="1" thickBot="1" x14ac:dyDescent="0.25">
      <c r="A31" s="252" t="s">
        <v>45</v>
      </c>
      <c r="B31" s="254">
        <f>SUM(B26:B30)</f>
        <v>405</v>
      </c>
      <c r="C31" s="254">
        <f t="shared" ref="C31:J31" si="5">SUM(C26:C30)</f>
        <v>135</v>
      </c>
      <c r="D31" s="254">
        <f t="shared" si="5"/>
        <v>540</v>
      </c>
      <c r="E31" s="254">
        <f t="shared" si="5"/>
        <v>24</v>
      </c>
      <c r="F31" s="254">
        <f t="shared" si="5"/>
        <v>8</v>
      </c>
      <c r="G31" s="254">
        <f t="shared" si="5"/>
        <v>32</v>
      </c>
      <c r="H31" s="254">
        <f t="shared" si="5"/>
        <v>33</v>
      </c>
      <c r="I31" s="254">
        <f t="shared" si="5"/>
        <v>4</v>
      </c>
      <c r="J31" s="254">
        <f t="shared" si="5"/>
        <v>37</v>
      </c>
      <c r="K31" s="254">
        <f t="shared" si="3"/>
        <v>462</v>
      </c>
      <c r="L31" s="254">
        <f t="shared" si="4"/>
        <v>147</v>
      </c>
      <c r="M31" s="254">
        <f t="shared" si="4"/>
        <v>609</v>
      </c>
      <c r="N31" s="255" t="s">
        <v>1410</v>
      </c>
    </row>
    <row r="32" spans="1:14" ht="17.25" customHeight="1" thickBot="1" x14ac:dyDescent="0.25">
      <c r="A32" s="272" t="s">
        <v>108</v>
      </c>
      <c r="B32" s="273">
        <f>SUM(B31,B24)</f>
        <v>1177</v>
      </c>
      <c r="C32" s="273">
        <f t="shared" ref="C32:J32" si="6">SUM(C31,C24)</f>
        <v>712</v>
      </c>
      <c r="D32" s="273">
        <f t="shared" si="6"/>
        <v>1889</v>
      </c>
      <c r="E32" s="273">
        <f t="shared" si="6"/>
        <v>202</v>
      </c>
      <c r="F32" s="273">
        <f t="shared" si="6"/>
        <v>144</v>
      </c>
      <c r="G32" s="273">
        <f t="shared" si="6"/>
        <v>346</v>
      </c>
      <c r="H32" s="273">
        <f t="shared" si="6"/>
        <v>56</v>
      </c>
      <c r="I32" s="273">
        <f t="shared" si="6"/>
        <v>76</v>
      </c>
      <c r="J32" s="273">
        <f t="shared" si="6"/>
        <v>132</v>
      </c>
      <c r="K32" s="273">
        <f>SUM(K24,K31)</f>
        <v>1435</v>
      </c>
      <c r="L32" s="273">
        <f>SUM(L24,L31)</f>
        <v>932</v>
      </c>
      <c r="M32" s="273">
        <f>SUM(M24,M31)</f>
        <v>2367</v>
      </c>
      <c r="N32" s="274" t="s">
        <v>48</v>
      </c>
    </row>
    <row r="33" ht="15" thickTop="1" x14ac:dyDescent="0.2"/>
  </sheetData>
  <mergeCells count="12">
    <mergeCell ref="H5:J5"/>
    <mergeCell ref="K5:M5"/>
    <mergeCell ref="A1:N1"/>
    <mergeCell ref="A2:N2"/>
    <mergeCell ref="A4:A7"/>
    <mergeCell ref="B4:D4"/>
    <mergeCell ref="E4:G4"/>
    <mergeCell ref="H4:J4"/>
    <mergeCell ref="K4:M4"/>
    <mergeCell ref="N4:N7"/>
    <mergeCell ref="B5:D5"/>
    <mergeCell ref="E5:G5"/>
  </mergeCells>
  <printOptions horizontalCentered="1"/>
  <pageMargins left="0.5" right="0.5" top="1" bottom="0.5" header="1" footer="0.5"/>
  <pageSetup paperSize="9" scale="8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67"/>
  <sheetViews>
    <sheetView rightToLeft="1" view="pageBreakPreview" topLeftCell="A43" zoomScale="80" zoomScaleSheetLayoutView="80" workbookViewId="0">
      <selection activeCell="K106" sqref="K106"/>
    </sheetView>
  </sheetViews>
  <sheetFormatPr defaultRowHeight="14.25" x14ac:dyDescent="0.2"/>
  <cols>
    <col min="1" max="1" width="23.75" style="290" customWidth="1"/>
    <col min="2" max="10" width="9.875" style="290" customWidth="1"/>
    <col min="11" max="11" width="34.25" style="290" customWidth="1"/>
    <col min="12" max="16384" width="9" style="290"/>
  </cols>
  <sheetData>
    <row r="1" spans="1:11" ht="26.25" customHeight="1" x14ac:dyDescent="0.2">
      <c r="A1" s="455" t="s">
        <v>1439</v>
      </c>
      <c r="B1" s="455"/>
      <c r="C1" s="455"/>
      <c r="D1" s="455"/>
      <c r="E1" s="455"/>
      <c r="F1" s="455"/>
      <c r="G1" s="455"/>
      <c r="H1" s="455"/>
      <c r="I1" s="455"/>
      <c r="J1" s="455"/>
      <c r="K1" s="455"/>
    </row>
    <row r="2" spans="1:11" ht="40.5" customHeight="1" x14ac:dyDescent="0.2">
      <c r="A2" s="455" t="s">
        <v>1440</v>
      </c>
      <c r="B2" s="455"/>
      <c r="C2" s="455"/>
      <c r="D2" s="455"/>
      <c r="E2" s="455"/>
      <c r="F2" s="455"/>
      <c r="G2" s="455"/>
      <c r="H2" s="455"/>
      <c r="I2" s="455"/>
      <c r="J2" s="455"/>
      <c r="K2" s="455"/>
    </row>
    <row r="3" spans="1:11" s="268" customFormat="1" ht="22.5" customHeight="1" thickBot="1" x14ac:dyDescent="0.25">
      <c r="A3" s="280" t="s">
        <v>1441</v>
      </c>
      <c r="K3" s="291" t="s">
        <v>1442</v>
      </c>
    </row>
    <row r="4" spans="1:11" ht="16.5" thickTop="1" x14ac:dyDescent="0.2">
      <c r="A4" s="445" t="s">
        <v>118</v>
      </c>
      <c r="B4" s="445" t="s">
        <v>2</v>
      </c>
      <c r="C4" s="445"/>
      <c r="D4" s="445"/>
      <c r="E4" s="445" t="s">
        <v>3</v>
      </c>
      <c r="F4" s="445"/>
      <c r="G4" s="445"/>
      <c r="H4" s="445" t="s">
        <v>4</v>
      </c>
      <c r="I4" s="445"/>
      <c r="J4" s="445"/>
      <c r="K4" s="445" t="s">
        <v>278</v>
      </c>
    </row>
    <row r="5" spans="1:11" ht="15.75" x14ac:dyDescent="0.2">
      <c r="A5" s="446"/>
      <c r="B5" s="446" t="s">
        <v>6</v>
      </c>
      <c r="C5" s="446"/>
      <c r="D5" s="446"/>
      <c r="E5" s="446" t="s">
        <v>7</v>
      </c>
      <c r="F5" s="446"/>
      <c r="G5" s="446"/>
      <c r="H5" s="446" t="s">
        <v>8</v>
      </c>
      <c r="I5" s="446"/>
      <c r="J5" s="446"/>
      <c r="K5" s="446"/>
    </row>
    <row r="6" spans="1:11" ht="15.75" x14ac:dyDescent="0.2">
      <c r="A6" s="446"/>
      <c r="B6" s="285" t="s">
        <v>52</v>
      </c>
      <c r="C6" s="285" t="s">
        <v>10</v>
      </c>
      <c r="D6" s="285" t="s">
        <v>11</v>
      </c>
      <c r="E6" s="285" t="s">
        <v>52</v>
      </c>
      <c r="F6" s="285" t="s">
        <v>10</v>
      </c>
      <c r="G6" s="285" t="s">
        <v>11</v>
      </c>
      <c r="H6" s="285" t="s">
        <v>52</v>
      </c>
      <c r="I6" s="285" t="s">
        <v>10</v>
      </c>
      <c r="J6" s="285" t="s">
        <v>11</v>
      </c>
      <c r="K6" s="446"/>
    </row>
    <row r="7" spans="1:11" ht="16.5" thickBot="1" x14ac:dyDescent="0.25">
      <c r="A7" s="447"/>
      <c r="B7" s="292" t="s">
        <v>12</v>
      </c>
      <c r="C7" s="292" t="s">
        <v>13</v>
      </c>
      <c r="D7" s="292" t="s">
        <v>8</v>
      </c>
      <c r="E7" s="292" t="s">
        <v>12</v>
      </c>
      <c r="F7" s="292" t="s">
        <v>13</v>
      </c>
      <c r="G7" s="292" t="s">
        <v>8</v>
      </c>
      <c r="H7" s="292" t="s">
        <v>12</v>
      </c>
      <c r="I7" s="292" t="s">
        <v>13</v>
      </c>
      <c r="J7" s="292" t="s">
        <v>8</v>
      </c>
      <c r="K7" s="447"/>
    </row>
    <row r="8" spans="1:11" ht="18" customHeight="1" x14ac:dyDescent="0.2">
      <c r="A8" s="252" t="s">
        <v>14</v>
      </c>
      <c r="B8" s="254"/>
      <c r="C8" s="254"/>
      <c r="D8" s="254"/>
      <c r="E8" s="254"/>
      <c r="F8" s="254"/>
      <c r="G8" s="254"/>
      <c r="H8" s="254"/>
      <c r="I8" s="254"/>
      <c r="J8" s="254"/>
      <c r="K8" s="255" t="s">
        <v>69</v>
      </c>
    </row>
    <row r="9" spans="1:11" ht="18" customHeight="1" x14ac:dyDescent="0.2">
      <c r="A9" s="252" t="s">
        <v>280</v>
      </c>
      <c r="B9" s="254">
        <v>107</v>
      </c>
      <c r="C9" s="254">
        <v>165</v>
      </c>
      <c r="D9" s="254">
        <v>272</v>
      </c>
      <c r="E9" s="254">
        <v>0</v>
      </c>
      <c r="F9" s="254">
        <v>0</v>
      </c>
      <c r="G9" s="254">
        <v>0</v>
      </c>
      <c r="H9" s="254">
        <f>SUM(E9,B9)</f>
        <v>107</v>
      </c>
      <c r="I9" s="254">
        <f t="shared" ref="I9:J23" si="0">SUM(F9,C9)</f>
        <v>165</v>
      </c>
      <c r="J9" s="254">
        <f t="shared" si="0"/>
        <v>272</v>
      </c>
      <c r="K9" s="255" t="s">
        <v>281</v>
      </c>
    </row>
    <row r="10" spans="1:11" ht="18" customHeight="1" x14ac:dyDescent="0.2">
      <c r="A10" s="252" t="s">
        <v>131</v>
      </c>
      <c r="B10" s="254">
        <v>112</v>
      </c>
      <c r="C10" s="254">
        <v>194</v>
      </c>
      <c r="D10" s="254">
        <v>306</v>
      </c>
      <c r="E10" s="254">
        <v>0</v>
      </c>
      <c r="F10" s="254">
        <v>0</v>
      </c>
      <c r="G10" s="254">
        <v>0</v>
      </c>
      <c r="H10" s="254">
        <f t="shared" ref="H10:H23" si="1">SUM(E10,B10)</f>
        <v>112</v>
      </c>
      <c r="I10" s="254">
        <f t="shared" si="0"/>
        <v>194</v>
      </c>
      <c r="J10" s="254">
        <f t="shared" si="0"/>
        <v>306</v>
      </c>
      <c r="K10" s="255" t="s">
        <v>282</v>
      </c>
    </row>
    <row r="11" spans="1:11" ht="18" customHeight="1" x14ac:dyDescent="0.2">
      <c r="A11" s="252" t="s">
        <v>125</v>
      </c>
      <c r="B11" s="254">
        <v>45</v>
      </c>
      <c r="C11" s="254">
        <v>108</v>
      </c>
      <c r="D11" s="254">
        <v>153</v>
      </c>
      <c r="E11" s="254">
        <v>0</v>
      </c>
      <c r="F11" s="254">
        <v>0</v>
      </c>
      <c r="G11" s="254">
        <v>0</v>
      </c>
      <c r="H11" s="254">
        <f t="shared" si="1"/>
        <v>45</v>
      </c>
      <c r="I11" s="254">
        <f t="shared" si="0"/>
        <v>108</v>
      </c>
      <c r="J11" s="254">
        <f t="shared" si="0"/>
        <v>153</v>
      </c>
      <c r="K11" s="255" t="s">
        <v>1393</v>
      </c>
    </row>
    <row r="12" spans="1:11" ht="18" customHeight="1" x14ac:dyDescent="0.2">
      <c r="A12" s="252" t="s">
        <v>348</v>
      </c>
      <c r="B12" s="254">
        <v>38</v>
      </c>
      <c r="C12" s="254">
        <v>127</v>
      </c>
      <c r="D12" s="254">
        <v>165</v>
      </c>
      <c r="E12" s="254">
        <v>0</v>
      </c>
      <c r="F12" s="254">
        <v>0</v>
      </c>
      <c r="G12" s="254">
        <v>0</v>
      </c>
      <c r="H12" s="254">
        <f t="shared" si="1"/>
        <v>38</v>
      </c>
      <c r="I12" s="254">
        <f t="shared" si="0"/>
        <v>127</v>
      </c>
      <c r="J12" s="254">
        <f t="shared" si="0"/>
        <v>165</v>
      </c>
      <c r="K12" s="255" t="s">
        <v>349</v>
      </c>
    </row>
    <row r="13" spans="1:11" ht="18" customHeight="1" x14ac:dyDescent="0.2">
      <c r="A13" s="252" t="s">
        <v>285</v>
      </c>
      <c r="B13" s="254">
        <v>242</v>
      </c>
      <c r="C13" s="254">
        <v>267</v>
      </c>
      <c r="D13" s="254">
        <v>509</v>
      </c>
      <c r="E13" s="254">
        <v>0</v>
      </c>
      <c r="F13" s="254">
        <v>0</v>
      </c>
      <c r="G13" s="254">
        <v>0</v>
      </c>
      <c r="H13" s="254">
        <f t="shared" si="1"/>
        <v>242</v>
      </c>
      <c r="I13" s="254">
        <f t="shared" si="0"/>
        <v>267</v>
      </c>
      <c r="J13" s="254">
        <f t="shared" si="0"/>
        <v>509</v>
      </c>
      <c r="K13" s="255" t="s">
        <v>286</v>
      </c>
    </row>
    <row r="14" spans="1:11" ht="18" customHeight="1" x14ac:dyDescent="0.2">
      <c r="A14" s="252" t="s">
        <v>407</v>
      </c>
      <c r="B14" s="254">
        <v>409</v>
      </c>
      <c r="C14" s="254">
        <v>441</v>
      </c>
      <c r="D14" s="254">
        <v>850</v>
      </c>
      <c r="E14" s="254">
        <v>0</v>
      </c>
      <c r="F14" s="254">
        <v>0</v>
      </c>
      <c r="G14" s="254">
        <v>0</v>
      </c>
      <c r="H14" s="254">
        <f t="shared" si="1"/>
        <v>409</v>
      </c>
      <c r="I14" s="254">
        <f t="shared" si="0"/>
        <v>441</v>
      </c>
      <c r="J14" s="254">
        <f t="shared" si="0"/>
        <v>850</v>
      </c>
      <c r="K14" s="255" t="s">
        <v>351</v>
      </c>
    </row>
    <row r="15" spans="1:11" ht="18" customHeight="1" x14ac:dyDescent="0.2">
      <c r="A15" s="252" t="s">
        <v>352</v>
      </c>
      <c r="B15" s="254">
        <v>120</v>
      </c>
      <c r="C15" s="254">
        <v>100</v>
      </c>
      <c r="D15" s="254">
        <v>220</v>
      </c>
      <c r="E15" s="254">
        <v>0</v>
      </c>
      <c r="F15" s="254">
        <v>0</v>
      </c>
      <c r="G15" s="254">
        <v>0</v>
      </c>
      <c r="H15" s="254">
        <f t="shared" si="1"/>
        <v>120</v>
      </c>
      <c r="I15" s="254">
        <f t="shared" si="0"/>
        <v>100</v>
      </c>
      <c r="J15" s="254">
        <f t="shared" si="0"/>
        <v>220</v>
      </c>
      <c r="K15" s="255" t="s">
        <v>1423</v>
      </c>
    </row>
    <row r="16" spans="1:11" ht="18" customHeight="1" x14ac:dyDescent="0.2">
      <c r="A16" s="252" t="s">
        <v>287</v>
      </c>
      <c r="B16" s="254">
        <v>341</v>
      </c>
      <c r="C16" s="254">
        <v>562</v>
      </c>
      <c r="D16" s="254">
        <v>903</v>
      </c>
      <c r="E16" s="254">
        <v>0</v>
      </c>
      <c r="F16" s="254">
        <v>0</v>
      </c>
      <c r="G16" s="254">
        <v>0</v>
      </c>
      <c r="H16" s="254">
        <f t="shared" si="1"/>
        <v>341</v>
      </c>
      <c r="I16" s="254">
        <f t="shared" si="0"/>
        <v>562</v>
      </c>
      <c r="J16" s="254">
        <f t="shared" si="0"/>
        <v>903</v>
      </c>
      <c r="K16" s="255" t="s">
        <v>288</v>
      </c>
    </row>
    <row r="17" spans="1:11" ht="18" customHeight="1" x14ac:dyDescent="0.2">
      <c r="A17" s="252" t="s">
        <v>289</v>
      </c>
      <c r="B17" s="254">
        <v>825</v>
      </c>
      <c r="C17" s="254">
        <v>366</v>
      </c>
      <c r="D17" s="254">
        <v>1191</v>
      </c>
      <c r="E17" s="254">
        <v>0</v>
      </c>
      <c r="F17" s="254">
        <v>0</v>
      </c>
      <c r="G17" s="254">
        <v>0</v>
      </c>
      <c r="H17" s="254">
        <f t="shared" si="1"/>
        <v>825</v>
      </c>
      <c r="I17" s="254">
        <f t="shared" si="0"/>
        <v>366</v>
      </c>
      <c r="J17" s="254">
        <f t="shared" si="0"/>
        <v>1191</v>
      </c>
      <c r="K17" s="255" t="s">
        <v>290</v>
      </c>
    </row>
    <row r="18" spans="1:11" ht="18" customHeight="1" x14ac:dyDescent="0.2">
      <c r="A18" s="252" t="s">
        <v>390</v>
      </c>
      <c r="B18" s="254">
        <v>814</v>
      </c>
      <c r="C18" s="254">
        <v>1278</v>
      </c>
      <c r="D18" s="254">
        <v>2092</v>
      </c>
      <c r="E18" s="254">
        <v>0</v>
      </c>
      <c r="F18" s="254">
        <v>0</v>
      </c>
      <c r="G18" s="254">
        <v>0</v>
      </c>
      <c r="H18" s="254">
        <f t="shared" si="1"/>
        <v>814</v>
      </c>
      <c r="I18" s="254">
        <f t="shared" si="0"/>
        <v>1278</v>
      </c>
      <c r="J18" s="254">
        <f t="shared" si="0"/>
        <v>2092</v>
      </c>
      <c r="K18" s="255" t="s">
        <v>1424</v>
      </c>
    </row>
    <row r="19" spans="1:11" ht="18" customHeight="1" x14ac:dyDescent="0.2">
      <c r="A19" s="252" t="s">
        <v>361</v>
      </c>
      <c r="B19" s="254">
        <v>267</v>
      </c>
      <c r="C19" s="254">
        <v>288</v>
      </c>
      <c r="D19" s="254">
        <v>555</v>
      </c>
      <c r="E19" s="254">
        <v>0</v>
      </c>
      <c r="F19" s="254">
        <v>0</v>
      </c>
      <c r="G19" s="254">
        <v>0</v>
      </c>
      <c r="H19" s="254">
        <f t="shared" si="1"/>
        <v>267</v>
      </c>
      <c r="I19" s="254">
        <f t="shared" si="0"/>
        <v>288</v>
      </c>
      <c r="J19" s="254">
        <f t="shared" si="0"/>
        <v>555</v>
      </c>
      <c r="K19" s="255" t="s">
        <v>429</v>
      </c>
    </row>
    <row r="20" spans="1:11" ht="18" customHeight="1" x14ac:dyDescent="0.2">
      <c r="A20" s="252" t="s">
        <v>1212</v>
      </c>
      <c r="B20" s="254">
        <v>794</v>
      </c>
      <c r="C20" s="254">
        <v>975</v>
      </c>
      <c r="D20" s="254">
        <v>1769</v>
      </c>
      <c r="E20" s="254">
        <v>0</v>
      </c>
      <c r="F20" s="254">
        <v>0</v>
      </c>
      <c r="G20" s="254">
        <v>0</v>
      </c>
      <c r="H20" s="254">
        <f t="shared" si="1"/>
        <v>794</v>
      </c>
      <c r="I20" s="254">
        <f t="shared" si="0"/>
        <v>975</v>
      </c>
      <c r="J20" s="254">
        <f t="shared" si="0"/>
        <v>1769</v>
      </c>
      <c r="K20" s="255" t="s">
        <v>1394</v>
      </c>
    </row>
    <row r="21" spans="1:11" ht="18" customHeight="1" x14ac:dyDescent="0.2">
      <c r="A21" s="252" t="s">
        <v>297</v>
      </c>
      <c r="B21" s="254">
        <v>271</v>
      </c>
      <c r="C21" s="254">
        <v>119</v>
      </c>
      <c r="D21" s="254">
        <v>390</v>
      </c>
      <c r="E21" s="254">
        <v>0</v>
      </c>
      <c r="F21" s="254">
        <v>0</v>
      </c>
      <c r="G21" s="254">
        <v>0</v>
      </c>
      <c r="H21" s="254">
        <f t="shared" si="1"/>
        <v>271</v>
      </c>
      <c r="I21" s="254">
        <f t="shared" si="0"/>
        <v>119</v>
      </c>
      <c r="J21" s="254">
        <f t="shared" si="0"/>
        <v>390</v>
      </c>
      <c r="K21" s="255" t="s">
        <v>298</v>
      </c>
    </row>
    <row r="22" spans="1:11" ht="18" customHeight="1" x14ac:dyDescent="0.2">
      <c r="A22" s="252" t="s">
        <v>299</v>
      </c>
      <c r="B22" s="254">
        <v>189</v>
      </c>
      <c r="C22" s="254">
        <v>218</v>
      </c>
      <c r="D22" s="254">
        <v>407</v>
      </c>
      <c r="E22" s="254">
        <v>0</v>
      </c>
      <c r="F22" s="254">
        <v>0</v>
      </c>
      <c r="G22" s="254">
        <v>0</v>
      </c>
      <c r="H22" s="254">
        <f t="shared" si="1"/>
        <v>189</v>
      </c>
      <c r="I22" s="254">
        <f t="shared" si="0"/>
        <v>218</v>
      </c>
      <c r="J22" s="254">
        <f t="shared" si="0"/>
        <v>407</v>
      </c>
      <c r="K22" s="255" t="s">
        <v>300</v>
      </c>
    </row>
    <row r="23" spans="1:11" ht="18" customHeight="1" x14ac:dyDescent="0.2">
      <c r="A23" s="252" t="s">
        <v>301</v>
      </c>
      <c r="B23" s="254">
        <v>312</v>
      </c>
      <c r="C23" s="254">
        <v>249</v>
      </c>
      <c r="D23" s="254">
        <v>561</v>
      </c>
      <c r="E23" s="254">
        <v>0</v>
      </c>
      <c r="F23" s="254">
        <v>0</v>
      </c>
      <c r="G23" s="254">
        <v>0</v>
      </c>
      <c r="H23" s="254">
        <f t="shared" si="1"/>
        <v>312</v>
      </c>
      <c r="I23" s="254">
        <f t="shared" si="0"/>
        <v>249</v>
      </c>
      <c r="J23" s="254">
        <f t="shared" si="0"/>
        <v>561</v>
      </c>
      <c r="K23" s="255" t="s">
        <v>302</v>
      </c>
    </row>
    <row r="24" spans="1:11" ht="18" customHeight="1" x14ac:dyDescent="0.2">
      <c r="A24" s="252" t="s">
        <v>38</v>
      </c>
      <c r="B24" s="254">
        <f>SUM(B9:B23)</f>
        <v>4886</v>
      </c>
      <c r="C24" s="254">
        <f t="shared" ref="C24:J24" si="2">SUM(C9:C23)</f>
        <v>5457</v>
      </c>
      <c r="D24" s="254">
        <f t="shared" si="2"/>
        <v>10343</v>
      </c>
      <c r="E24" s="254">
        <f t="shared" si="2"/>
        <v>0</v>
      </c>
      <c r="F24" s="254">
        <f t="shared" si="2"/>
        <v>0</v>
      </c>
      <c r="G24" s="254">
        <f t="shared" si="2"/>
        <v>0</v>
      </c>
      <c r="H24" s="254">
        <f t="shared" si="2"/>
        <v>4886</v>
      </c>
      <c r="I24" s="254">
        <f t="shared" si="2"/>
        <v>5457</v>
      </c>
      <c r="J24" s="254">
        <f t="shared" si="2"/>
        <v>10343</v>
      </c>
      <c r="K24" s="255" t="s">
        <v>39</v>
      </c>
    </row>
    <row r="25" spans="1:11" ht="18" customHeight="1" x14ac:dyDescent="0.2">
      <c r="A25" s="252" t="s">
        <v>62</v>
      </c>
      <c r="B25" s="254"/>
      <c r="C25" s="254"/>
      <c r="D25" s="254"/>
      <c r="E25" s="254"/>
      <c r="F25" s="254"/>
      <c r="G25" s="254"/>
      <c r="H25" s="254"/>
      <c r="I25" s="254"/>
      <c r="J25" s="254"/>
      <c r="K25" s="255" t="s">
        <v>41</v>
      </c>
    </row>
    <row r="26" spans="1:11" ht="18" customHeight="1" x14ac:dyDescent="0.2">
      <c r="A26" s="252" t="s">
        <v>287</v>
      </c>
      <c r="B26" s="254">
        <v>226</v>
      </c>
      <c r="C26" s="254">
        <v>153</v>
      </c>
      <c r="D26" s="254">
        <f>SUM(B26:C26)</f>
        <v>379</v>
      </c>
      <c r="E26" s="254">
        <v>0</v>
      </c>
      <c r="F26" s="254">
        <v>0</v>
      </c>
      <c r="G26" s="254">
        <v>0</v>
      </c>
      <c r="H26" s="254">
        <f>SUM(B26,E26)</f>
        <v>226</v>
      </c>
      <c r="I26" s="254">
        <f t="shared" ref="I26:J30" si="3">SUM(C26,F26)</f>
        <v>153</v>
      </c>
      <c r="J26" s="254">
        <f t="shared" si="3"/>
        <v>379</v>
      </c>
      <c r="K26" s="255" t="s">
        <v>288</v>
      </c>
    </row>
    <row r="27" spans="1:11" ht="18" customHeight="1" x14ac:dyDescent="0.2">
      <c r="A27" s="252" t="s">
        <v>289</v>
      </c>
      <c r="B27" s="254">
        <v>436</v>
      </c>
      <c r="C27" s="254">
        <v>149</v>
      </c>
      <c r="D27" s="254">
        <f>SUM(B27:C27)</f>
        <v>585</v>
      </c>
      <c r="E27" s="254">
        <v>0</v>
      </c>
      <c r="F27" s="254">
        <v>0</v>
      </c>
      <c r="G27" s="254">
        <v>0</v>
      </c>
      <c r="H27" s="254">
        <f>SUM(B27,E27)</f>
        <v>436</v>
      </c>
      <c r="I27" s="254">
        <f t="shared" si="3"/>
        <v>149</v>
      </c>
      <c r="J27" s="254">
        <f t="shared" si="3"/>
        <v>585</v>
      </c>
      <c r="K27" s="255" t="s">
        <v>290</v>
      </c>
    </row>
    <row r="28" spans="1:11" ht="18" customHeight="1" x14ac:dyDescent="0.2">
      <c r="A28" s="252" t="s">
        <v>390</v>
      </c>
      <c r="B28" s="254">
        <v>277</v>
      </c>
      <c r="C28" s="254">
        <v>216</v>
      </c>
      <c r="D28" s="254">
        <f>SUM(B28:C28)</f>
        <v>493</v>
      </c>
      <c r="E28" s="254">
        <v>0</v>
      </c>
      <c r="F28" s="254">
        <v>0</v>
      </c>
      <c r="G28" s="254">
        <v>0</v>
      </c>
      <c r="H28" s="254">
        <f>SUM(B28,E28)</f>
        <v>277</v>
      </c>
      <c r="I28" s="254">
        <f t="shared" si="3"/>
        <v>216</v>
      </c>
      <c r="J28" s="254">
        <f t="shared" si="3"/>
        <v>493</v>
      </c>
      <c r="K28" s="255" t="s">
        <v>1424</v>
      </c>
    </row>
    <row r="29" spans="1:11" ht="18" customHeight="1" x14ac:dyDescent="0.2">
      <c r="A29" s="252" t="s">
        <v>1212</v>
      </c>
      <c r="B29" s="254">
        <v>82</v>
      </c>
      <c r="C29" s="254">
        <v>78</v>
      </c>
      <c r="D29" s="254">
        <f>SUM(B29:C29)</f>
        <v>160</v>
      </c>
      <c r="E29" s="254">
        <v>0</v>
      </c>
      <c r="F29" s="254">
        <v>0</v>
      </c>
      <c r="G29" s="254">
        <v>0</v>
      </c>
      <c r="H29" s="254">
        <f>SUM(B29,E29)</f>
        <v>82</v>
      </c>
      <c r="I29" s="254">
        <f t="shared" si="3"/>
        <v>78</v>
      </c>
      <c r="J29" s="254">
        <f t="shared" si="3"/>
        <v>160</v>
      </c>
      <c r="K29" s="255" t="s">
        <v>1394</v>
      </c>
    </row>
    <row r="30" spans="1:11" ht="18" customHeight="1" x14ac:dyDescent="0.2">
      <c r="A30" s="252" t="s">
        <v>301</v>
      </c>
      <c r="B30" s="254">
        <v>411</v>
      </c>
      <c r="C30" s="254">
        <v>96</v>
      </c>
      <c r="D30" s="254">
        <f>SUM(B30:C30)</f>
        <v>507</v>
      </c>
      <c r="E30" s="254">
        <v>0</v>
      </c>
      <c r="F30" s="254">
        <v>0</v>
      </c>
      <c r="G30" s="254">
        <v>0</v>
      </c>
      <c r="H30" s="254">
        <f>SUM(B30,E30)</f>
        <v>411</v>
      </c>
      <c r="I30" s="254">
        <f t="shared" si="3"/>
        <v>96</v>
      </c>
      <c r="J30" s="254">
        <f t="shared" si="3"/>
        <v>507</v>
      </c>
      <c r="K30" s="255" t="s">
        <v>302</v>
      </c>
    </row>
    <row r="31" spans="1:11" ht="18" customHeight="1" thickBot="1" x14ac:dyDescent="0.25">
      <c r="A31" s="252" t="s">
        <v>45</v>
      </c>
      <c r="B31" s="254">
        <f>SUM(B26:B30)</f>
        <v>1432</v>
      </c>
      <c r="C31" s="254">
        <f t="shared" ref="C31:J31" si="4">SUM(C26:C30)</f>
        <v>692</v>
      </c>
      <c r="D31" s="254">
        <f t="shared" si="4"/>
        <v>2124</v>
      </c>
      <c r="E31" s="254">
        <f t="shared" si="4"/>
        <v>0</v>
      </c>
      <c r="F31" s="254">
        <f t="shared" si="4"/>
        <v>0</v>
      </c>
      <c r="G31" s="254">
        <f t="shared" si="4"/>
        <v>0</v>
      </c>
      <c r="H31" s="254">
        <f t="shared" si="4"/>
        <v>1432</v>
      </c>
      <c r="I31" s="254">
        <f t="shared" si="4"/>
        <v>692</v>
      </c>
      <c r="J31" s="254">
        <f t="shared" si="4"/>
        <v>2124</v>
      </c>
      <c r="K31" s="255" t="s">
        <v>1410</v>
      </c>
    </row>
    <row r="32" spans="1:11" ht="18" customHeight="1" thickBot="1" x14ac:dyDescent="0.25">
      <c r="A32" s="272" t="s">
        <v>108</v>
      </c>
      <c r="B32" s="273">
        <f>SUM(B24,B31)</f>
        <v>6318</v>
      </c>
      <c r="C32" s="273">
        <f t="shared" ref="C32:J32" si="5">SUM(C24,C31)</f>
        <v>6149</v>
      </c>
      <c r="D32" s="273">
        <f t="shared" si="5"/>
        <v>12467</v>
      </c>
      <c r="E32" s="273">
        <f t="shared" si="5"/>
        <v>0</v>
      </c>
      <c r="F32" s="273">
        <f t="shared" si="5"/>
        <v>0</v>
      </c>
      <c r="G32" s="273">
        <f t="shared" si="5"/>
        <v>0</v>
      </c>
      <c r="H32" s="273">
        <f t="shared" si="5"/>
        <v>6318</v>
      </c>
      <c r="I32" s="273">
        <f t="shared" si="5"/>
        <v>6149</v>
      </c>
      <c r="J32" s="273">
        <f t="shared" si="5"/>
        <v>12467</v>
      </c>
      <c r="K32" s="274" t="s">
        <v>48</v>
      </c>
    </row>
    <row r="33" spans="1:11" ht="15" thickTop="1" x14ac:dyDescent="0.2"/>
    <row r="34" spans="1:11" s="342" customFormat="1" x14ac:dyDescent="0.2"/>
    <row r="35" spans="1:11" ht="26.25" customHeight="1" x14ac:dyDescent="0.2">
      <c r="A35" s="455" t="s">
        <v>1443</v>
      </c>
      <c r="B35" s="455"/>
      <c r="C35" s="455"/>
      <c r="D35" s="455"/>
      <c r="E35" s="455"/>
      <c r="F35" s="455"/>
      <c r="G35" s="455"/>
      <c r="H35" s="455"/>
      <c r="I35" s="455"/>
      <c r="J35" s="455"/>
      <c r="K35" s="455"/>
    </row>
    <row r="36" spans="1:11" ht="39" customHeight="1" x14ac:dyDescent="0.2">
      <c r="A36" s="455" t="s">
        <v>1444</v>
      </c>
      <c r="B36" s="455"/>
      <c r="C36" s="455"/>
      <c r="D36" s="455"/>
      <c r="E36" s="455"/>
      <c r="F36" s="455"/>
      <c r="G36" s="455"/>
      <c r="H36" s="455"/>
      <c r="I36" s="455"/>
      <c r="J36" s="455"/>
      <c r="K36" s="455"/>
    </row>
    <row r="37" spans="1:11" s="268" customFormat="1" ht="18.75" thickBot="1" x14ac:dyDescent="0.25">
      <c r="A37" s="280" t="s">
        <v>1445</v>
      </c>
      <c r="K37" s="291" t="s">
        <v>1446</v>
      </c>
    </row>
    <row r="38" spans="1:11" ht="16.5" thickTop="1" x14ac:dyDescent="0.2">
      <c r="A38" s="445" t="s">
        <v>118</v>
      </c>
      <c r="B38" s="445" t="s">
        <v>2</v>
      </c>
      <c r="C38" s="445"/>
      <c r="D38" s="445"/>
      <c r="E38" s="445" t="s">
        <v>3</v>
      </c>
      <c r="F38" s="445"/>
      <c r="G38" s="445"/>
      <c r="H38" s="445" t="s">
        <v>4</v>
      </c>
      <c r="I38" s="445"/>
      <c r="J38" s="445"/>
      <c r="K38" s="445" t="s">
        <v>278</v>
      </c>
    </row>
    <row r="39" spans="1:11" ht="15.75" x14ac:dyDescent="0.2">
      <c r="A39" s="446"/>
      <c r="B39" s="446" t="s">
        <v>6</v>
      </c>
      <c r="C39" s="446"/>
      <c r="D39" s="446"/>
      <c r="E39" s="446" t="s">
        <v>7</v>
      </c>
      <c r="F39" s="446"/>
      <c r="G39" s="446"/>
      <c r="H39" s="446" t="s">
        <v>8</v>
      </c>
      <c r="I39" s="446"/>
      <c r="J39" s="446"/>
      <c r="K39" s="446"/>
    </row>
    <row r="40" spans="1:11" ht="15.75" customHeight="1" x14ac:dyDescent="0.2">
      <c r="A40" s="446"/>
      <c r="B40" s="285" t="s">
        <v>52</v>
      </c>
      <c r="C40" s="285" t="s">
        <v>10</v>
      </c>
      <c r="D40" s="285" t="s">
        <v>11</v>
      </c>
      <c r="E40" s="285" t="s">
        <v>52</v>
      </c>
      <c r="F40" s="285" t="s">
        <v>10</v>
      </c>
      <c r="G40" s="285" t="s">
        <v>11</v>
      </c>
      <c r="H40" s="285" t="s">
        <v>52</v>
      </c>
      <c r="I40" s="285" t="s">
        <v>10</v>
      </c>
      <c r="J40" s="285" t="s">
        <v>11</v>
      </c>
      <c r="K40" s="446"/>
    </row>
    <row r="41" spans="1:11" ht="16.5" customHeight="1" thickBot="1" x14ac:dyDescent="0.25">
      <c r="A41" s="447"/>
      <c r="B41" s="292" t="s">
        <v>12</v>
      </c>
      <c r="C41" s="292" t="s">
        <v>13</v>
      </c>
      <c r="D41" s="292" t="s">
        <v>8</v>
      </c>
      <c r="E41" s="292" t="s">
        <v>12</v>
      </c>
      <c r="F41" s="292" t="s">
        <v>13</v>
      </c>
      <c r="G41" s="292" t="s">
        <v>8</v>
      </c>
      <c r="H41" s="292" t="s">
        <v>12</v>
      </c>
      <c r="I41" s="292" t="s">
        <v>13</v>
      </c>
      <c r="J41" s="292" t="s">
        <v>8</v>
      </c>
      <c r="K41" s="447"/>
    </row>
    <row r="42" spans="1:11" ht="17.100000000000001" customHeight="1" x14ac:dyDescent="0.2">
      <c r="A42" s="252" t="s">
        <v>14</v>
      </c>
      <c r="B42" s="254"/>
      <c r="C42" s="254"/>
      <c r="D42" s="254"/>
      <c r="E42" s="254"/>
      <c r="F42" s="254"/>
      <c r="G42" s="254"/>
      <c r="H42" s="254"/>
      <c r="I42" s="254"/>
      <c r="J42" s="254"/>
      <c r="K42" s="255" t="s">
        <v>69</v>
      </c>
    </row>
    <row r="43" spans="1:11" ht="17.100000000000001" customHeight="1" x14ac:dyDescent="0.2">
      <c r="A43" s="252" t="s">
        <v>280</v>
      </c>
      <c r="B43" s="254">
        <v>93</v>
      </c>
      <c r="C43" s="254">
        <v>155</v>
      </c>
      <c r="D43" s="254">
        <v>248</v>
      </c>
      <c r="E43" s="254">
        <v>0</v>
      </c>
      <c r="F43" s="254">
        <v>0</v>
      </c>
      <c r="G43" s="254">
        <v>0</v>
      </c>
      <c r="H43" s="254">
        <f>SUM(E43,B43)</f>
        <v>93</v>
      </c>
      <c r="I43" s="254">
        <f t="shared" ref="I43:J57" si="6">SUM(F43,C43)</f>
        <v>155</v>
      </c>
      <c r="J43" s="254">
        <f t="shared" si="6"/>
        <v>248</v>
      </c>
      <c r="K43" s="255" t="s">
        <v>281</v>
      </c>
    </row>
    <row r="44" spans="1:11" ht="17.100000000000001" customHeight="1" x14ac:dyDescent="0.2">
      <c r="A44" s="252" t="s">
        <v>131</v>
      </c>
      <c r="B44" s="254">
        <v>109</v>
      </c>
      <c r="C44" s="254">
        <v>193</v>
      </c>
      <c r="D44" s="254">
        <v>302</v>
      </c>
      <c r="E44" s="254">
        <v>0</v>
      </c>
      <c r="F44" s="254">
        <v>0</v>
      </c>
      <c r="G44" s="254">
        <v>0</v>
      </c>
      <c r="H44" s="254">
        <f t="shared" ref="H44:H57" si="7">SUM(E44,B44)</f>
        <v>109</v>
      </c>
      <c r="I44" s="254">
        <f t="shared" si="6"/>
        <v>193</v>
      </c>
      <c r="J44" s="254">
        <f t="shared" si="6"/>
        <v>302</v>
      </c>
      <c r="K44" s="255" t="s">
        <v>282</v>
      </c>
    </row>
    <row r="45" spans="1:11" ht="17.100000000000001" customHeight="1" x14ac:dyDescent="0.2">
      <c r="A45" s="252" t="s">
        <v>125</v>
      </c>
      <c r="B45" s="254">
        <v>44</v>
      </c>
      <c r="C45" s="254">
        <v>107</v>
      </c>
      <c r="D45" s="254">
        <v>151</v>
      </c>
      <c r="E45" s="254">
        <v>0</v>
      </c>
      <c r="F45" s="254">
        <v>0</v>
      </c>
      <c r="G45" s="254">
        <v>0</v>
      </c>
      <c r="H45" s="254">
        <f t="shared" si="7"/>
        <v>44</v>
      </c>
      <c r="I45" s="254">
        <f t="shared" si="6"/>
        <v>107</v>
      </c>
      <c r="J45" s="254">
        <f t="shared" si="6"/>
        <v>151</v>
      </c>
      <c r="K45" s="255" t="s">
        <v>1393</v>
      </c>
    </row>
    <row r="46" spans="1:11" ht="17.100000000000001" customHeight="1" x14ac:dyDescent="0.2">
      <c r="A46" s="252" t="s">
        <v>348</v>
      </c>
      <c r="B46" s="254">
        <v>34</v>
      </c>
      <c r="C46" s="254">
        <v>124</v>
      </c>
      <c r="D46" s="254">
        <v>158</v>
      </c>
      <c r="E46" s="254">
        <v>0</v>
      </c>
      <c r="F46" s="254">
        <v>0</v>
      </c>
      <c r="G46" s="254">
        <v>0</v>
      </c>
      <c r="H46" s="254">
        <f t="shared" si="7"/>
        <v>34</v>
      </c>
      <c r="I46" s="254">
        <f t="shared" si="6"/>
        <v>124</v>
      </c>
      <c r="J46" s="254">
        <f t="shared" si="6"/>
        <v>158</v>
      </c>
      <c r="K46" s="255" t="s">
        <v>349</v>
      </c>
    </row>
    <row r="47" spans="1:11" ht="17.100000000000001" customHeight="1" x14ac:dyDescent="0.2">
      <c r="A47" s="252" t="s">
        <v>285</v>
      </c>
      <c r="B47" s="254">
        <v>221</v>
      </c>
      <c r="C47" s="254">
        <v>258</v>
      </c>
      <c r="D47" s="254">
        <v>479</v>
      </c>
      <c r="E47" s="254">
        <v>0</v>
      </c>
      <c r="F47" s="254">
        <v>0</v>
      </c>
      <c r="G47" s="254">
        <v>0</v>
      </c>
      <c r="H47" s="254">
        <f t="shared" si="7"/>
        <v>221</v>
      </c>
      <c r="I47" s="254">
        <f t="shared" si="6"/>
        <v>258</v>
      </c>
      <c r="J47" s="254">
        <f t="shared" si="6"/>
        <v>479</v>
      </c>
      <c r="K47" s="255" t="s">
        <v>286</v>
      </c>
    </row>
    <row r="48" spans="1:11" ht="17.100000000000001" customHeight="1" x14ac:dyDescent="0.2">
      <c r="A48" s="252" t="s">
        <v>407</v>
      </c>
      <c r="B48" s="254">
        <v>256</v>
      </c>
      <c r="C48" s="254">
        <v>355</v>
      </c>
      <c r="D48" s="254">
        <v>611</v>
      </c>
      <c r="E48" s="254">
        <v>0</v>
      </c>
      <c r="F48" s="254">
        <v>0</v>
      </c>
      <c r="G48" s="254">
        <v>0</v>
      </c>
      <c r="H48" s="254">
        <f t="shared" si="7"/>
        <v>256</v>
      </c>
      <c r="I48" s="254">
        <f t="shared" si="6"/>
        <v>355</v>
      </c>
      <c r="J48" s="254">
        <f t="shared" si="6"/>
        <v>611</v>
      </c>
      <c r="K48" s="255" t="s">
        <v>351</v>
      </c>
    </row>
    <row r="49" spans="1:11" ht="17.100000000000001" customHeight="1" x14ac:dyDescent="0.2">
      <c r="A49" s="252" t="s">
        <v>352</v>
      </c>
      <c r="B49" s="254">
        <v>106</v>
      </c>
      <c r="C49" s="254">
        <v>91</v>
      </c>
      <c r="D49" s="254">
        <v>197</v>
      </c>
      <c r="E49" s="254">
        <v>0</v>
      </c>
      <c r="F49" s="254">
        <v>0</v>
      </c>
      <c r="G49" s="254">
        <v>0</v>
      </c>
      <c r="H49" s="254">
        <f t="shared" si="7"/>
        <v>106</v>
      </c>
      <c r="I49" s="254">
        <f t="shared" si="6"/>
        <v>91</v>
      </c>
      <c r="J49" s="254">
        <f t="shared" si="6"/>
        <v>197</v>
      </c>
      <c r="K49" s="255" t="s">
        <v>1423</v>
      </c>
    </row>
    <row r="50" spans="1:11" ht="17.100000000000001" customHeight="1" x14ac:dyDescent="0.2">
      <c r="A50" s="252" t="s">
        <v>287</v>
      </c>
      <c r="B50" s="254">
        <v>208</v>
      </c>
      <c r="C50" s="254">
        <v>434</v>
      </c>
      <c r="D50" s="254">
        <v>642</v>
      </c>
      <c r="E50" s="254">
        <v>0</v>
      </c>
      <c r="F50" s="254">
        <v>0</v>
      </c>
      <c r="G50" s="254">
        <v>0</v>
      </c>
      <c r="H50" s="254">
        <f t="shared" si="7"/>
        <v>208</v>
      </c>
      <c r="I50" s="254">
        <f t="shared" si="6"/>
        <v>434</v>
      </c>
      <c r="J50" s="254">
        <f t="shared" si="6"/>
        <v>642</v>
      </c>
      <c r="K50" s="255" t="s">
        <v>288</v>
      </c>
    </row>
    <row r="51" spans="1:11" ht="17.100000000000001" customHeight="1" x14ac:dyDescent="0.2">
      <c r="A51" s="252" t="s">
        <v>289</v>
      </c>
      <c r="B51" s="254">
        <v>738</v>
      </c>
      <c r="C51" s="254">
        <v>318</v>
      </c>
      <c r="D51" s="254">
        <v>1056</v>
      </c>
      <c r="E51" s="254">
        <v>0</v>
      </c>
      <c r="F51" s="254">
        <v>0</v>
      </c>
      <c r="G51" s="254">
        <v>0</v>
      </c>
      <c r="H51" s="254">
        <f t="shared" si="7"/>
        <v>738</v>
      </c>
      <c r="I51" s="254">
        <f t="shared" si="6"/>
        <v>318</v>
      </c>
      <c r="J51" s="254">
        <f t="shared" si="6"/>
        <v>1056</v>
      </c>
      <c r="K51" s="255" t="s">
        <v>290</v>
      </c>
    </row>
    <row r="52" spans="1:11" ht="17.100000000000001" customHeight="1" x14ac:dyDescent="0.2">
      <c r="A52" s="252" t="s">
        <v>390</v>
      </c>
      <c r="B52" s="254">
        <v>726</v>
      </c>
      <c r="C52" s="254">
        <v>1119</v>
      </c>
      <c r="D52" s="254">
        <v>1845</v>
      </c>
      <c r="E52" s="254">
        <v>0</v>
      </c>
      <c r="F52" s="254">
        <v>0</v>
      </c>
      <c r="G52" s="254">
        <v>0</v>
      </c>
      <c r="H52" s="254">
        <f t="shared" si="7"/>
        <v>726</v>
      </c>
      <c r="I52" s="254">
        <f t="shared" si="6"/>
        <v>1119</v>
      </c>
      <c r="J52" s="254">
        <f t="shared" si="6"/>
        <v>1845</v>
      </c>
      <c r="K52" s="255" t="s">
        <v>1424</v>
      </c>
    </row>
    <row r="53" spans="1:11" ht="17.100000000000001" customHeight="1" x14ac:dyDescent="0.2">
      <c r="A53" s="252" t="s">
        <v>361</v>
      </c>
      <c r="B53" s="254">
        <v>212</v>
      </c>
      <c r="C53" s="254">
        <v>261</v>
      </c>
      <c r="D53" s="254">
        <v>473</v>
      </c>
      <c r="E53" s="254">
        <v>0</v>
      </c>
      <c r="F53" s="254">
        <v>0</v>
      </c>
      <c r="G53" s="254">
        <v>0</v>
      </c>
      <c r="H53" s="254">
        <f t="shared" si="7"/>
        <v>212</v>
      </c>
      <c r="I53" s="254">
        <f t="shared" si="6"/>
        <v>261</v>
      </c>
      <c r="J53" s="254">
        <f t="shared" si="6"/>
        <v>473</v>
      </c>
      <c r="K53" s="255" t="s">
        <v>429</v>
      </c>
    </row>
    <row r="54" spans="1:11" ht="17.100000000000001" customHeight="1" x14ac:dyDescent="0.2">
      <c r="A54" s="252" t="s">
        <v>1212</v>
      </c>
      <c r="B54" s="254">
        <v>720</v>
      </c>
      <c r="C54" s="254">
        <v>929</v>
      </c>
      <c r="D54" s="254">
        <v>1649</v>
      </c>
      <c r="E54" s="254">
        <v>0</v>
      </c>
      <c r="F54" s="254">
        <v>0</v>
      </c>
      <c r="G54" s="254">
        <v>0</v>
      </c>
      <c r="H54" s="254">
        <f t="shared" si="7"/>
        <v>720</v>
      </c>
      <c r="I54" s="254">
        <f t="shared" si="6"/>
        <v>929</v>
      </c>
      <c r="J54" s="254">
        <f t="shared" si="6"/>
        <v>1649</v>
      </c>
      <c r="K54" s="255" t="s">
        <v>1394</v>
      </c>
    </row>
    <row r="55" spans="1:11" ht="17.100000000000001" customHeight="1" x14ac:dyDescent="0.2">
      <c r="A55" s="252" t="s">
        <v>297</v>
      </c>
      <c r="B55" s="254">
        <v>264</v>
      </c>
      <c r="C55" s="254">
        <v>118</v>
      </c>
      <c r="D55" s="254">
        <v>382</v>
      </c>
      <c r="E55" s="254">
        <v>0</v>
      </c>
      <c r="F55" s="254">
        <v>0</v>
      </c>
      <c r="G55" s="254">
        <v>0</v>
      </c>
      <c r="H55" s="254">
        <f t="shared" si="7"/>
        <v>264</v>
      </c>
      <c r="I55" s="254">
        <f t="shared" si="6"/>
        <v>118</v>
      </c>
      <c r="J55" s="254">
        <f t="shared" si="6"/>
        <v>382</v>
      </c>
      <c r="K55" s="255" t="s">
        <v>298</v>
      </c>
    </row>
    <row r="56" spans="1:11" ht="17.100000000000001" customHeight="1" x14ac:dyDescent="0.2">
      <c r="A56" s="252" t="s">
        <v>299</v>
      </c>
      <c r="B56" s="254">
        <v>154</v>
      </c>
      <c r="C56" s="254">
        <v>205</v>
      </c>
      <c r="D56" s="254">
        <v>359</v>
      </c>
      <c r="E56" s="254">
        <v>0</v>
      </c>
      <c r="F56" s="254">
        <v>0</v>
      </c>
      <c r="G56" s="254">
        <v>0</v>
      </c>
      <c r="H56" s="254">
        <f t="shared" si="7"/>
        <v>154</v>
      </c>
      <c r="I56" s="254">
        <f t="shared" si="6"/>
        <v>205</v>
      </c>
      <c r="J56" s="254">
        <f t="shared" si="6"/>
        <v>359</v>
      </c>
      <c r="K56" s="255" t="s">
        <v>300</v>
      </c>
    </row>
    <row r="57" spans="1:11" ht="17.100000000000001" customHeight="1" x14ac:dyDescent="0.2">
      <c r="A57" s="252" t="s">
        <v>301</v>
      </c>
      <c r="B57" s="254">
        <v>274</v>
      </c>
      <c r="C57" s="254">
        <v>238</v>
      </c>
      <c r="D57" s="254">
        <v>512</v>
      </c>
      <c r="E57" s="254">
        <v>0</v>
      </c>
      <c r="F57" s="254">
        <v>0</v>
      </c>
      <c r="G57" s="254">
        <v>0</v>
      </c>
      <c r="H57" s="254">
        <f t="shared" si="7"/>
        <v>274</v>
      </c>
      <c r="I57" s="254">
        <f t="shared" si="6"/>
        <v>238</v>
      </c>
      <c r="J57" s="254">
        <f t="shared" si="6"/>
        <v>512</v>
      </c>
      <c r="K57" s="255" t="s">
        <v>302</v>
      </c>
    </row>
    <row r="58" spans="1:11" ht="17.100000000000001" customHeight="1" x14ac:dyDescent="0.2">
      <c r="A58" s="252" t="s">
        <v>38</v>
      </c>
      <c r="B58" s="254">
        <f>SUM(B43:B57)</f>
        <v>4159</v>
      </c>
      <c r="C58" s="254">
        <f t="shared" ref="C58:J58" si="8">SUM(C43:C57)</f>
        <v>4905</v>
      </c>
      <c r="D58" s="254">
        <f t="shared" si="8"/>
        <v>9064</v>
      </c>
      <c r="E58" s="254">
        <f t="shared" si="8"/>
        <v>0</v>
      </c>
      <c r="F58" s="254">
        <f t="shared" si="8"/>
        <v>0</v>
      </c>
      <c r="G58" s="254">
        <f t="shared" si="8"/>
        <v>0</v>
      </c>
      <c r="H58" s="254">
        <f t="shared" si="8"/>
        <v>4159</v>
      </c>
      <c r="I58" s="254">
        <f t="shared" si="8"/>
        <v>4905</v>
      </c>
      <c r="J58" s="254">
        <f t="shared" si="8"/>
        <v>9064</v>
      </c>
      <c r="K58" s="255" t="s">
        <v>39</v>
      </c>
    </row>
    <row r="59" spans="1:11" ht="17.100000000000001" customHeight="1" x14ac:dyDescent="0.2">
      <c r="A59" s="252" t="s">
        <v>62</v>
      </c>
      <c r="B59" s="254"/>
      <c r="C59" s="254"/>
      <c r="D59" s="254"/>
      <c r="E59" s="254"/>
      <c r="F59" s="254"/>
      <c r="G59" s="254"/>
      <c r="H59" s="254"/>
      <c r="I59" s="254"/>
      <c r="J59" s="254"/>
      <c r="K59" s="255" t="s">
        <v>41</v>
      </c>
    </row>
    <row r="60" spans="1:11" ht="17.100000000000001" customHeight="1" x14ac:dyDescent="0.2">
      <c r="A60" s="252" t="s">
        <v>287</v>
      </c>
      <c r="B60" s="254">
        <v>138</v>
      </c>
      <c r="C60" s="254">
        <v>107</v>
      </c>
      <c r="D60" s="254">
        <f>SUM(B60:C60)</f>
        <v>245</v>
      </c>
      <c r="E60" s="254">
        <v>0</v>
      </c>
      <c r="F60" s="254">
        <v>0</v>
      </c>
      <c r="G60" s="254">
        <v>0</v>
      </c>
      <c r="H60" s="254">
        <f>SUM(E60,B60)</f>
        <v>138</v>
      </c>
      <c r="I60" s="254">
        <f t="shared" ref="I60:J64" si="9">SUM(F60,C60)</f>
        <v>107</v>
      </c>
      <c r="J60" s="254">
        <f t="shared" si="9"/>
        <v>245</v>
      </c>
      <c r="K60" s="255" t="s">
        <v>288</v>
      </c>
    </row>
    <row r="61" spans="1:11" ht="17.100000000000001" customHeight="1" x14ac:dyDescent="0.2">
      <c r="A61" s="252" t="s">
        <v>289</v>
      </c>
      <c r="B61" s="254">
        <v>318</v>
      </c>
      <c r="C61" s="254">
        <v>132</v>
      </c>
      <c r="D61" s="254">
        <f>SUM(B61:C61)</f>
        <v>450</v>
      </c>
      <c r="E61" s="254">
        <v>0</v>
      </c>
      <c r="F61" s="254">
        <v>0</v>
      </c>
      <c r="G61" s="254">
        <v>0</v>
      </c>
      <c r="H61" s="254">
        <f>SUM(E61,B61)</f>
        <v>318</v>
      </c>
      <c r="I61" s="254">
        <f t="shared" si="9"/>
        <v>132</v>
      </c>
      <c r="J61" s="254">
        <f t="shared" si="9"/>
        <v>450</v>
      </c>
      <c r="K61" s="255" t="s">
        <v>290</v>
      </c>
    </row>
    <row r="62" spans="1:11" ht="17.100000000000001" customHeight="1" x14ac:dyDescent="0.2">
      <c r="A62" s="252" t="s">
        <v>390</v>
      </c>
      <c r="B62" s="254">
        <v>212</v>
      </c>
      <c r="C62" s="254">
        <v>182</v>
      </c>
      <c r="D62" s="254">
        <f>SUM(B62:C62)</f>
        <v>394</v>
      </c>
      <c r="E62" s="254">
        <v>0</v>
      </c>
      <c r="F62" s="254">
        <v>0</v>
      </c>
      <c r="G62" s="254">
        <v>0</v>
      </c>
      <c r="H62" s="254">
        <f>SUM(E62,B62)</f>
        <v>212</v>
      </c>
      <c r="I62" s="254">
        <f t="shared" si="9"/>
        <v>182</v>
      </c>
      <c r="J62" s="254">
        <f t="shared" si="9"/>
        <v>394</v>
      </c>
      <c r="K62" s="255" t="s">
        <v>1424</v>
      </c>
    </row>
    <row r="63" spans="1:11" ht="17.100000000000001" customHeight="1" x14ac:dyDescent="0.2">
      <c r="A63" s="252" t="s">
        <v>1212</v>
      </c>
      <c r="B63" s="254">
        <v>69</v>
      </c>
      <c r="C63" s="254">
        <v>70</v>
      </c>
      <c r="D63" s="254">
        <f>SUM(B63:C63)</f>
        <v>139</v>
      </c>
      <c r="E63" s="254">
        <v>0</v>
      </c>
      <c r="F63" s="254">
        <v>0</v>
      </c>
      <c r="G63" s="254">
        <v>0</v>
      </c>
      <c r="H63" s="254">
        <f>SUM(E63,B63)</f>
        <v>69</v>
      </c>
      <c r="I63" s="254">
        <f t="shared" si="9"/>
        <v>70</v>
      </c>
      <c r="J63" s="254">
        <f t="shared" si="9"/>
        <v>139</v>
      </c>
      <c r="K63" s="255" t="s">
        <v>1394</v>
      </c>
    </row>
    <row r="64" spans="1:11" ht="17.100000000000001" customHeight="1" x14ac:dyDescent="0.2">
      <c r="A64" s="252" t="s">
        <v>301</v>
      </c>
      <c r="B64" s="254">
        <v>329</v>
      </c>
      <c r="C64" s="254">
        <v>80</v>
      </c>
      <c r="D64" s="254">
        <f>SUM(B64:C64)</f>
        <v>409</v>
      </c>
      <c r="E64" s="254">
        <v>0</v>
      </c>
      <c r="F64" s="254">
        <v>0</v>
      </c>
      <c r="G64" s="254">
        <v>0</v>
      </c>
      <c r="H64" s="254">
        <f>SUM(E64,B64)</f>
        <v>329</v>
      </c>
      <c r="I64" s="254">
        <f t="shared" si="9"/>
        <v>80</v>
      </c>
      <c r="J64" s="254">
        <f t="shared" si="9"/>
        <v>409</v>
      </c>
      <c r="K64" s="255" t="s">
        <v>302</v>
      </c>
    </row>
    <row r="65" spans="1:11" ht="17.100000000000001" customHeight="1" thickBot="1" x14ac:dyDescent="0.25">
      <c r="A65" s="254" t="s">
        <v>45</v>
      </c>
      <c r="B65" s="254">
        <f>SUM(B60:B64)</f>
        <v>1066</v>
      </c>
      <c r="C65" s="254">
        <f t="shared" ref="C65:J65" si="10">SUM(C60:C64)</f>
        <v>571</v>
      </c>
      <c r="D65" s="254">
        <f t="shared" si="10"/>
        <v>1637</v>
      </c>
      <c r="E65" s="254">
        <f t="shared" si="10"/>
        <v>0</v>
      </c>
      <c r="F65" s="254">
        <f t="shared" si="10"/>
        <v>0</v>
      </c>
      <c r="G65" s="254">
        <f t="shared" si="10"/>
        <v>0</v>
      </c>
      <c r="H65" s="254">
        <f t="shared" si="10"/>
        <v>1066</v>
      </c>
      <c r="I65" s="254">
        <f t="shared" si="10"/>
        <v>571</v>
      </c>
      <c r="J65" s="254">
        <f t="shared" si="10"/>
        <v>1637</v>
      </c>
      <c r="K65" s="255" t="s">
        <v>1410</v>
      </c>
    </row>
    <row r="66" spans="1:11" ht="20.25" customHeight="1" thickBot="1" x14ac:dyDescent="0.25">
      <c r="A66" s="272" t="s">
        <v>108</v>
      </c>
      <c r="B66" s="273">
        <f>SUM(B58,B65)</f>
        <v>5225</v>
      </c>
      <c r="C66" s="273">
        <f t="shared" ref="C66:J66" si="11">SUM(C58,C65)</f>
        <v>5476</v>
      </c>
      <c r="D66" s="273">
        <f t="shared" si="11"/>
        <v>10701</v>
      </c>
      <c r="E66" s="273">
        <f t="shared" si="11"/>
        <v>0</v>
      </c>
      <c r="F66" s="273">
        <f t="shared" si="11"/>
        <v>0</v>
      </c>
      <c r="G66" s="273">
        <f t="shared" si="11"/>
        <v>0</v>
      </c>
      <c r="H66" s="273">
        <f t="shared" si="11"/>
        <v>5225</v>
      </c>
      <c r="I66" s="273">
        <f t="shared" si="11"/>
        <v>5476</v>
      </c>
      <c r="J66" s="273">
        <f t="shared" si="11"/>
        <v>10701</v>
      </c>
      <c r="K66" s="274" t="s">
        <v>48</v>
      </c>
    </row>
    <row r="67" spans="1:11" ht="15" thickTop="1" x14ac:dyDescent="0.2"/>
  </sheetData>
  <mergeCells count="20">
    <mergeCell ref="A35:K35"/>
    <mergeCell ref="A36:K36"/>
    <mergeCell ref="A38:A41"/>
    <mergeCell ref="B38:D38"/>
    <mergeCell ref="E38:G38"/>
    <mergeCell ref="H38:J38"/>
    <mergeCell ref="K38:K41"/>
    <mergeCell ref="B39:D39"/>
    <mergeCell ref="E39:G39"/>
    <mergeCell ref="H39:J39"/>
    <mergeCell ref="A1:K1"/>
    <mergeCell ref="A2:K2"/>
    <mergeCell ref="A4:A7"/>
    <mergeCell ref="B4:D4"/>
    <mergeCell ref="E4:G4"/>
    <mergeCell ref="H4:J4"/>
    <mergeCell ref="K4:K7"/>
    <mergeCell ref="B5:D5"/>
    <mergeCell ref="E5:G5"/>
    <mergeCell ref="H5:J5"/>
  </mergeCells>
  <printOptions horizontalCentered="1"/>
  <pageMargins left="0.5" right="0.5" top="1" bottom="0.5" header="1" footer="0.5"/>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7"/>
  <sheetViews>
    <sheetView rightToLeft="1" view="pageBreakPreview" topLeftCell="A37" zoomScale="80" zoomScaleSheetLayoutView="80" workbookViewId="0">
      <selection activeCell="A43" sqref="A43:A55"/>
    </sheetView>
  </sheetViews>
  <sheetFormatPr defaultRowHeight="14.25" x14ac:dyDescent="0.2"/>
  <cols>
    <col min="1" max="1" width="33.625" customWidth="1"/>
    <col min="2" max="2" width="8.75" customWidth="1"/>
    <col min="3" max="3" width="9" customWidth="1"/>
    <col min="4" max="4" width="7.75" customWidth="1"/>
    <col min="5" max="5" width="6.375" customWidth="1"/>
    <col min="6" max="6" width="8" customWidth="1"/>
    <col min="7" max="7" width="7.25" customWidth="1"/>
    <col min="8" max="8" width="8" customWidth="1"/>
    <col min="9" max="9" width="8.375" customWidth="1"/>
    <col min="10" max="10" width="8.625" customWidth="1"/>
    <col min="11" max="11" width="44.375" customWidth="1"/>
  </cols>
  <sheetData>
    <row r="1" spans="1:11" ht="27" customHeight="1" x14ac:dyDescent="0.2">
      <c r="A1" s="423" t="s">
        <v>274</v>
      </c>
      <c r="B1" s="423"/>
      <c r="C1" s="423"/>
      <c r="D1" s="423"/>
      <c r="E1" s="423"/>
      <c r="F1" s="423"/>
      <c r="G1" s="423"/>
      <c r="H1" s="423"/>
      <c r="I1" s="423"/>
      <c r="J1" s="423"/>
      <c r="K1" s="423"/>
    </row>
    <row r="2" spans="1:11" ht="39.75" customHeight="1" x14ac:dyDescent="0.25">
      <c r="A2" s="416" t="s">
        <v>275</v>
      </c>
      <c r="B2" s="416"/>
      <c r="C2" s="416"/>
      <c r="D2" s="416"/>
      <c r="E2" s="416"/>
      <c r="F2" s="416"/>
      <c r="G2" s="416"/>
      <c r="H2" s="416"/>
      <c r="I2" s="416"/>
      <c r="J2" s="416"/>
      <c r="K2" s="416"/>
    </row>
    <row r="3" spans="1:11" ht="15" customHeight="1" thickBot="1" x14ac:dyDescent="0.3">
      <c r="A3" s="29" t="s">
        <v>276</v>
      </c>
      <c r="K3" s="30" t="s">
        <v>277</v>
      </c>
    </row>
    <row r="4" spans="1:11" ht="16.5" thickTop="1" x14ac:dyDescent="0.25">
      <c r="A4" s="409" t="s">
        <v>118</v>
      </c>
      <c r="B4" s="412" t="s">
        <v>2</v>
      </c>
      <c r="C4" s="412"/>
      <c r="D4" s="412"/>
      <c r="E4" s="412" t="s">
        <v>3</v>
      </c>
      <c r="F4" s="412"/>
      <c r="G4" s="412"/>
      <c r="H4" s="412" t="s">
        <v>4</v>
      </c>
      <c r="I4" s="412"/>
      <c r="J4" s="412"/>
      <c r="K4" s="409" t="s">
        <v>278</v>
      </c>
    </row>
    <row r="5" spans="1:11" ht="15.75" x14ac:dyDescent="0.25">
      <c r="A5" s="410"/>
      <c r="B5" s="413" t="s">
        <v>6</v>
      </c>
      <c r="C5" s="413"/>
      <c r="D5" s="413"/>
      <c r="E5" s="413" t="s">
        <v>7</v>
      </c>
      <c r="F5" s="413"/>
      <c r="G5" s="413"/>
      <c r="H5" s="413" t="s">
        <v>8</v>
      </c>
      <c r="I5" s="413"/>
      <c r="J5" s="413"/>
      <c r="K5" s="410"/>
    </row>
    <row r="6" spans="1:11" ht="15.75" x14ac:dyDescent="0.25">
      <c r="A6" s="410"/>
      <c r="B6" s="28" t="s">
        <v>52</v>
      </c>
      <c r="C6" s="28" t="s">
        <v>279</v>
      </c>
      <c r="D6" s="28" t="s">
        <v>11</v>
      </c>
      <c r="E6" s="28" t="s">
        <v>52</v>
      </c>
      <c r="F6" s="28" t="s">
        <v>279</v>
      </c>
      <c r="G6" s="28" t="s">
        <v>11</v>
      </c>
      <c r="H6" s="28" t="s">
        <v>52</v>
      </c>
      <c r="I6" s="28" t="s">
        <v>279</v>
      </c>
      <c r="J6" s="28"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18.75" customHeight="1" x14ac:dyDescent="0.2">
      <c r="A8" s="5" t="s">
        <v>14</v>
      </c>
      <c r="B8" s="6"/>
      <c r="C8" s="6"/>
      <c r="D8" s="6"/>
      <c r="E8" s="6"/>
      <c r="F8" s="6"/>
      <c r="G8" s="6"/>
      <c r="H8" s="6"/>
      <c r="I8" s="6"/>
      <c r="J8" s="6"/>
      <c r="K8" s="7" t="s">
        <v>69</v>
      </c>
    </row>
    <row r="9" spans="1:11" ht="18.75" customHeight="1" x14ac:dyDescent="0.2">
      <c r="A9" s="5" t="s">
        <v>280</v>
      </c>
      <c r="B9" s="6">
        <v>79</v>
      </c>
      <c r="C9" s="6">
        <v>124</v>
      </c>
      <c r="D9" s="6">
        <v>203</v>
      </c>
      <c r="E9" s="6">
        <v>0</v>
      </c>
      <c r="F9" s="6">
        <v>0</v>
      </c>
      <c r="G9" s="6">
        <v>0</v>
      </c>
      <c r="H9" s="6">
        <f>SUM(E9,B9)</f>
        <v>79</v>
      </c>
      <c r="I9" s="6">
        <f>SUM(F9,C9)</f>
        <v>124</v>
      </c>
      <c r="J9" s="6">
        <f>SUM(H9:I9)</f>
        <v>203</v>
      </c>
      <c r="K9" s="7" t="s">
        <v>281</v>
      </c>
    </row>
    <row r="10" spans="1:11" ht="18.75" customHeight="1" x14ac:dyDescent="0.2">
      <c r="A10" s="5" t="s">
        <v>124</v>
      </c>
      <c r="B10" s="6">
        <v>36</v>
      </c>
      <c r="C10" s="6">
        <v>65</v>
      </c>
      <c r="D10" s="6">
        <v>101</v>
      </c>
      <c r="E10" s="6">
        <v>0</v>
      </c>
      <c r="F10" s="6">
        <v>0</v>
      </c>
      <c r="G10" s="6">
        <v>0</v>
      </c>
      <c r="H10" s="6">
        <f t="shared" ref="H10:I22" si="0">SUM(E10,B10)</f>
        <v>36</v>
      </c>
      <c r="I10" s="6">
        <f t="shared" si="0"/>
        <v>65</v>
      </c>
      <c r="J10" s="6">
        <f t="shared" ref="J10:J21" si="1">SUM(H10:I10)</f>
        <v>101</v>
      </c>
      <c r="K10" s="7" t="s">
        <v>282</v>
      </c>
    </row>
    <row r="11" spans="1:11" ht="18.75" customHeight="1" x14ac:dyDescent="0.2">
      <c r="A11" s="31" t="s">
        <v>283</v>
      </c>
      <c r="B11" s="32">
        <v>56</v>
      </c>
      <c r="C11" s="32">
        <v>130</v>
      </c>
      <c r="D11" s="32">
        <v>186</v>
      </c>
      <c r="E11" s="6">
        <v>0</v>
      </c>
      <c r="F11" s="6">
        <v>0</v>
      </c>
      <c r="G11" s="6">
        <v>0</v>
      </c>
      <c r="H11" s="6">
        <f t="shared" si="0"/>
        <v>56</v>
      </c>
      <c r="I11" s="6">
        <f t="shared" si="0"/>
        <v>130</v>
      </c>
      <c r="J11" s="32">
        <f t="shared" si="1"/>
        <v>186</v>
      </c>
      <c r="K11" s="33" t="s">
        <v>284</v>
      </c>
    </row>
    <row r="12" spans="1:11" ht="18.75" customHeight="1" x14ac:dyDescent="0.2">
      <c r="A12" s="5" t="s">
        <v>285</v>
      </c>
      <c r="B12" s="6">
        <v>514</v>
      </c>
      <c r="C12" s="6">
        <v>264</v>
      </c>
      <c r="D12" s="6">
        <v>778</v>
      </c>
      <c r="E12" s="6">
        <v>0</v>
      </c>
      <c r="F12" s="6">
        <v>0</v>
      </c>
      <c r="G12" s="6">
        <v>0</v>
      </c>
      <c r="H12" s="6">
        <f t="shared" si="0"/>
        <v>514</v>
      </c>
      <c r="I12" s="6">
        <f t="shared" si="0"/>
        <v>264</v>
      </c>
      <c r="J12" s="6">
        <f t="shared" si="1"/>
        <v>778</v>
      </c>
      <c r="K12" s="7" t="s">
        <v>286</v>
      </c>
    </row>
    <row r="13" spans="1:11" ht="18.75" customHeight="1" x14ac:dyDescent="0.2">
      <c r="A13" s="5" t="s">
        <v>287</v>
      </c>
      <c r="B13" s="6">
        <v>261</v>
      </c>
      <c r="C13" s="6">
        <v>397</v>
      </c>
      <c r="D13" s="6">
        <v>658</v>
      </c>
      <c r="E13" s="6">
        <v>0</v>
      </c>
      <c r="F13" s="6">
        <v>0</v>
      </c>
      <c r="G13" s="6">
        <v>0</v>
      </c>
      <c r="H13" s="6">
        <f t="shared" si="0"/>
        <v>261</v>
      </c>
      <c r="I13" s="6">
        <f t="shared" si="0"/>
        <v>397</v>
      </c>
      <c r="J13" s="6">
        <f t="shared" si="1"/>
        <v>658</v>
      </c>
      <c r="K13" s="7" t="s">
        <v>288</v>
      </c>
    </row>
    <row r="14" spans="1:11" ht="18.75" customHeight="1" x14ac:dyDescent="0.2">
      <c r="A14" s="5" t="s">
        <v>289</v>
      </c>
      <c r="B14" s="6">
        <v>222</v>
      </c>
      <c r="C14" s="6">
        <v>208</v>
      </c>
      <c r="D14" s="6">
        <v>430</v>
      </c>
      <c r="E14" s="6">
        <v>0</v>
      </c>
      <c r="F14" s="6">
        <v>0</v>
      </c>
      <c r="G14" s="6">
        <v>0</v>
      </c>
      <c r="H14" s="6">
        <f t="shared" si="0"/>
        <v>222</v>
      </c>
      <c r="I14" s="6">
        <f t="shared" si="0"/>
        <v>208</v>
      </c>
      <c r="J14" s="6">
        <f t="shared" si="1"/>
        <v>430</v>
      </c>
      <c r="K14" s="7" t="s">
        <v>290</v>
      </c>
    </row>
    <row r="15" spans="1:11" ht="18.75" customHeight="1" x14ac:dyDescent="0.2">
      <c r="A15" s="5" t="s">
        <v>291</v>
      </c>
      <c r="B15" s="6">
        <v>216</v>
      </c>
      <c r="C15" s="6">
        <v>142</v>
      </c>
      <c r="D15" s="6">
        <v>358</v>
      </c>
      <c r="E15" s="6">
        <v>0</v>
      </c>
      <c r="F15" s="6">
        <v>0</v>
      </c>
      <c r="G15" s="6">
        <v>0</v>
      </c>
      <c r="H15" s="6">
        <f t="shared" si="0"/>
        <v>216</v>
      </c>
      <c r="I15" s="6">
        <f t="shared" si="0"/>
        <v>142</v>
      </c>
      <c r="J15" s="6">
        <f t="shared" si="1"/>
        <v>358</v>
      </c>
      <c r="K15" s="7" t="s">
        <v>292</v>
      </c>
    </row>
    <row r="16" spans="1:11" ht="18.75" customHeight="1" x14ac:dyDescent="0.2">
      <c r="A16" s="5" t="s">
        <v>293</v>
      </c>
      <c r="B16" s="6">
        <v>794</v>
      </c>
      <c r="C16" s="6">
        <v>607</v>
      </c>
      <c r="D16" s="6">
        <v>1401</v>
      </c>
      <c r="E16" s="6">
        <v>0</v>
      </c>
      <c r="F16" s="6">
        <v>0</v>
      </c>
      <c r="G16" s="6">
        <v>0</v>
      </c>
      <c r="H16" s="6">
        <f t="shared" si="0"/>
        <v>794</v>
      </c>
      <c r="I16" s="6">
        <f t="shared" si="0"/>
        <v>607</v>
      </c>
      <c r="J16" s="6">
        <f t="shared" si="1"/>
        <v>1401</v>
      </c>
      <c r="K16" s="7" t="s">
        <v>294</v>
      </c>
    </row>
    <row r="17" spans="1:11" ht="18.75" customHeight="1" x14ac:dyDescent="0.2">
      <c r="A17" s="31" t="s">
        <v>295</v>
      </c>
      <c r="B17" s="32">
        <v>765</v>
      </c>
      <c r="C17" s="32">
        <v>852</v>
      </c>
      <c r="D17" s="32">
        <v>1617</v>
      </c>
      <c r="E17" s="6">
        <v>0</v>
      </c>
      <c r="F17" s="32">
        <v>2</v>
      </c>
      <c r="G17" s="32">
        <v>2</v>
      </c>
      <c r="H17" s="6">
        <f t="shared" si="0"/>
        <v>765</v>
      </c>
      <c r="I17" s="6">
        <f t="shared" si="0"/>
        <v>854</v>
      </c>
      <c r="J17" s="32">
        <f t="shared" si="1"/>
        <v>1619</v>
      </c>
      <c r="K17" s="33" t="s">
        <v>296</v>
      </c>
    </row>
    <row r="18" spans="1:11" ht="18.75" customHeight="1" x14ac:dyDescent="0.2">
      <c r="A18" s="5" t="s">
        <v>297</v>
      </c>
      <c r="B18" s="6">
        <v>149</v>
      </c>
      <c r="C18" s="6">
        <v>43</v>
      </c>
      <c r="D18" s="6">
        <v>192</v>
      </c>
      <c r="E18" s="6">
        <v>0</v>
      </c>
      <c r="F18" s="6">
        <v>0</v>
      </c>
      <c r="G18" s="6">
        <v>0</v>
      </c>
      <c r="H18" s="6">
        <f t="shared" si="0"/>
        <v>149</v>
      </c>
      <c r="I18" s="6">
        <f t="shared" si="0"/>
        <v>43</v>
      </c>
      <c r="J18" s="6">
        <f t="shared" si="1"/>
        <v>192</v>
      </c>
      <c r="K18" s="7" t="s">
        <v>298</v>
      </c>
    </row>
    <row r="19" spans="1:11" ht="18.75" customHeight="1" x14ac:dyDescent="0.2">
      <c r="A19" s="5" t="s">
        <v>299</v>
      </c>
      <c r="B19" s="6">
        <v>483</v>
      </c>
      <c r="C19" s="6">
        <v>511</v>
      </c>
      <c r="D19" s="6">
        <v>994</v>
      </c>
      <c r="E19" s="6">
        <v>0</v>
      </c>
      <c r="F19" s="6">
        <v>0</v>
      </c>
      <c r="G19" s="6">
        <v>0</v>
      </c>
      <c r="H19" s="6">
        <f t="shared" si="0"/>
        <v>483</v>
      </c>
      <c r="I19" s="6">
        <f t="shared" si="0"/>
        <v>511</v>
      </c>
      <c r="J19" s="6">
        <f t="shared" si="1"/>
        <v>994</v>
      </c>
      <c r="K19" s="7" t="s">
        <v>300</v>
      </c>
    </row>
    <row r="20" spans="1:11" ht="18.75" customHeight="1" x14ac:dyDescent="0.2">
      <c r="A20" s="5" t="s">
        <v>301</v>
      </c>
      <c r="B20" s="6">
        <v>42</v>
      </c>
      <c r="C20" s="6">
        <v>111</v>
      </c>
      <c r="D20" s="6">
        <v>153</v>
      </c>
      <c r="E20" s="6">
        <v>0</v>
      </c>
      <c r="F20" s="6">
        <v>0</v>
      </c>
      <c r="G20" s="6">
        <v>0</v>
      </c>
      <c r="H20" s="6">
        <f t="shared" si="0"/>
        <v>42</v>
      </c>
      <c r="I20" s="6">
        <f t="shared" si="0"/>
        <v>111</v>
      </c>
      <c r="J20" s="6">
        <f t="shared" si="1"/>
        <v>153</v>
      </c>
      <c r="K20" s="7" t="s">
        <v>302</v>
      </c>
    </row>
    <row r="21" spans="1:11" ht="18.75" customHeight="1" x14ac:dyDescent="0.2">
      <c r="A21" s="5" t="s">
        <v>303</v>
      </c>
      <c r="B21" s="6">
        <v>58</v>
      </c>
      <c r="C21" s="6">
        <v>58</v>
      </c>
      <c r="D21" s="6">
        <v>116</v>
      </c>
      <c r="E21" s="6">
        <v>0</v>
      </c>
      <c r="F21" s="6">
        <v>0</v>
      </c>
      <c r="G21" s="6">
        <v>0</v>
      </c>
      <c r="H21" s="6">
        <f t="shared" si="0"/>
        <v>58</v>
      </c>
      <c r="I21" s="6">
        <f t="shared" si="0"/>
        <v>58</v>
      </c>
      <c r="J21" s="6">
        <f t="shared" si="1"/>
        <v>116</v>
      </c>
      <c r="K21" s="7" t="s">
        <v>304</v>
      </c>
    </row>
    <row r="22" spans="1:11" ht="18.75" customHeight="1" x14ac:dyDescent="0.2">
      <c r="A22" s="5" t="s">
        <v>38</v>
      </c>
      <c r="B22" s="6">
        <f>SUM(B9:B21)</f>
        <v>3675</v>
      </c>
      <c r="C22" s="6">
        <f t="shared" ref="C22:J22" si="2">SUM(C9:C21)</f>
        <v>3512</v>
      </c>
      <c r="D22" s="6">
        <f t="shared" si="2"/>
        <v>7187</v>
      </c>
      <c r="E22" s="6">
        <f t="shared" si="2"/>
        <v>0</v>
      </c>
      <c r="F22" s="6">
        <f t="shared" si="2"/>
        <v>2</v>
      </c>
      <c r="G22" s="6">
        <f t="shared" si="2"/>
        <v>2</v>
      </c>
      <c r="H22" s="6">
        <f t="shared" si="0"/>
        <v>3675</v>
      </c>
      <c r="I22" s="6">
        <f t="shared" si="0"/>
        <v>3514</v>
      </c>
      <c r="J22" s="6">
        <f t="shared" si="2"/>
        <v>7189</v>
      </c>
      <c r="K22" s="7" t="s">
        <v>305</v>
      </c>
    </row>
    <row r="23" spans="1:11" ht="18.75" customHeight="1" x14ac:dyDescent="0.2">
      <c r="A23" s="5" t="s">
        <v>62</v>
      </c>
      <c r="B23" s="6"/>
      <c r="C23" s="6"/>
      <c r="D23" s="6"/>
      <c r="E23" s="6"/>
      <c r="F23" s="6"/>
      <c r="G23" s="6"/>
      <c r="H23" s="6"/>
      <c r="I23" s="6"/>
      <c r="J23" s="6"/>
      <c r="K23" s="7" t="s">
        <v>306</v>
      </c>
    </row>
    <row r="24" spans="1:11" ht="18.75" customHeight="1" x14ac:dyDescent="0.2">
      <c r="A24" s="5" t="s">
        <v>287</v>
      </c>
      <c r="B24" s="6">
        <v>101</v>
      </c>
      <c r="C24" s="6">
        <v>120</v>
      </c>
      <c r="D24" s="6">
        <v>221</v>
      </c>
      <c r="E24" s="6">
        <v>0</v>
      </c>
      <c r="F24" s="6">
        <v>0</v>
      </c>
      <c r="G24" s="6">
        <v>0</v>
      </c>
      <c r="H24" s="6">
        <f>SUM(E24,B24)</f>
        <v>101</v>
      </c>
      <c r="I24" s="6">
        <f>SUM(F24,C24)</f>
        <v>120</v>
      </c>
      <c r="J24" s="6">
        <f>SUM(H24:I24)</f>
        <v>221</v>
      </c>
      <c r="K24" s="7" t="s">
        <v>288</v>
      </c>
    </row>
    <row r="25" spans="1:11" ht="18.75" customHeight="1" x14ac:dyDescent="0.2">
      <c r="A25" s="5" t="s">
        <v>289</v>
      </c>
      <c r="B25" s="6">
        <v>106</v>
      </c>
      <c r="C25" s="6">
        <v>66</v>
      </c>
      <c r="D25" s="6">
        <v>172</v>
      </c>
      <c r="E25" s="6">
        <v>0</v>
      </c>
      <c r="F25" s="6">
        <v>0</v>
      </c>
      <c r="G25" s="6">
        <v>0</v>
      </c>
      <c r="H25" s="6">
        <f t="shared" ref="H25:I33" si="3">SUM(E25,B25)</f>
        <v>106</v>
      </c>
      <c r="I25" s="6">
        <f t="shared" si="3"/>
        <v>66</v>
      </c>
      <c r="J25" s="6">
        <f t="shared" ref="J25:J33" si="4">SUM(H25:I25)</f>
        <v>172</v>
      </c>
      <c r="K25" s="7" t="s">
        <v>290</v>
      </c>
    </row>
    <row r="26" spans="1:11" ht="18.75" customHeight="1" x14ac:dyDescent="0.2">
      <c r="A26" s="5" t="s">
        <v>291</v>
      </c>
      <c r="B26" s="6">
        <v>6</v>
      </c>
      <c r="C26" s="6">
        <v>0</v>
      </c>
      <c r="D26" s="6">
        <v>6</v>
      </c>
      <c r="E26" s="6">
        <v>0</v>
      </c>
      <c r="F26" s="6">
        <v>0</v>
      </c>
      <c r="G26" s="6">
        <v>0</v>
      </c>
      <c r="H26" s="6">
        <f t="shared" si="3"/>
        <v>6</v>
      </c>
      <c r="I26" s="6">
        <f t="shared" si="3"/>
        <v>0</v>
      </c>
      <c r="J26" s="6">
        <f t="shared" si="4"/>
        <v>6</v>
      </c>
      <c r="K26" s="7" t="s">
        <v>292</v>
      </c>
    </row>
    <row r="27" spans="1:11" ht="18.75" customHeight="1" x14ac:dyDescent="0.2">
      <c r="A27" s="5" t="s">
        <v>293</v>
      </c>
      <c r="B27" s="6">
        <v>410</v>
      </c>
      <c r="C27" s="6">
        <v>440</v>
      </c>
      <c r="D27" s="6">
        <v>850</v>
      </c>
      <c r="E27" s="6">
        <v>0</v>
      </c>
      <c r="F27" s="6">
        <v>0</v>
      </c>
      <c r="G27" s="6">
        <v>0</v>
      </c>
      <c r="H27" s="6">
        <f t="shared" si="3"/>
        <v>410</v>
      </c>
      <c r="I27" s="6">
        <f t="shared" si="3"/>
        <v>440</v>
      </c>
      <c r="J27" s="6">
        <f t="shared" si="4"/>
        <v>850</v>
      </c>
      <c r="K27" s="7" t="s">
        <v>294</v>
      </c>
    </row>
    <row r="28" spans="1:11" ht="18.75" customHeight="1" x14ac:dyDescent="0.2">
      <c r="A28" s="5" t="s">
        <v>295</v>
      </c>
      <c r="B28" s="6">
        <v>133</v>
      </c>
      <c r="C28" s="6">
        <v>211</v>
      </c>
      <c r="D28" s="6">
        <v>344</v>
      </c>
      <c r="E28" s="6">
        <v>0</v>
      </c>
      <c r="F28" s="6">
        <v>0</v>
      </c>
      <c r="G28" s="6">
        <v>0</v>
      </c>
      <c r="H28" s="6">
        <f t="shared" si="3"/>
        <v>133</v>
      </c>
      <c r="I28" s="6">
        <f t="shared" si="3"/>
        <v>211</v>
      </c>
      <c r="J28" s="6">
        <f t="shared" si="4"/>
        <v>344</v>
      </c>
      <c r="K28" s="7" t="s">
        <v>296</v>
      </c>
    </row>
    <row r="29" spans="1:11" ht="18.75" customHeight="1" x14ac:dyDescent="0.2">
      <c r="A29" s="5" t="s">
        <v>297</v>
      </c>
      <c r="B29" s="6">
        <v>62</v>
      </c>
      <c r="C29" s="6">
        <v>20</v>
      </c>
      <c r="D29" s="6">
        <v>82</v>
      </c>
      <c r="E29" s="6">
        <v>0</v>
      </c>
      <c r="F29" s="6">
        <v>0</v>
      </c>
      <c r="G29" s="6">
        <v>0</v>
      </c>
      <c r="H29" s="6">
        <f t="shared" si="3"/>
        <v>62</v>
      </c>
      <c r="I29" s="6">
        <f t="shared" si="3"/>
        <v>20</v>
      </c>
      <c r="J29" s="6">
        <f t="shared" si="4"/>
        <v>82</v>
      </c>
      <c r="K29" s="7" t="s">
        <v>298</v>
      </c>
    </row>
    <row r="30" spans="1:11" ht="18.75" customHeight="1" x14ac:dyDescent="0.2">
      <c r="A30" s="5" t="s">
        <v>299</v>
      </c>
      <c r="B30" s="6">
        <v>193</v>
      </c>
      <c r="C30" s="6">
        <v>155</v>
      </c>
      <c r="D30" s="6">
        <v>348</v>
      </c>
      <c r="E30" s="6">
        <v>0</v>
      </c>
      <c r="F30" s="6">
        <v>0</v>
      </c>
      <c r="G30" s="6">
        <v>0</v>
      </c>
      <c r="H30" s="6">
        <f t="shared" si="3"/>
        <v>193</v>
      </c>
      <c r="I30" s="6">
        <f t="shared" si="3"/>
        <v>155</v>
      </c>
      <c r="J30" s="6">
        <f t="shared" si="4"/>
        <v>348</v>
      </c>
      <c r="K30" s="7" t="s">
        <v>300</v>
      </c>
    </row>
    <row r="31" spans="1:11" ht="18.75" customHeight="1" x14ac:dyDescent="0.2">
      <c r="A31" s="5" t="s">
        <v>301</v>
      </c>
      <c r="B31" s="6">
        <v>25</v>
      </c>
      <c r="C31" s="6">
        <v>12</v>
      </c>
      <c r="D31" s="6">
        <v>37</v>
      </c>
      <c r="E31" s="6">
        <v>0</v>
      </c>
      <c r="F31" s="6">
        <v>0</v>
      </c>
      <c r="G31" s="6">
        <v>0</v>
      </c>
      <c r="H31" s="6">
        <f t="shared" si="3"/>
        <v>25</v>
      </c>
      <c r="I31" s="6">
        <f t="shared" si="3"/>
        <v>12</v>
      </c>
      <c r="J31" s="6">
        <f t="shared" si="4"/>
        <v>37</v>
      </c>
      <c r="K31" s="7" t="s">
        <v>302</v>
      </c>
    </row>
    <row r="32" spans="1:11" ht="24.75" customHeight="1" x14ac:dyDescent="0.2">
      <c r="A32" s="5" t="s">
        <v>303</v>
      </c>
      <c r="B32" s="6">
        <v>44</v>
      </c>
      <c r="C32" s="6">
        <v>29</v>
      </c>
      <c r="D32" s="6">
        <v>73</v>
      </c>
      <c r="E32" s="6">
        <v>0</v>
      </c>
      <c r="F32" s="6">
        <v>0</v>
      </c>
      <c r="G32" s="6">
        <v>0</v>
      </c>
      <c r="H32" s="6">
        <f t="shared" si="3"/>
        <v>44</v>
      </c>
      <c r="I32" s="6">
        <f t="shared" si="3"/>
        <v>29</v>
      </c>
      <c r="J32" s="6">
        <f t="shared" si="4"/>
        <v>73</v>
      </c>
      <c r="K32" s="7" t="s">
        <v>304</v>
      </c>
    </row>
    <row r="33" spans="1:11" ht="18" customHeight="1" thickBot="1" x14ac:dyDescent="0.25">
      <c r="A33" s="11" t="s">
        <v>45</v>
      </c>
      <c r="B33" s="12">
        <f>SUM(B24:B32)</f>
        <v>1080</v>
      </c>
      <c r="C33" s="12">
        <f>SUM(C24:C32)</f>
        <v>1053</v>
      </c>
      <c r="D33" s="12">
        <f>SUM(D24:D32)</f>
        <v>2133</v>
      </c>
      <c r="E33" s="6">
        <v>0</v>
      </c>
      <c r="F33" s="6">
        <v>0</v>
      </c>
      <c r="G33" s="6">
        <v>0</v>
      </c>
      <c r="H33" s="6">
        <f t="shared" si="3"/>
        <v>1080</v>
      </c>
      <c r="I33" s="6">
        <f t="shared" si="3"/>
        <v>1053</v>
      </c>
      <c r="J33" s="6">
        <f t="shared" si="4"/>
        <v>2133</v>
      </c>
      <c r="K33" s="13" t="s">
        <v>307</v>
      </c>
    </row>
    <row r="34" spans="1:11" ht="21" customHeight="1" thickBot="1" x14ac:dyDescent="0.25">
      <c r="A34" s="8" t="s">
        <v>47</v>
      </c>
      <c r="B34" s="9">
        <f>SUM(B22,B33)</f>
        <v>4755</v>
      </c>
      <c r="C34" s="9">
        <f t="shared" ref="C34:J34" si="5">SUM(C22,C33)</f>
        <v>4565</v>
      </c>
      <c r="D34" s="9">
        <f t="shared" si="5"/>
        <v>9320</v>
      </c>
      <c r="E34" s="9">
        <f t="shared" si="5"/>
        <v>0</v>
      </c>
      <c r="F34" s="9">
        <f t="shared" si="5"/>
        <v>2</v>
      </c>
      <c r="G34" s="9">
        <f t="shared" si="5"/>
        <v>2</v>
      </c>
      <c r="H34" s="9">
        <f t="shared" si="5"/>
        <v>4755</v>
      </c>
      <c r="I34" s="9">
        <f t="shared" si="5"/>
        <v>4567</v>
      </c>
      <c r="J34" s="9">
        <f t="shared" si="5"/>
        <v>9322</v>
      </c>
      <c r="K34" s="10" t="s">
        <v>48</v>
      </c>
    </row>
    <row r="35" spans="1:11" ht="26.25" customHeight="1" thickTop="1" x14ac:dyDescent="0.25">
      <c r="A35" s="408" t="s">
        <v>308</v>
      </c>
      <c r="B35" s="408"/>
      <c r="C35" s="408"/>
      <c r="D35" s="408"/>
      <c r="E35" s="408"/>
      <c r="F35" s="408"/>
      <c r="G35" s="408"/>
      <c r="H35" s="408"/>
      <c r="I35" s="408"/>
      <c r="J35" s="408"/>
      <c r="K35" s="408"/>
    </row>
    <row r="36" spans="1:11" ht="37.5" customHeight="1" x14ac:dyDescent="0.25">
      <c r="A36" s="416" t="s">
        <v>309</v>
      </c>
      <c r="B36" s="416"/>
      <c r="C36" s="416"/>
      <c r="D36" s="416"/>
      <c r="E36" s="416"/>
      <c r="F36" s="416"/>
      <c r="G36" s="416"/>
      <c r="H36" s="416"/>
      <c r="I36" s="416"/>
      <c r="J36" s="416"/>
      <c r="K36" s="416"/>
    </row>
    <row r="37" spans="1:11" ht="15.75" customHeight="1" thickBot="1" x14ac:dyDescent="0.3">
      <c r="A37" s="29" t="s">
        <v>310</v>
      </c>
      <c r="K37" s="34" t="s">
        <v>311</v>
      </c>
    </row>
    <row r="38" spans="1:11" ht="15.75" customHeight="1" thickTop="1" x14ac:dyDescent="0.25">
      <c r="A38" s="409" t="s">
        <v>118</v>
      </c>
      <c r="B38" s="412" t="s">
        <v>2</v>
      </c>
      <c r="C38" s="412"/>
      <c r="D38" s="412"/>
      <c r="E38" s="412" t="s">
        <v>3</v>
      </c>
      <c r="F38" s="412"/>
      <c r="G38" s="412"/>
      <c r="H38" s="412" t="s">
        <v>4</v>
      </c>
      <c r="I38" s="412"/>
      <c r="J38" s="412"/>
      <c r="K38" s="409" t="s">
        <v>278</v>
      </c>
    </row>
    <row r="39" spans="1:11" ht="17.25" customHeight="1" x14ac:dyDescent="0.25">
      <c r="A39" s="410"/>
      <c r="B39" s="413" t="s">
        <v>6</v>
      </c>
      <c r="C39" s="413"/>
      <c r="D39" s="413"/>
      <c r="E39" s="413" t="s">
        <v>7</v>
      </c>
      <c r="F39" s="413"/>
      <c r="G39" s="413"/>
      <c r="H39" s="413" t="s">
        <v>8</v>
      </c>
      <c r="I39" s="413"/>
      <c r="J39" s="413"/>
      <c r="K39" s="410"/>
    </row>
    <row r="40" spans="1:11" ht="18" customHeight="1" x14ac:dyDescent="0.25">
      <c r="A40" s="410"/>
      <c r="B40" s="28" t="s">
        <v>52</v>
      </c>
      <c r="C40" s="28" t="s">
        <v>279</v>
      </c>
      <c r="D40" s="28" t="s">
        <v>11</v>
      </c>
      <c r="E40" s="28" t="s">
        <v>52</v>
      </c>
      <c r="F40" s="28" t="s">
        <v>279</v>
      </c>
      <c r="G40" s="28" t="s">
        <v>11</v>
      </c>
      <c r="H40" s="28" t="s">
        <v>52</v>
      </c>
      <c r="I40" s="28" t="s">
        <v>279</v>
      </c>
      <c r="J40" s="28" t="s">
        <v>11</v>
      </c>
      <c r="K40" s="410"/>
    </row>
    <row r="41" spans="1:11" ht="18" customHeight="1" thickBot="1" x14ac:dyDescent="0.3">
      <c r="A41" s="411"/>
      <c r="B41" s="4" t="s">
        <v>12</v>
      </c>
      <c r="C41" s="4" t="s">
        <v>13</v>
      </c>
      <c r="D41" s="4" t="s">
        <v>8</v>
      </c>
      <c r="E41" s="4" t="s">
        <v>12</v>
      </c>
      <c r="F41" s="4" t="s">
        <v>13</v>
      </c>
      <c r="G41" s="4" t="s">
        <v>8</v>
      </c>
      <c r="H41" s="4" t="s">
        <v>12</v>
      </c>
      <c r="I41" s="4" t="s">
        <v>13</v>
      </c>
      <c r="J41" s="4" t="s">
        <v>8</v>
      </c>
      <c r="K41" s="411"/>
    </row>
    <row r="42" spans="1:11" ht="18" customHeight="1" x14ac:dyDescent="0.2">
      <c r="A42" s="5" t="s">
        <v>14</v>
      </c>
      <c r="B42" s="6"/>
      <c r="C42" s="6"/>
      <c r="D42" s="6"/>
      <c r="E42" s="6"/>
      <c r="F42" s="6"/>
      <c r="G42" s="6"/>
      <c r="H42" s="6"/>
      <c r="I42" s="6"/>
      <c r="J42" s="6"/>
      <c r="K42" s="7" t="s">
        <v>69</v>
      </c>
    </row>
    <row r="43" spans="1:11" ht="18" customHeight="1" x14ac:dyDescent="0.2">
      <c r="A43" s="5" t="s">
        <v>280</v>
      </c>
      <c r="B43" s="6">
        <v>383</v>
      </c>
      <c r="C43" s="6">
        <v>635</v>
      </c>
      <c r="D43" s="6">
        <v>1018</v>
      </c>
      <c r="E43" s="6">
        <v>0</v>
      </c>
      <c r="F43" s="6">
        <v>0</v>
      </c>
      <c r="G43" s="6">
        <v>0</v>
      </c>
      <c r="H43" s="6">
        <f>SUM(B43,E43)</f>
        <v>383</v>
      </c>
      <c r="I43" s="6">
        <f>SUM(C43,F43)</f>
        <v>635</v>
      </c>
      <c r="J43" s="6">
        <f>SUM(H43:I43)</f>
        <v>1018</v>
      </c>
      <c r="K43" s="7" t="s">
        <v>281</v>
      </c>
    </row>
    <row r="44" spans="1:11" ht="18" customHeight="1" x14ac:dyDescent="0.2">
      <c r="A44" s="5" t="s">
        <v>124</v>
      </c>
      <c r="B44" s="6">
        <v>193</v>
      </c>
      <c r="C44" s="6">
        <v>328</v>
      </c>
      <c r="D44" s="6">
        <v>521</v>
      </c>
      <c r="E44" s="6">
        <v>0</v>
      </c>
      <c r="F44" s="6">
        <v>1</v>
      </c>
      <c r="G44" s="6">
        <v>1</v>
      </c>
      <c r="H44" s="6">
        <f t="shared" ref="H44:J67" si="6">SUM(B44,E44)</f>
        <v>193</v>
      </c>
      <c r="I44" s="6">
        <f>SUM(C44,F44)</f>
        <v>329</v>
      </c>
      <c r="J44" s="6">
        <f t="shared" ref="J44:J67" si="7">SUM(H44:I44)</f>
        <v>522</v>
      </c>
      <c r="K44" s="7" t="s">
        <v>282</v>
      </c>
    </row>
    <row r="45" spans="1:11" ht="18" customHeight="1" x14ac:dyDescent="0.2">
      <c r="A45" s="31" t="s">
        <v>283</v>
      </c>
      <c r="B45" s="32">
        <v>284</v>
      </c>
      <c r="C45" s="32">
        <v>560</v>
      </c>
      <c r="D45" s="32">
        <v>844</v>
      </c>
      <c r="E45" s="6">
        <v>0</v>
      </c>
      <c r="F45" s="6">
        <v>0</v>
      </c>
      <c r="G45" s="6">
        <v>0</v>
      </c>
      <c r="H45" s="32">
        <f t="shared" si="6"/>
        <v>284</v>
      </c>
      <c r="I45" s="32">
        <f t="shared" si="6"/>
        <v>560</v>
      </c>
      <c r="J45" s="32">
        <f t="shared" si="7"/>
        <v>844</v>
      </c>
      <c r="K45" s="33" t="s">
        <v>284</v>
      </c>
    </row>
    <row r="46" spans="1:11" ht="18" customHeight="1" x14ac:dyDescent="0.2">
      <c r="A46" s="5" t="s">
        <v>285</v>
      </c>
      <c r="B46" s="6">
        <v>1219</v>
      </c>
      <c r="C46" s="6">
        <v>1078</v>
      </c>
      <c r="D46" s="6">
        <v>2297</v>
      </c>
      <c r="E46" s="6">
        <v>0</v>
      </c>
      <c r="F46" s="6">
        <v>0</v>
      </c>
      <c r="G46" s="6">
        <v>0</v>
      </c>
      <c r="H46" s="6">
        <f t="shared" si="6"/>
        <v>1219</v>
      </c>
      <c r="I46" s="6">
        <f t="shared" si="6"/>
        <v>1078</v>
      </c>
      <c r="J46" s="6">
        <f t="shared" si="7"/>
        <v>2297</v>
      </c>
      <c r="K46" s="7" t="s">
        <v>286</v>
      </c>
    </row>
    <row r="47" spans="1:11" ht="18" customHeight="1" x14ac:dyDescent="0.2">
      <c r="A47" s="5" t="s">
        <v>287</v>
      </c>
      <c r="B47" s="6">
        <v>1020</v>
      </c>
      <c r="C47" s="6">
        <v>1457</v>
      </c>
      <c r="D47" s="6">
        <v>2477</v>
      </c>
      <c r="E47" s="6">
        <v>0</v>
      </c>
      <c r="F47" s="6">
        <v>3</v>
      </c>
      <c r="G47" s="6">
        <v>3</v>
      </c>
      <c r="H47" s="6">
        <f t="shared" si="6"/>
        <v>1020</v>
      </c>
      <c r="I47" s="6">
        <f t="shared" si="6"/>
        <v>1460</v>
      </c>
      <c r="J47" s="6">
        <f t="shared" si="7"/>
        <v>2480</v>
      </c>
      <c r="K47" s="7" t="s">
        <v>288</v>
      </c>
    </row>
    <row r="48" spans="1:11" ht="18" customHeight="1" x14ac:dyDescent="0.2">
      <c r="A48" s="5" t="s">
        <v>289</v>
      </c>
      <c r="B48" s="6">
        <v>1502</v>
      </c>
      <c r="C48" s="6">
        <v>1189</v>
      </c>
      <c r="D48" s="6">
        <v>2691</v>
      </c>
      <c r="E48" s="6">
        <v>0</v>
      </c>
      <c r="F48" s="6">
        <v>0</v>
      </c>
      <c r="G48" s="6">
        <v>0</v>
      </c>
      <c r="H48" s="6">
        <f t="shared" si="6"/>
        <v>1502</v>
      </c>
      <c r="I48" s="6">
        <f t="shared" si="6"/>
        <v>1189</v>
      </c>
      <c r="J48" s="6">
        <f t="shared" si="7"/>
        <v>2691</v>
      </c>
      <c r="K48" s="7" t="s">
        <v>290</v>
      </c>
    </row>
    <row r="49" spans="1:11" ht="18" customHeight="1" x14ac:dyDescent="0.2">
      <c r="A49" s="5" t="s">
        <v>291</v>
      </c>
      <c r="B49" s="6">
        <v>1066</v>
      </c>
      <c r="C49" s="6">
        <v>431</v>
      </c>
      <c r="D49" s="6">
        <v>1497</v>
      </c>
      <c r="E49" s="6">
        <v>0</v>
      </c>
      <c r="F49" s="6">
        <v>0</v>
      </c>
      <c r="G49" s="6">
        <v>0</v>
      </c>
      <c r="H49" s="6">
        <f t="shared" si="6"/>
        <v>1066</v>
      </c>
      <c r="I49" s="6">
        <f t="shared" si="6"/>
        <v>431</v>
      </c>
      <c r="J49" s="6">
        <f t="shared" si="7"/>
        <v>1497</v>
      </c>
      <c r="K49" s="7" t="s">
        <v>292</v>
      </c>
    </row>
    <row r="50" spans="1:11" ht="18" customHeight="1" x14ac:dyDescent="0.2">
      <c r="A50" s="5" t="s">
        <v>293</v>
      </c>
      <c r="B50" s="6">
        <v>2766</v>
      </c>
      <c r="C50" s="6">
        <v>2705</v>
      </c>
      <c r="D50" s="6">
        <v>5471</v>
      </c>
      <c r="E50" s="6">
        <v>0</v>
      </c>
      <c r="F50" s="6">
        <v>0</v>
      </c>
      <c r="G50" s="6">
        <v>0</v>
      </c>
      <c r="H50" s="6">
        <f t="shared" si="6"/>
        <v>2766</v>
      </c>
      <c r="I50" s="6">
        <f t="shared" si="6"/>
        <v>2705</v>
      </c>
      <c r="J50" s="6">
        <f t="shared" si="7"/>
        <v>5471</v>
      </c>
      <c r="K50" s="7" t="s">
        <v>294</v>
      </c>
    </row>
    <row r="51" spans="1:11" ht="18" customHeight="1" x14ac:dyDescent="0.2">
      <c r="A51" s="31" t="s">
        <v>295</v>
      </c>
      <c r="B51" s="32">
        <v>3372</v>
      </c>
      <c r="C51" s="32">
        <v>3491</v>
      </c>
      <c r="D51" s="32">
        <v>6863</v>
      </c>
      <c r="E51" s="6">
        <v>0</v>
      </c>
      <c r="F51" s="32">
        <v>4</v>
      </c>
      <c r="G51" s="32">
        <v>4</v>
      </c>
      <c r="H51" s="32">
        <f t="shared" si="6"/>
        <v>3372</v>
      </c>
      <c r="I51" s="32">
        <f t="shared" si="6"/>
        <v>3495</v>
      </c>
      <c r="J51" s="32">
        <f t="shared" si="7"/>
        <v>6867</v>
      </c>
      <c r="K51" s="33" t="s">
        <v>296</v>
      </c>
    </row>
    <row r="52" spans="1:11" ht="18" customHeight="1" x14ac:dyDescent="0.2">
      <c r="A52" s="5" t="s">
        <v>297</v>
      </c>
      <c r="B52" s="6">
        <v>413</v>
      </c>
      <c r="C52" s="6">
        <v>95</v>
      </c>
      <c r="D52" s="6">
        <v>508</v>
      </c>
      <c r="E52" s="6">
        <v>0</v>
      </c>
      <c r="F52" s="6">
        <v>0</v>
      </c>
      <c r="G52" s="6">
        <v>0</v>
      </c>
      <c r="H52" s="6">
        <f t="shared" si="6"/>
        <v>413</v>
      </c>
      <c r="I52" s="6">
        <f t="shared" si="6"/>
        <v>95</v>
      </c>
      <c r="J52" s="6">
        <f t="shared" si="7"/>
        <v>508</v>
      </c>
      <c r="K52" s="7" t="s">
        <v>312</v>
      </c>
    </row>
    <row r="53" spans="1:11" ht="18" customHeight="1" x14ac:dyDescent="0.2">
      <c r="A53" s="5" t="s">
        <v>299</v>
      </c>
      <c r="B53" s="6">
        <v>2881</v>
      </c>
      <c r="C53" s="6">
        <v>2745</v>
      </c>
      <c r="D53" s="6">
        <v>5626</v>
      </c>
      <c r="E53" s="6">
        <v>0</v>
      </c>
      <c r="F53" s="6">
        <v>0</v>
      </c>
      <c r="G53" s="6">
        <v>0</v>
      </c>
      <c r="H53" s="6">
        <f t="shared" si="6"/>
        <v>2881</v>
      </c>
      <c r="I53" s="6">
        <f t="shared" si="6"/>
        <v>2745</v>
      </c>
      <c r="J53" s="6">
        <f t="shared" si="7"/>
        <v>5626</v>
      </c>
      <c r="K53" s="7" t="s">
        <v>300</v>
      </c>
    </row>
    <row r="54" spans="1:11" ht="18" customHeight="1" x14ac:dyDescent="0.2">
      <c r="A54" s="5" t="s">
        <v>301</v>
      </c>
      <c r="B54" s="6">
        <v>269</v>
      </c>
      <c r="C54" s="6">
        <v>502</v>
      </c>
      <c r="D54" s="6">
        <v>771</v>
      </c>
      <c r="E54" s="6">
        <v>0</v>
      </c>
      <c r="F54" s="6">
        <v>0</v>
      </c>
      <c r="G54" s="6">
        <v>0</v>
      </c>
      <c r="H54" s="6">
        <f t="shared" si="6"/>
        <v>269</v>
      </c>
      <c r="I54" s="6">
        <f t="shared" si="6"/>
        <v>502</v>
      </c>
      <c r="J54" s="6">
        <f t="shared" si="7"/>
        <v>771</v>
      </c>
      <c r="K54" s="7" t="s">
        <v>302</v>
      </c>
    </row>
    <row r="55" spans="1:11" ht="18" customHeight="1" x14ac:dyDescent="0.2">
      <c r="A55" s="5" t="s">
        <v>303</v>
      </c>
      <c r="B55" s="6">
        <v>299</v>
      </c>
      <c r="C55" s="6">
        <v>254</v>
      </c>
      <c r="D55" s="6">
        <v>553</v>
      </c>
      <c r="E55" s="6">
        <v>0</v>
      </c>
      <c r="F55" s="6">
        <v>0</v>
      </c>
      <c r="G55" s="6">
        <v>0</v>
      </c>
      <c r="H55" s="6">
        <f t="shared" si="6"/>
        <v>299</v>
      </c>
      <c r="I55" s="6">
        <f t="shared" si="6"/>
        <v>254</v>
      </c>
      <c r="J55" s="6">
        <f t="shared" si="7"/>
        <v>553</v>
      </c>
      <c r="K55" s="7" t="s">
        <v>304</v>
      </c>
    </row>
    <row r="56" spans="1:11" ht="18" customHeight="1" x14ac:dyDescent="0.2">
      <c r="A56" s="5" t="s">
        <v>38</v>
      </c>
      <c r="B56" s="6">
        <f>SUM(B43:B55)</f>
        <v>15667</v>
      </c>
      <c r="C56" s="6">
        <f t="shared" ref="C56:J56" si="8">SUM(C43:C55)</f>
        <v>15470</v>
      </c>
      <c r="D56" s="6">
        <f t="shared" si="8"/>
        <v>31137</v>
      </c>
      <c r="E56" s="6">
        <v>0</v>
      </c>
      <c r="F56" s="6">
        <f t="shared" si="8"/>
        <v>8</v>
      </c>
      <c r="G56" s="6">
        <f t="shared" si="8"/>
        <v>8</v>
      </c>
      <c r="H56" s="6">
        <f t="shared" si="8"/>
        <v>15667</v>
      </c>
      <c r="I56" s="6">
        <f t="shared" si="8"/>
        <v>15478</v>
      </c>
      <c r="J56" s="6">
        <f t="shared" si="8"/>
        <v>31145</v>
      </c>
      <c r="K56" s="7" t="s">
        <v>305</v>
      </c>
    </row>
    <row r="57" spans="1:11" ht="18" customHeight="1" x14ac:dyDescent="0.2">
      <c r="A57" s="5" t="s">
        <v>62</v>
      </c>
      <c r="B57" s="6"/>
      <c r="C57" s="6"/>
      <c r="D57" s="6"/>
      <c r="E57" s="6"/>
      <c r="F57" s="6"/>
      <c r="G57" s="6"/>
      <c r="H57" s="6"/>
      <c r="I57" s="6"/>
      <c r="J57" s="6"/>
      <c r="K57" s="7" t="s">
        <v>306</v>
      </c>
    </row>
    <row r="58" spans="1:11" ht="18" customHeight="1" x14ac:dyDescent="0.2">
      <c r="A58" s="5" t="s">
        <v>285</v>
      </c>
      <c r="B58" s="6">
        <v>183</v>
      </c>
      <c r="C58" s="6">
        <v>85</v>
      </c>
      <c r="D58" s="6">
        <v>268</v>
      </c>
      <c r="E58" s="6">
        <v>0</v>
      </c>
      <c r="F58" s="6">
        <v>0</v>
      </c>
      <c r="G58" s="6">
        <v>0</v>
      </c>
      <c r="H58" s="6">
        <f>SUM(B58,E58)</f>
        <v>183</v>
      </c>
      <c r="I58" s="6">
        <f>SUM(C58,F58)</f>
        <v>85</v>
      </c>
      <c r="J58" s="6">
        <f>SUM(H58:I58)</f>
        <v>268</v>
      </c>
      <c r="K58" s="7" t="s">
        <v>286</v>
      </c>
    </row>
    <row r="59" spans="1:11" ht="18" customHeight="1" x14ac:dyDescent="0.2">
      <c r="A59" s="5" t="s">
        <v>287</v>
      </c>
      <c r="B59" s="6">
        <v>101</v>
      </c>
      <c r="C59" s="6">
        <v>120</v>
      </c>
      <c r="D59" s="6">
        <v>221</v>
      </c>
      <c r="E59" s="6">
        <v>0</v>
      </c>
      <c r="F59" s="6">
        <v>0</v>
      </c>
      <c r="G59" s="6">
        <v>0</v>
      </c>
      <c r="H59" s="6">
        <f>SUM(B59,E59)</f>
        <v>101</v>
      </c>
      <c r="I59" s="6">
        <f>SUM(C59,F59)</f>
        <v>120</v>
      </c>
      <c r="J59" s="6">
        <f>SUM(H59:I59)</f>
        <v>221</v>
      </c>
      <c r="K59" s="7" t="s">
        <v>288</v>
      </c>
    </row>
    <row r="60" spans="1:11" ht="18" customHeight="1" x14ac:dyDescent="0.2">
      <c r="A60" s="5" t="s">
        <v>289</v>
      </c>
      <c r="B60" s="6">
        <v>1109</v>
      </c>
      <c r="C60" s="6">
        <v>604</v>
      </c>
      <c r="D60" s="6">
        <v>1713</v>
      </c>
      <c r="E60" s="6">
        <v>0</v>
      </c>
      <c r="F60" s="6">
        <v>0</v>
      </c>
      <c r="G60" s="6">
        <v>0</v>
      </c>
      <c r="H60" s="6">
        <f t="shared" si="6"/>
        <v>1109</v>
      </c>
      <c r="I60" s="6">
        <f t="shared" si="6"/>
        <v>604</v>
      </c>
      <c r="J60" s="6">
        <f t="shared" si="7"/>
        <v>1713</v>
      </c>
      <c r="K60" s="7" t="s">
        <v>290</v>
      </c>
    </row>
    <row r="61" spans="1:11" ht="18" customHeight="1" x14ac:dyDescent="0.2">
      <c r="A61" s="5" t="s">
        <v>291</v>
      </c>
      <c r="B61" s="6">
        <v>165</v>
      </c>
      <c r="C61" s="6">
        <v>23</v>
      </c>
      <c r="D61" s="6">
        <v>188</v>
      </c>
      <c r="E61" s="6">
        <v>0</v>
      </c>
      <c r="F61" s="6">
        <v>0</v>
      </c>
      <c r="G61" s="6">
        <v>0</v>
      </c>
      <c r="H61" s="6">
        <f t="shared" si="6"/>
        <v>165</v>
      </c>
      <c r="I61" s="6">
        <f t="shared" si="6"/>
        <v>23</v>
      </c>
      <c r="J61" s="6">
        <f t="shared" si="7"/>
        <v>188</v>
      </c>
      <c r="K61" s="7" t="s">
        <v>292</v>
      </c>
    </row>
    <row r="62" spans="1:11" ht="18" customHeight="1" x14ac:dyDescent="0.2">
      <c r="A62" s="5" t="s">
        <v>293</v>
      </c>
      <c r="B62" s="6">
        <v>1170</v>
      </c>
      <c r="C62" s="6">
        <v>1278</v>
      </c>
      <c r="D62" s="6">
        <v>2448</v>
      </c>
      <c r="E62" s="6">
        <v>0</v>
      </c>
      <c r="F62" s="6">
        <v>0</v>
      </c>
      <c r="G62" s="6">
        <v>0</v>
      </c>
      <c r="H62" s="6">
        <f t="shared" si="6"/>
        <v>1170</v>
      </c>
      <c r="I62" s="6">
        <f t="shared" si="6"/>
        <v>1278</v>
      </c>
      <c r="J62" s="6">
        <f t="shared" si="7"/>
        <v>2448</v>
      </c>
      <c r="K62" s="7" t="s">
        <v>294</v>
      </c>
    </row>
    <row r="63" spans="1:11" ht="18" customHeight="1" x14ac:dyDescent="0.2">
      <c r="A63" s="5" t="s">
        <v>295</v>
      </c>
      <c r="B63" s="6">
        <v>703</v>
      </c>
      <c r="C63" s="6">
        <v>909</v>
      </c>
      <c r="D63" s="6">
        <v>1612</v>
      </c>
      <c r="E63" s="6">
        <v>0</v>
      </c>
      <c r="F63" s="6">
        <v>0</v>
      </c>
      <c r="G63" s="6">
        <v>0</v>
      </c>
      <c r="H63" s="6">
        <f t="shared" si="6"/>
        <v>703</v>
      </c>
      <c r="I63" s="6">
        <f t="shared" si="6"/>
        <v>909</v>
      </c>
      <c r="J63" s="6">
        <f t="shared" si="7"/>
        <v>1612</v>
      </c>
      <c r="K63" s="7" t="s">
        <v>296</v>
      </c>
    </row>
    <row r="64" spans="1:11" ht="18" customHeight="1" x14ac:dyDescent="0.2">
      <c r="A64" s="5" t="s">
        <v>297</v>
      </c>
      <c r="B64" s="6">
        <v>326</v>
      </c>
      <c r="C64" s="6">
        <v>51</v>
      </c>
      <c r="D64" s="6">
        <v>377</v>
      </c>
      <c r="E64" s="6">
        <v>0</v>
      </c>
      <c r="F64" s="6">
        <v>0</v>
      </c>
      <c r="G64" s="6">
        <v>0</v>
      </c>
      <c r="H64" s="6">
        <f t="shared" si="6"/>
        <v>326</v>
      </c>
      <c r="I64" s="6">
        <f t="shared" si="6"/>
        <v>51</v>
      </c>
      <c r="J64" s="6">
        <f t="shared" si="7"/>
        <v>377</v>
      </c>
      <c r="K64" s="7" t="s">
        <v>298</v>
      </c>
    </row>
    <row r="65" spans="1:11" ht="18" customHeight="1" x14ac:dyDescent="0.2">
      <c r="A65" s="5" t="s">
        <v>299</v>
      </c>
      <c r="B65" s="6">
        <v>1530</v>
      </c>
      <c r="C65" s="6">
        <v>1002</v>
      </c>
      <c r="D65" s="6">
        <v>2532</v>
      </c>
      <c r="E65" s="6">
        <v>0</v>
      </c>
      <c r="F65" s="6">
        <v>0</v>
      </c>
      <c r="G65" s="6">
        <v>0</v>
      </c>
      <c r="H65" s="6">
        <f t="shared" si="6"/>
        <v>1530</v>
      </c>
      <c r="I65" s="6">
        <f t="shared" si="6"/>
        <v>1002</v>
      </c>
      <c r="J65" s="6">
        <f t="shared" si="6"/>
        <v>2532</v>
      </c>
      <c r="K65" s="7" t="s">
        <v>300</v>
      </c>
    </row>
    <row r="66" spans="1:11" ht="18" customHeight="1" x14ac:dyDescent="0.2">
      <c r="A66" s="5" t="s">
        <v>301</v>
      </c>
      <c r="B66" s="6">
        <v>25</v>
      </c>
      <c r="C66" s="6">
        <v>12</v>
      </c>
      <c r="D66" s="6">
        <v>37</v>
      </c>
      <c r="E66" s="6">
        <v>0</v>
      </c>
      <c r="F66" s="6">
        <v>0</v>
      </c>
      <c r="G66" s="6">
        <v>0</v>
      </c>
      <c r="H66" s="6">
        <f t="shared" si="6"/>
        <v>25</v>
      </c>
      <c r="I66" s="6">
        <f t="shared" si="6"/>
        <v>12</v>
      </c>
      <c r="J66" s="6">
        <f t="shared" si="6"/>
        <v>37</v>
      </c>
      <c r="K66" s="7" t="s">
        <v>302</v>
      </c>
    </row>
    <row r="67" spans="1:11" ht="18" customHeight="1" x14ac:dyDescent="0.2">
      <c r="A67" s="5" t="s">
        <v>303</v>
      </c>
      <c r="B67" s="6">
        <v>180</v>
      </c>
      <c r="C67" s="6">
        <v>87</v>
      </c>
      <c r="D67" s="6">
        <v>267</v>
      </c>
      <c r="E67" s="6">
        <v>0</v>
      </c>
      <c r="F67" s="6">
        <v>0</v>
      </c>
      <c r="G67" s="6">
        <v>0</v>
      </c>
      <c r="H67" s="6">
        <f t="shared" si="6"/>
        <v>180</v>
      </c>
      <c r="I67" s="6">
        <f t="shared" si="6"/>
        <v>87</v>
      </c>
      <c r="J67" s="6">
        <f t="shared" si="7"/>
        <v>267</v>
      </c>
      <c r="K67" s="7" t="s">
        <v>304</v>
      </c>
    </row>
    <row r="68" spans="1:11" ht="18" customHeight="1" thickBot="1" x14ac:dyDescent="0.25">
      <c r="A68" s="5" t="s">
        <v>45</v>
      </c>
      <c r="B68" s="6">
        <f>SUM(B58:B67)</f>
        <v>5492</v>
      </c>
      <c r="C68" s="6">
        <f t="shared" ref="C68:J68" si="9">SUM(C58:C67)</f>
        <v>4171</v>
      </c>
      <c r="D68" s="6">
        <f t="shared" si="9"/>
        <v>9663</v>
      </c>
      <c r="E68" s="6">
        <f t="shared" si="9"/>
        <v>0</v>
      </c>
      <c r="F68" s="6">
        <f t="shared" si="9"/>
        <v>0</v>
      </c>
      <c r="G68" s="6">
        <f t="shared" si="9"/>
        <v>0</v>
      </c>
      <c r="H68" s="6">
        <f t="shared" si="9"/>
        <v>5492</v>
      </c>
      <c r="I68" s="6">
        <f t="shared" si="9"/>
        <v>4171</v>
      </c>
      <c r="J68" s="6">
        <f t="shared" si="9"/>
        <v>9663</v>
      </c>
      <c r="K68" s="7" t="s">
        <v>307</v>
      </c>
    </row>
    <row r="69" spans="1:11" ht="15.75" customHeight="1" thickBot="1" x14ac:dyDescent="0.25">
      <c r="A69" s="8" t="s">
        <v>313</v>
      </c>
      <c r="B69" s="9">
        <f t="shared" ref="B69:J69" si="10">SUM(B56,B68)</f>
        <v>21159</v>
      </c>
      <c r="C69" s="9">
        <f t="shared" si="10"/>
        <v>19641</v>
      </c>
      <c r="D69" s="9">
        <f t="shared" si="10"/>
        <v>40800</v>
      </c>
      <c r="E69" s="9">
        <f t="shared" si="10"/>
        <v>0</v>
      </c>
      <c r="F69" s="9">
        <f t="shared" si="10"/>
        <v>8</v>
      </c>
      <c r="G69" s="9">
        <f t="shared" si="10"/>
        <v>8</v>
      </c>
      <c r="H69" s="9">
        <f t="shared" si="10"/>
        <v>21159</v>
      </c>
      <c r="I69" s="9">
        <f t="shared" si="10"/>
        <v>19649</v>
      </c>
      <c r="J69" s="9">
        <f t="shared" si="10"/>
        <v>40808</v>
      </c>
      <c r="K69" s="10" t="s">
        <v>48</v>
      </c>
    </row>
    <row r="70" spans="1:11" ht="25.5" customHeight="1" thickTop="1" x14ac:dyDescent="0.25">
      <c r="A70" s="408" t="s">
        <v>314</v>
      </c>
      <c r="B70" s="408"/>
      <c r="C70" s="408"/>
      <c r="D70" s="408"/>
      <c r="E70" s="408"/>
      <c r="F70" s="408"/>
      <c r="G70" s="408"/>
      <c r="H70" s="408"/>
      <c r="I70" s="408"/>
      <c r="J70" s="408"/>
      <c r="K70" s="408"/>
    </row>
    <row r="71" spans="1:11" ht="37.5" customHeight="1" x14ac:dyDescent="0.25">
      <c r="A71" s="416" t="s">
        <v>315</v>
      </c>
      <c r="B71" s="416"/>
      <c r="C71" s="416"/>
      <c r="D71" s="416"/>
      <c r="E71" s="416"/>
      <c r="F71" s="416"/>
      <c r="G71" s="416"/>
      <c r="H71" s="416"/>
      <c r="I71" s="416"/>
      <c r="J71" s="416"/>
      <c r="K71" s="416"/>
    </row>
    <row r="72" spans="1:11" ht="18" customHeight="1" thickBot="1" x14ac:dyDescent="0.3">
      <c r="A72" s="29" t="s">
        <v>316</v>
      </c>
      <c r="K72" s="34" t="s">
        <v>317</v>
      </c>
    </row>
    <row r="73" spans="1:11" ht="18" customHeight="1" thickTop="1" x14ac:dyDescent="0.25">
      <c r="A73" s="409" t="s">
        <v>118</v>
      </c>
      <c r="B73" s="412" t="s">
        <v>2</v>
      </c>
      <c r="C73" s="412"/>
      <c r="D73" s="412"/>
      <c r="E73" s="412" t="s">
        <v>3</v>
      </c>
      <c r="F73" s="412"/>
      <c r="G73" s="412"/>
      <c r="H73" s="412" t="s">
        <v>4</v>
      </c>
      <c r="I73" s="412"/>
      <c r="J73" s="412"/>
      <c r="K73" s="409" t="s">
        <v>278</v>
      </c>
    </row>
    <row r="74" spans="1:11" ht="18" customHeight="1" x14ac:dyDescent="0.25">
      <c r="A74" s="410"/>
      <c r="B74" s="413" t="s">
        <v>6</v>
      </c>
      <c r="C74" s="413"/>
      <c r="D74" s="413"/>
      <c r="E74" s="413" t="s">
        <v>7</v>
      </c>
      <c r="F74" s="413"/>
      <c r="G74" s="413"/>
      <c r="H74" s="413" t="s">
        <v>8</v>
      </c>
      <c r="I74" s="413"/>
      <c r="J74" s="413"/>
      <c r="K74" s="410"/>
    </row>
    <row r="75" spans="1:11" ht="17.25" customHeight="1" x14ac:dyDescent="0.25">
      <c r="A75" s="410"/>
      <c r="B75" s="28" t="s">
        <v>52</v>
      </c>
      <c r="C75" s="28" t="s">
        <v>10</v>
      </c>
      <c r="D75" s="28" t="s">
        <v>11</v>
      </c>
      <c r="E75" s="28" t="s">
        <v>52</v>
      </c>
      <c r="F75" s="28" t="s">
        <v>10</v>
      </c>
      <c r="G75" s="28" t="s">
        <v>11</v>
      </c>
      <c r="H75" s="28" t="s">
        <v>52</v>
      </c>
      <c r="I75" s="28" t="s">
        <v>10</v>
      </c>
      <c r="J75" s="28" t="s">
        <v>11</v>
      </c>
      <c r="K75" s="410"/>
    </row>
    <row r="76" spans="1:11" ht="17.25" customHeight="1" thickBot="1" x14ac:dyDescent="0.3">
      <c r="A76" s="411"/>
      <c r="B76" s="4" t="s">
        <v>12</v>
      </c>
      <c r="C76" s="4" t="s">
        <v>13</v>
      </c>
      <c r="D76" s="4" t="s">
        <v>8</v>
      </c>
      <c r="E76" s="4" t="s">
        <v>12</v>
      </c>
      <c r="F76" s="4" t="s">
        <v>13</v>
      </c>
      <c r="G76" s="4" t="s">
        <v>8</v>
      </c>
      <c r="H76" s="4" t="s">
        <v>12</v>
      </c>
      <c r="I76" s="4" t="s">
        <v>13</v>
      </c>
      <c r="J76" s="4" t="s">
        <v>8</v>
      </c>
      <c r="K76" s="411"/>
    </row>
    <row r="77" spans="1:11" ht="15.75" customHeight="1" x14ac:dyDescent="0.2">
      <c r="A77" s="5" t="s">
        <v>14</v>
      </c>
      <c r="B77" s="6"/>
      <c r="C77" s="6"/>
      <c r="D77" s="6"/>
      <c r="E77" s="6"/>
      <c r="F77" s="6"/>
      <c r="G77" s="6"/>
      <c r="H77" s="6"/>
      <c r="I77" s="6"/>
      <c r="J77" s="6"/>
      <c r="K77" s="7" t="s">
        <v>69</v>
      </c>
    </row>
    <row r="78" spans="1:11" ht="15.75" customHeight="1" x14ac:dyDescent="0.2">
      <c r="A78" s="5" t="s">
        <v>280</v>
      </c>
      <c r="B78" s="6">
        <v>129</v>
      </c>
      <c r="C78" s="6">
        <v>78</v>
      </c>
      <c r="D78" s="6">
        <v>207</v>
      </c>
      <c r="E78" s="6">
        <v>0</v>
      </c>
      <c r="F78" s="6">
        <v>0</v>
      </c>
      <c r="G78" s="6">
        <v>0</v>
      </c>
      <c r="H78" s="6">
        <f>SUM(B78,E78)</f>
        <v>129</v>
      </c>
      <c r="I78" s="6">
        <f>SUM(C78,F78)</f>
        <v>78</v>
      </c>
      <c r="J78" s="6">
        <f>SUM(H78:I78)</f>
        <v>207</v>
      </c>
      <c r="K78" s="7" t="s">
        <v>281</v>
      </c>
    </row>
    <row r="79" spans="1:11" ht="15.75" customHeight="1" x14ac:dyDescent="0.2">
      <c r="A79" s="5" t="s">
        <v>124</v>
      </c>
      <c r="B79" s="6">
        <v>56</v>
      </c>
      <c r="C79" s="6">
        <v>87</v>
      </c>
      <c r="D79" s="6">
        <v>143</v>
      </c>
      <c r="E79" s="6">
        <v>1</v>
      </c>
      <c r="F79" s="6">
        <v>0</v>
      </c>
      <c r="G79" s="6">
        <v>1</v>
      </c>
      <c r="H79" s="6">
        <f t="shared" ref="H79:I97" si="11">SUM(B79,E79)</f>
        <v>57</v>
      </c>
      <c r="I79" s="6">
        <f t="shared" si="11"/>
        <v>87</v>
      </c>
      <c r="J79" s="6">
        <f t="shared" ref="J79:J97" si="12">SUM(H79:I79)</f>
        <v>144</v>
      </c>
      <c r="K79" s="7" t="s">
        <v>282</v>
      </c>
    </row>
    <row r="80" spans="1:11" ht="15.75" customHeight="1" x14ac:dyDescent="0.2">
      <c r="A80" s="31" t="s">
        <v>283</v>
      </c>
      <c r="B80" s="32">
        <v>48</v>
      </c>
      <c r="C80" s="32">
        <v>78</v>
      </c>
      <c r="D80" s="32">
        <v>126</v>
      </c>
      <c r="E80" s="32">
        <v>0</v>
      </c>
      <c r="F80" s="32">
        <v>0</v>
      </c>
      <c r="G80" s="32">
        <v>0</v>
      </c>
      <c r="H80" s="32">
        <f t="shared" si="11"/>
        <v>48</v>
      </c>
      <c r="I80" s="32">
        <f t="shared" si="11"/>
        <v>78</v>
      </c>
      <c r="J80" s="32">
        <f t="shared" si="12"/>
        <v>126</v>
      </c>
      <c r="K80" s="33" t="s">
        <v>284</v>
      </c>
    </row>
    <row r="81" spans="1:11" ht="15.75" customHeight="1" x14ac:dyDescent="0.2">
      <c r="A81" s="5" t="s">
        <v>285</v>
      </c>
      <c r="B81" s="6">
        <v>300</v>
      </c>
      <c r="C81" s="6">
        <v>196</v>
      </c>
      <c r="D81" s="6">
        <v>496</v>
      </c>
      <c r="E81" s="6">
        <v>0</v>
      </c>
      <c r="F81" s="6">
        <v>0</v>
      </c>
      <c r="G81" s="6">
        <v>0</v>
      </c>
      <c r="H81" s="6">
        <f t="shared" si="11"/>
        <v>300</v>
      </c>
      <c r="I81" s="6">
        <f t="shared" si="11"/>
        <v>196</v>
      </c>
      <c r="J81" s="6">
        <f t="shared" si="12"/>
        <v>496</v>
      </c>
      <c r="K81" s="7" t="s">
        <v>286</v>
      </c>
    </row>
    <row r="82" spans="1:11" ht="15.75" customHeight="1" x14ac:dyDescent="0.2">
      <c r="A82" s="5" t="s">
        <v>287</v>
      </c>
      <c r="B82" s="6">
        <v>110</v>
      </c>
      <c r="C82" s="6">
        <v>228</v>
      </c>
      <c r="D82" s="6">
        <v>338</v>
      </c>
      <c r="E82" s="6">
        <v>0</v>
      </c>
      <c r="F82" s="6">
        <v>0</v>
      </c>
      <c r="G82" s="6">
        <v>0</v>
      </c>
      <c r="H82" s="6">
        <f t="shared" si="11"/>
        <v>110</v>
      </c>
      <c r="I82" s="6">
        <f t="shared" si="11"/>
        <v>228</v>
      </c>
      <c r="J82" s="6">
        <f t="shared" si="12"/>
        <v>338</v>
      </c>
      <c r="K82" s="7" t="s">
        <v>288</v>
      </c>
    </row>
    <row r="83" spans="1:11" ht="15.75" customHeight="1" x14ac:dyDescent="0.2">
      <c r="A83" s="5" t="s">
        <v>289</v>
      </c>
      <c r="B83" s="6">
        <v>90</v>
      </c>
      <c r="C83" s="6">
        <v>89</v>
      </c>
      <c r="D83" s="6">
        <v>179</v>
      </c>
      <c r="E83" s="6">
        <v>0</v>
      </c>
      <c r="F83" s="6">
        <v>0</v>
      </c>
      <c r="G83" s="6">
        <v>0</v>
      </c>
      <c r="H83" s="6">
        <f t="shared" si="11"/>
        <v>90</v>
      </c>
      <c r="I83" s="6">
        <f t="shared" si="11"/>
        <v>89</v>
      </c>
      <c r="J83" s="6">
        <f t="shared" si="12"/>
        <v>179</v>
      </c>
      <c r="K83" s="7" t="s">
        <v>290</v>
      </c>
    </row>
    <row r="84" spans="1:11" ht="15.75" customHeight="1" x14ac:dyDescent="0.2">
      <c r="A84" s="5" t="s">
        <v>291</v>
      </c>
      <c r="B84" s="6">
        <v>28</v>
      </c>
      <c r="C84" s="6">
        <v>28</v>
      </c>
      <c r="D84" s="6">
        <v>56</v>
      </c>
      <c r="E84" s="6">
        <v>0</v>
      </c>
      <c r="F84" s="6">
        <v>0</v>
      </c>
      <c r="G84" s="6">
        <v>0</v>
      </c>
      <c r="H84" s="6">
        <f t="shared" si="11"/>
        <v>28</v>
      </c>
      <c r="I84" s="6">
        <f t="shared" si="11"/>
        <v>28</v>
      </c>
      <c r="J84" s="6">
        <f t="shared" si="12"/>
        <v>56</v>
      </c>
      <c r="K84" s="7" t="s">
        <v>292</v>
      </c>
    </row>
    <row r="85" spans="1:11" ht="15.75" customHeight="1" x14ac:dyDescent="0.2">
      <c r="A85" s="5" t="s">
        <v>293</v>
      </c>
      <c r="B85" s="6">
        <v>180</v>
      </c>
      <c r="C85" s="6">
        <v>223</v>
      </c>
      <c r="D85" s="6">
        <v>403</v>
      </c>
      <c r="E85" s="6">
        <v>0</v>
      </c>
      <c r="F85" s="6">
        <v>2</v>
      </c>
      <c r="G85" s="6">
        <v>2</v>
      </c>
      <c r="H85" s="6">
        <f t="shared" si="11"/>
        <v>180</v>
      </c>
      <c r="I85" s="6">
        <f t="shared" si="11"/>
        <v>225</v>
      </c>
      <c r="J85" s="6">
        <f t="shared" si="12"/>
        <v>405</v>
      </c>
      <c r="K85" s="7" t="s">
        <v>294</v>
      </c>
    </row>
    <row r="86" spans="1:11" ht="15.75" customHeight="1" x14ac:dyDescent="0.2">
      <c r="A86" s="31" t="s">
        <v>295</v>
      </c>
      <c r="B86" s="32">
        <v>190</v>
      </c>
      <c r="C86" s="32">
        <v>189</v>
      </c>
      <c r="D86" s="32">
        <v>379</v>
      </c>
      <c r="E86" s="32">
        <v>0</v>
      </c>
      <c r="F86" s="32">
        <v>0</v>
      </c>
      <c r="G86" s="32">
        <v>0</v>
      </c>
      <c r="H86" s="32">
        <f t="shared" si="11"/>
        <v>190</v>
      </c>
      <c r="I86" s="32">
        <f t="shared" si="11"/>
        <v>189</v>
      </c>
      <c r="J86" s="32">
        <f t="shared" si="12"/>
        <v>379</v>
      </c>
      <c r="K86" s="33" t="s">
        <v>296</v>
      </c>
    </row>
    <row r="87" spans="1:11" ht="15.75" customHeight="1" x14ac:dyDescent="0.2">
      <c r="A87" s="5" t="s">
        <v>297</v>
      </c>
      <c r="B87" s="6">
        <v>45</v>
      </c>
      <c r="C87" s="6">
        <v>21</v>
      </c>
      <c r="D87" s="6">
        <v>66</v>
      </c>
      <c r="E87" s="6">
        <v>0</v>
      </c>
      <c r="F87" s="6">
        <v>0</v>
      </c>
      <c r="G87" s="6">
        <v>0</v>
      </c>
      <c r="H87" s="6">
        <f t="shared" si="11"/>
        <v>45</v>
      </c>
      <c r="I87" s="6">
        <f t="shared" si="11"/>
        <v>21</v>
      </c>
      <c r="J87" s="6">
        <f t="shared" si="12"/>
        <v>66</v>
      </c>
      <c r="K87" s="7" t="s">
        <v>312</v>
      </c>
    </row>
    <row r="88" spans="1:11" ht="15.75" customHeight="1" x14ac:dyDescent="0.2">
      <c r="A88" s="5" t="s">
        <v>299</v>
      </c>
      <c r="B88" s="6">
        <v>153</v>
      </c>
      <c r="C88" s="6">
        <v>160</v>
      </c>
      <c r="D88" s="6">
        <v>313</v>
      </c>
      <c r="E88" s="6">
        <v>0</v>
      </c>
      <c r="F88" s="6">
        <v>0</v>
      </c>
      <c r="G88" s="6">
        <v>0</v>
      </c>
      <c r="H88" s="6">
        <f t="shared" si="11"/>
        <v>153</v>
      </c>
      <c r="I88" s="6">
        <f t="shared" si="11"/>
        <v>160</v>
      </c>
      <c r="J88" s="6">
        <f t="shared" si="12"/>
        <v>313</v>
      </c>
      <c r="K88" s="7" t="s">
        <v>300</v>
      </c>
    </row>
    <row r="89" spans="1:11" ht="15.75" customHeight="1" x14ac:dyDescent="0.2">
      <c r="A89" s="5" t="s">
        <v>301</v>
      </c>
      <c r="B89" s="6">
        <v>33</v>
      </c>
      <c r="C89" s="6">
        <v>27</v>
      </c>
      <c r="D89" s="6">
        <v>60</v>
      </c>
      <c r="E89" s="6">
        <v>0</v>
      </c>
      <c r="F89" s="6">
        <v>0</v>
      </c>
      <c r="G89" s="6">
        <v>0</v>
      </c>
      <c r="H89" s="6">
        <f t="shared" si="11"/>
        <v>33</v>
      </c>
      <c r="I89" s="6">
        <f t="shared" si="11"/>
        <v>27</v>
      </c>
      <c r="J89" s="6">
        <f t="shared" si="12"/>
        <v>60</v>
      </c>
      <c r="K89" s="7" t="s">
        <v>302</v>
      </c>
    </row>
    <row r="90" spans="1:11" ht="15.75" customHeight="1" x14ac:dyDescent="0.2">
      <c r="A90" s="5" t="s">
        <v>303</v>
      </c>
      <c r="B90" s="6">
        <v>31</v>
      </c>
      <c r="C90" s="6">
        <v>18</v>
      </c>
      <c r="D90" s="6">
        <v>49</v>
      </c>
      <c r="E90" s="32">
        <v>0</v>
      </c>
      <c r="F90" s="32">
        <v>0</v>
      </c>
      <c r="G90" s="32">
        <v>0</v>
      </c>
      <c r="H90" s="6">
        <f t="shared" si="11"/>
        <v>31</v>
      </c>
      <c r="I90" s="6">
        <f t="shared" si="11"/>
        <v>18</v>
      </c>
      <c r="J90" s="6">
        <f t="shared" si="12"/>
        <v>49</v>
      </c>
      <c r="K90" s="7" t="s">
        <v>304</v>
      </c>
    </row>
    <row r="91" spans="1:11" ht="15.75" customHeight="1" x14ac:dyDescent="0.2">
      <c r="A91" s="5" t="s">
        <v>318</v>
      </c>
      <c r="B91" s="6">
        <v>7</v>
      </c>
      <c r="C91" s="6">
        <v>13</v>
      </c>
      <c r="D91" s="6">
        <v>20</v>
      </c>
      <c r="E91" s="6">
        <v>0</v>
      </c>
      <c r="F91" s="6">
        <v>0</v>
      </c>
      <c r="G91" s="6">
        <v>0</v>
      </c>
      <c r="H91" s="6">
        <f t="shared" si="11"/>
        <v>7</v>
      </c>
      <c r="I91" s="6">
        <f t="shared" si="11"/>
        <v>13</v>
      </c>
      <c r="J91" s="6">
        <f t="shared" si="12"/>
        <v>20</v>
      </c>
      <c r="K91" s="7" t="s">
        <v>319</v>
      </c>
    </row>
    <row r="92" spans="1:11" ht="15.75" customHeight="1" x14ac:dyDescent="0.2">
      <c r="A92" s="31" t="s">
        <v>320</v>
      </c>
      <c r="B92" s="32">
        <v>19</v>
      </c>
      <c r="C92" s="32">
        <v>21</v>
      </c>
      <c r="D92" s="32">
        <v>40</v>
      </c>
      <c r="E92" s="6">
        <v>0</v>
      </c>
      <c r="F92" s="6">
        <v>0</v>
      </c>
      <c r="G92" s="6">
        <v>0</v>
      </c>
      <c r="H92" s="32">
        <f t="shared" si="11"/>
        <v>19</v>
      </c>
      <c r="I92" s="32">
        <f t="shared" si="11"/>
        <v>21</v>
      </c>
      <c r="J92" s="32">
        <f t="shared" si="12"/>
        <v>40</v>
      </c>
      <c r="K92" s="33" t="s">
        <v>321</v>
      </c>
    </row>
    <row r="93" spans="1:11" ht="15.75" customHeight="1" x14ac:dyDescent="0.2">
      <c r="A93" s="5" t="s">
        <v>322</v>
      </c>
      <c r="B93" s="6">
        <v>8</v>
      </c>
      <c r="C93" s="6">
        <v>4</v>
      </c>
      <c r="D93" s="6">
        <v>12</v>
      </c>
      <c r="E93" s="6">
        <v>0</v>
      </c>
      <c r="F93" s="6">
        <v>0</v>
      </c>
      <c r="G93" s="6">
        <v>0</v>
      </c>
      <c r="H93" s="6">
        <f t="shared" si="11"/>
        <v>8</v>
      </c>
      <c r="I93" s="6">
        <f t="shared" si="11"/>
        <v>4</v>
      </c>
      <c r="J93" s="6">
        <f t="shared" si="12"/>
        <v>12</v>
      </c>
      <c r="K93" s="7" t="s">
        <v>323</v>
      </c>
    </row>
    <row r="94" spans="1:11" ht="15.75" customHeight="1" x14ac:dyDescent="0.2">
      <c r="A94" s="5" t="s">
        <v>324</v>
      </c>
      <c r="B94" s="6">
        <v>12</v>
      </c>
      <c r="C94" s="6">
        <v>9</v>
      </c>
      <c r="D94" s="6">
        <v>21</v>
      </c>
      <c r="E94" s="6">
        <v>0</v>
      </c>
      <c r="F94" s="6">
        <v>0</v>
      </c>
      <c r="G94" s="6">
        <v>0</v>
      </c>
      <c r="H94" s="6">
        <f t="shared" si="11"/>
        <v>12</v>
      </c>
      <c r="I94" s="6">
        <f t="shared" si="11"/>
        <v>9</v>
      </c>
      <c r="J94" s="6">
        <f t="shared" si="12"/>
        <v>21</v>
      </c>
      <c r="K94" s="7" t="s">
        <v>325</v>
      </c>
    </row>
    <row r="95" spans="1:11" ht="15.75" customHeight="1" x14ac:dyDescent="0.2">
      <c r="A95" s="5" t="s">
        <v>326</v>
      </c>
      <c r="B95" s="6">
        <v>5</v>
      </c>
      <c r="C95" s="6">
        <v>1</v>
      </c>
      <c r="D95" s="6">
        <v>6</v>
      </c>
      <c r="E95" s="6">
        <v>0</v>
      </c>
      <c r="F95" s="6">
        <v>0</v>
      </c>
      <c r="G95" s="6">
        <v>0</v>
      </c>
      <c r="H95" s="6">
        <f t="shared" si="11"/>
        <v>5</v>
      </c>
      <c r="I95" s="6">
        <f t="shared" si="11"/>
        <v>1</v>
      </c>
      <c r="J95" s="6">
        <f t="shared" si="12"/>
        <v>6</v>
      </c>
      <c r="K95" s="7" t="s">
        <v>327</v>
      </c>
    </row>
    <row r="96" spans="1:11" ht="15.75" customHeight="1" x14ac:dyDescent="0.2">
      <c r="A96" s="5" t="s">
        <v>328</v>
      </c>
      <c r="B96" s="6">
        <v>3</v>
      </c>
      <c r="C96" s="6">
        <v>4</v>
      </c>
      <c r="D96" s="6">
        <v>7</v>
      </c>
      <c r="E96" s="32">
        <v>0</v>
      </c>
      <c r="F96" s="32">
        <v>0</v>
      </c>
      <c r="G96" s="32">
        <v>0</v>
      </c>
      <c r="H96" s="6">
        <f t="shared" si="11"/>
        <v>3</v>
      </c>
      <c r="I96" s="6">
        <f t="shared" si="11"/>
        <v>4</v>
      </c>
      <c r="J96" s="6">
        <f t="shared" si="12"/>
        <v>7</v>
      </c>
      <c r="K96" s="7" t="s">
        <v>329</v>
      </c>
    </row>
    <row r="97" spans="1:14" ht="15.75" customHeight="1" x14ac:dyDescent="0.25">
      <c r="A97" s="5" t="s">
        <v>54</v>
      </c>
      <c r="B97" s="6">
        <v>84</v>
      </c>
      <c r="C97" s="6">
        <v>29</v>
      </c>
      <c r="D97" s="6">
        <v>113</v>
      </c>
      <c r="E97" s="6">
        <v>0</v>
      </c>
      <c r="F97" s="6">
        <v>0</v>
      </c>
      <c r="G97" s="6">
        <v>0</v>
      </c>
      <c r="H97" s="6">
        <f t="shared" si="11"/>
        <v>84</v>
      </c>
      <c r="I97" s="6">
        <f t="shared" si="11"/>
        <v>29</v>
      </c>
      <c r="J97" s="6">
        <f t="shared" si="12"/>
        <v>113</v>
      </c>
      <c r="K97" s="7" t="s">
        <v>330</v>
      </c>
      <c r="N97" s="35"/>
    </row>
    <row r="98" spans="1:14" ht="15.75" customHeight="1" x14ac:dyDescent="0.2">
      <c r="A98" s="5" t="s">
        <v>38</v>
      </c>
      <c r="B98" s="6">
        <f>SUM(B78:B97)</f>
        <v>1531</v>
      </c>
      <c r="C98" s="6">
        <f t="shared" ref="C98:J98" si="13">SUM(C78:C97)</f>
        <v>1503</v>
      </c>
      <c r="D98" s="6">
        <f t="shared" si="13"/>
        <v>3034</v>
      </c>
      <c r="E98" s="6">
        <f t="shared" si="13"/>
        <v>1</v>
      </c>
      <c r="F98" s="6">
        <f t="shared" si="13"/>
        <v>2</v>
      </c>
      <c r="G98" s="6">
        <f t="shared" si="13"/>
        <v>3</v>
      </c>
      <c r="H98" s="6">
        <f t="shared" si="13"/>
        <v>1532</v>
      </c>
      <c r="I98" s="6">
        <f t="shared" si="13"/>
        <v>1505</v>
      </c>
      <c r="J98" s="6">
        <f t="shared" si="13"/>
        <v>3037</v>
      </c>
      <c r="K98" s="7" t="s">
        <v>305</v>
      </c>
    </row>
    <row r="99" spans="1:14" ht="15.75" customHeight="1" x14ac:dyDescent="0.2">
      <c r="A99" s="5" t="s">
        <v>62</v>
      </c>
      <c r="B99" s="6"/>
      <c r="C99" s="6"/>
      <c r="D99" s="6"/>
      <c r="E99" s="6"/>
      <c r="F99" s="6"/>
      <c r="G99" s="6"/>
      <c r="H99" s="6"/>
      <c r="I99" s="6"/>
      <c r="J99" s="6"/>
      <c r="K99" s="7" t="s">
        <v>306</v>
      </c>
    </row>
    <row r="100" spans="1:14" ht="15.75" customHeight="1" x14ac:dyDescent="0.2">
      <c r="A100" s="5" t="s">
        <v>287</v>
      </c>
      <c r="B100" s="6">
        <v>172</v>
      </c>
      <c r="C100" s="6">
        <v>177</v>
      </c>
      <c r="D100" s="6">
        <v>349</v>
      </c>
      <c r="E100" s="6">
        <v>0</v>
      </c>
      <c r="F100" s="6">
        <v>0</v>
      </c>
      <c r="G100" s="6">
        <v>0</v>
      </c>
      <c r="H100" s="6">
        <f t="shared" ref="H100:I104" si="14">SUM(B100,E100)</f>
        <v>172</v>
      </c>
      <c r="I100" s="6">
        <f t="shared" si="14"/>
        <v>177</v>
      </c>
      <c r="J100" s="6">
        <f>SUM(H100:I100)</f>
        <v>349</v>
      </c>
      <c r="K100" s="7" t="s">
        <v>331</v>
      </c>
    </row>
    <row r="101" spans="1:14" ht="15.75" customHeight="1" x14ac:dyDescent="0.2">
      <c r="A101" s="5" t="s">
        <v>289</v>
      </c>
      <c r="B101" s="6">
        <v>3</v>
      </c>
      <c r="C101" s="6">
        <v>3</v>
      </c>
      <c r="D101" s="6">
        <v>6</v>
      </c>
      <c r="E101" s="6">
        <v>0</v>
      </c>
      <c r="F101" s="6">
        <v>0</v>
      </c>
      <c r="G101" s="6">
        <v>0</v>
      </c>
      <c r="H101" s="6">
        <f t="shared" si="14"/>
        <v>3</v>
      </c>
      <c r="I101" s="6">
        <f t="shared" si="14"/>
        <v>3</v>
      </c>
      <c r="J101" s="6">
        <f>SUM(H101:I101)</f>
        <v>6</v>
      </c>
      <c r="K101" s="7" t="s">
        <v>290</v>
      </c>
    </row>
    <row r="102" spans="1:14" ht="15.75" customHeight="1" x14ac:dyDescent="0.2">
      <c r="A102" s="31" t="s">
        <v>293</v>
      </c>
      <c r="B102" s="32">
        <v>58</v>
      </c>
      <c r="C102" s="32">
        <v>63</v>
      </c>
      <c r="D102" s="32">
        <v>121</v>
      </c>
      <c r="E102" s="6">
        <v>0</v>
      </c>
      <c r="F102" s="6">
        <v>0</v>
      </c>
      <c r="G102" s="6">
        <v>0</v>
      </c>
      <c r="H102" s="32">
        <f t="shared" si="14"/>
        <v>58</v>
      </c>
      <c r="I102" s="32">
        <f t="shared" si="14"/>
        <v>63</v>
      </c>
      <c r="J102" s="32">
        <f>SUM(H102:I102)</f>
        <v>121</v>
      </c>
      <c r="K102" s="33" t="s">
        <v>294</v>
      </c>
    </row>
    <row r="103" spans="1:14" ht="15.75" customHeight="1" x14ac:dyDescent="0.2">
      <c r="A103" s="5" t="s">
        <v>295</v>
      </c>
      <c r="B103" s="6">
        <v>44</v>
      </c>
      <c r="C103" s="6">
        <v>50</v>
      </c>
      <c r="D103" s="6">
        <v>94</v>
      </c>
      <c r="E103" s="6">
        <v>0</v>
      </c>
      <c r="F103" s="6">
        <v>0</v>
      </c>
      <c r="G103" s="6">
        <v>0</v>
      </c>
      <c r="H103" s="6">
        <f t="shared" si="14"/>
        <v>44</v>
      </c>
      <c r="I103" s="6">
        <f t="shared" si="14"/>
        <v>50</v>
      </c>
      <c r="J103" s="6">
        <f>SUM(H103:I103)</f>
        <v>94</v>
      </c>
      <c r="K103" s="7" t="s">
        <v>296</v>
      </c>
    </row>
    <row r="104" spans="1:14" ht="15.75" customHeight="1" x14ac:dyDescent="0.2">
      <c r="A104" s="5" t="s">
        <v>299</v>
      </c>
      <c r="B104" s="6">
        <v>37</v>
      </c>
      <c r="C104" s="6">
        <v>39</v>
      </c>
      <c r="D104" s="6">
        <v>76</v>
      </c>
      <c r="E104" s="6">
        <v>0</v>
      </c>
      <c r="F104" s="6">
        <v>0</v>
      </c>
      <c r="G104" s="6">
        <v>0</v>
      </c>
      <c r="H104" s="6">
        <f t="shared" si="14"/>
        <v>37</v>
      </c>
      <c r="I104" s="6">
        <f t="shared" si="14"/>
        <v>39</v>
      </c>
      <c r="J104" s="6">
        <f>SUM(H104:I104)</f>
        <v>76</v>
      </c>
      <c r="K104" s="7" t="s">
        <v>300</v>
      </c>
    </row>
    <row r="105" spans="1:14" ht="15.75" customHeight="1" thickBot="1" x14ac:dyDescent="0.25">
      <c r="A105" s="11" t="s">
        <v>45</v>
      </c>
      <c r="B105" s="12">
        <f>SUM(B100:B104)</f>
        <v>314</v>
      </c>
      <c r="C105" s="12">
        <f t="shared" ref="C105:J105" si="15">SUM(C100:C104)</f>
        <v>332</v>
      </c>
      <c r="D105" s="12">
        <f t="shared" si="15"/>
        <v>646</v>
      </c>
      <c r="E105" s="12">
        <f t="shared" si="15"/>
        <v>0</v>
      </c>
      <c r="F105" s="12">
        <f t="shared" si="15"/>
        <v>0</v>
      </c>
      <c r="G105" s="12">
        <f t="shared" si="15"/>
        <v>0</v>
      </c>
      <c r="H105" s="12">
        <f t="shared" si="15"/>
        <v>314</v>
      </c>
      <c r="I105" s="12">
        <f t="shared" si="15"/>
        <v>332</v>
      </c>
      <c r="J105" s="12">
        <f t="shared" si="15"/>
        <v>646</v>
      </c>
      <c r="K105" s="13" t="s">
        <v>307</v>
      </c>
    </row>
    <row r="106" spans="1:14" ht="20.25" customHeight="1" thickBot="1" x14ac:dyDescent="0.25">
      <c r="A106" s="8" t="s">
        <v>47</v>
      </c>
      <c r="B106" s="9">
        <f>SUM(B98,B105)</f>
        <v>1845</v>
      </c>
      <c r="C106" s="9">
        <f t="shared" ref="C106:J106" si="16">SUM(C98,C105)</f>
        <v>1835</v>
      </c>
      <c r="D106" s="9">
        <f t="shared" si="16"/>
        <v>3680</v>
      </c>
      <c r="E106" s="9">
        <f t="shared" si="16"/>
        <v>1</v>
      </c>
      <c r="F106" s="9">
        <f t="shared" si="16"/>
        <v>2</v>
      </c>
      <c r="G106" s="9">
        <f t="shared" si="16"/>
        <v>3</v>
      </c>
      <c r="H106" s="9">
        <f t="shared" si="16"/>
        <v>1846</v>
      </c>
      <c r="I106" s="9">
        <f t="shared" si="16"/>
        <v>1837</v>
      </c>
      <c r="J106" s="9">
        <f t="shared" si="16"/>
        <v>3683</v>
      </c>
      <c r="K106" s="10" t="s">
        <v>48</v>
      </c>
    </row>
    <row r="107" spans="1:14" ht="15" thickTop="1" x14ac:dyDescent="0.2"/>
  </sheetData>
  <mergeCells count="30">
    <mergeCell ref="A1:K1"/>
    <mergeCell ref="A2:K2"/>
    <mergeCell ref="A4:A7"/>
    <mergeCell ref="B4:D4"/>
    <mergeCell ref="E4:G4"/>
    <mergeCell ref="H4:J4"/>
    <mergeCell ref="K4:K7"/>
    <mergeCell ref="B5:D5"/>
    <mergeCell ref="E5:G5"/>
    <mergeCell ref="H5:J5"/>
    <mergeCell ref="A35:K35"/>
    <mergeCell ref="A36:K36"/>
    <mergeCell ref="A38:A41"/>
    <mergeCell ref="B38:D38"/>
    <mergeCell ref="E38:G38"/>
    <mergeCell ref="H38:J38"/>
    <mergeCell ref="K38:K41"/>
    <mergeCell ref="B39:D39"/>
    <mergeCell ref="E39:G39"/>
    <mergeCell ref="H39:J39"/>
    <mergeCell ref="A70:K70"/>
    <mergeCell ref="A71:K71"/>
    <mergeCell ref="A73:A76"/>
    <mergeCell ref="B73:D73"/>
    <mergeCell ref="E73:G73"/>
    <mergeCell ref="H73:J73"/>
    <mergeCell ref="K73:K76"/>
    <mergeCell ref="B74:D74"/>
    <mergeCell ref="E74:G74"/>
    <mergeCell ref="H74:J74"/>
  </mergeCells>
  <printOptions horizontalCentered="1"/>
  <pageMargins left="0.39370078740157483" right="0.39370078740157483" top="0.78740157480314965" bottom="0.39370078740157483" header="0.78740157480314965" footer="0.39370078740157483"/>
  <pageSetup paperSize="9" scale="8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4:K79"/>
  <sheetViews>
    <sheetView rightToLeft="1" view="pageBreakPreview" topLeftCell="A25" zoomScale="85" zoomScaleSheetLayoutView="85" workbookViewId="0">
      <selection activeCell="A41" sqref="A41:A42"/>
    </sheetView>
  </sheetViews>
  <sheetFormatPr defaultRowHeight="14.25" x14ac:dyDescent="0.2"/>
  <cols>
    <col min="1" max="1" width="29.625" style="76" customWidth="1"/>
    <col min="2" max="2" width="8.25" style="76" customWidth="1"/>
    <col min="3" max="3" width="9.5" style="76" customWidth="1"/>
    <col min="4" max="4" width="8.875" style="76" customWidth="1"/>
    <col min="5" max="7" width="9.5" style="76" customWidth="1"/>
    <col min="8" max="8" width="8.75" style="76" customWidth="1"/>
    <col min="9" max="9" width="9.5" style="76" customWidth="1"/>
    <col min="10" max="10" width="8.375" style="76" customWidth="1"/>
    <col min="11" max="11" width="42.25" style="76" customWidth="1"/>
    <col min="12" max="16384" width="9" style="76"/>
  </cols>
  <sheetData>
    <row r="4" spans="1:11" ht="29.25" customHeight="1" x14ac:dyDescent="0.2">
      <c r="A4" s="423" t="s">
        <v>1750</v>
      </c>
      <c r="B4" s="423"/>
      <c r="C4" s="423"/>
      <c r="D4" s="423"/>
      <c r="E4" s="423"/>
      <c r="F4" s="423"/>
      <c r="G4" s="423"/>
      <c r="H4" s="423"/>
      <c r="I4" s="423"/>
      <c r="J4" s="423"/>
      <c r="K4" s="423"/>
    </row>
    <row r="5" spans="1:11" ht="45.75" customHeight="1" x14ac:dyDescent="0.25">
      <c r="A5" s="416" t="s">
        <v>1749</v>
      </c>
      <c r="B5" s="416"/>
      <c r="C5" s="416"/>
      <c r="D5" s="416"/>
      <c r="E5" s="416"/>
      <c r="F5" s="416"/>
      <c r="G5" s="416"/>
      <c r="H5" s="416"/>
      <c r="I5" s="416"/>
      <c r="J5" s="416"/>
      <c r="K5" s="416"/>
    </row>
    <row r="6" spans="1:11" ht="18.75" customHeight="1" thickBot="1" x14ac:dyDescent="0.25">
      <c r="A6" s="1" t="s">
        <v>1748</v>
      </c>
      <c r="K6" s="21" t="s">
        <v>533</v>
      </c>
    </row>
    <row r="7" spans="1:11" ht="16.5" thickTop="1" x14ac:dyDescent="0.25">
      <c r="A7" s="409" t="s">
        <v>118</v>
      </c>
      <c r="B7" s="412" t="s">
        <v>2</v>
      </c>
      <c r="C7" s="412"/>
      <c r="D7" s="412"/>
      <c r="E7" s="412" t="s">
        <v>3</v>
      </c>
      <c r="F7" s="412"/>
      <c r="G7" s="412"/>
      <c r="H7" s="412" t="s">
        <v>4</v>
      </c>
      <c r="I7" s="412"/>
      <c r="J7" s="412"/>
      <c r="K7" s="409" t="s">
        <v>278</v>
      </c>
    </row>
    <row r="8" spans="1:11" ht="15.75" x14ac:dyDescent="0.25">
      <c r="A8" s="410"/>
      <c r="B8" s="413" t="s">
        <v>6</v>
      </c>
      <c r="C8" s="413"/>
      <c r="D8" s="413"/>
      <c r="E8" s="413" t="s">
        <v>7</v>
      </c>
      <c r="F8" s="413"/>
      <c r="G8" s="413"/>
      <c r="H8" s="413" t="s">
        <v>8</v>
      </c>
      <c r="I8" s="413"/>
      <c r="J8" s="413"/>
      <c r="K8" s="410"/>
    </row>
    <row r="9" spans="1:11" ht="15.75" x14ac:dyDescent="0.25">
      <c r="A9" s="410"/>
      <c r="B9" s="75" t="s">
        <v>52</v>
      </c>
      <c r="C9" s="75" t="s">
        <v>10</v>
      </c>
      <c r="D9" s="75" t="s">
        <v>11</v>
      </c>
      <c r="E9" s="75" t="s">
        <v>52</v>
      </c>
      <c r="F9" s="75" t="s">
        <v>10</v>
      </c>
      <c r="G9" s="75" t="s">
        <v>11</v>
      </c>
      <c r="H9" s="75" t="s">
        <v>52</v>
      </c>
      <c r="I9" s="75" t="s">
        <v>10</v>
      </c>
      <c r="J9" s="75" t="s">
        <v>11</v>
      </c>
      <c r="K9" s="410"/>
    </row>
    <row r="10" spans="1:11" ht="16.5" thickBot="1" x14ac:dyDescent="0.3">
      <c r="A10" s="411"/>
      <c r="B10" s="4" t="s">
        <v>12</v>
      </c>
      <c r="C10" s="4" t="s">
        <v>13</v>
      </c>
      <c r="D10" s="4" t="s">
        <v>8</v>
      </c>
      <c r="E10" s="4" t="s">
        <v>12</v>
      </c>
      <c r="F10" s="4" t="s">
        <v>13</v>
      </c>
      <c r="G10" s="4" t="s">
        <v>8</v>
      </c>
      <c r="H10" s="4" t="s">
        <v>12</v>
      </c>
      <c r="I10" s="4" t="s">
        <v>13</v>
      </c>
      <c r="J10" s="4" t="s">
        <v>8</v>
      </c>
      <c r="K10" s="411"/>
    </row>
    <row r="11" spans="1:11" ht="24" customHeight="1" x14ac:dyDescent="0.2">
      <c r="A11" s="5" t="s">
        <v>14</v>
      </c>
      <c r="B11" s="6"/>
      <c r="C11" s="6"/>
      <c r="D11" s="6"/>
      <c r="E11" s="6"/>
      <c r="F11" s="6"/>
      <c r="G11" s="6"/>
      <c r="H11" s="6"/>
      <c r="I11" s="6"/>
      <c r="J11" s="6"/>
      <c r="K11" s="7" t="s">
        <v>69</v>
      </c>
    </row>
    <row r="12" spans="1:11" ht="24" customHeight="1" x14ac:dyDescent="0.2">
      <c r="A12" s="5" t="s">
        <v>285</v>
      </c>
      <c r="B12" s="6">
        <v>18</v>
      </c>
      <c r="C12" s="6">
        <v>31</v>
      </c>
      <c r="D12" s="6">
        <f>SUM(B12:C12)</f>
        <v>49</v>
      </c>
      <c r="E12" s="6">
        <v>0</v>
      </c>
      <c r="F12" s="6">
        <v>0</v>
      </c>
      <c r="G12" s="6">
        <f>SUM(E12:F12)</f>
        <v>0</v>
      </c>
      <c r="H12" s="6">
        <f t="shared" ref="H12:I14" si="0">SUM(B12,E12)</f>
        <v>18</v>
      </c>
      <c r="I12" s="6">
        <f t="shared" si="0"/>
        <v>31</v>
      </c>
      <c r="J12" s="6">
        <f>SUM(H12:I12)</f>
        <v>49</v>
      </c>
      <c r="K12" s="7" t="s">
        <v>286</v>
      </c>
    </row>
    <row r="13" spans="1:11" ht="24" customHeight="1" x14ac:dyDescent="0.2">
      <c r="A13" s="5" t="s">
        <v>1740</v>
      </c>
      <c r="B13" s="6">
        <v>36</v>
      </c>
      <c r="C13" s="6">
        <v>50</v>
      </c>
      <c r="D13" s="6">
        <f>SUM(B13:C13)</f>
        <v>86</v>
      </c>
      <c r="E13" s="6">
        <v>0</v>
      </c>
      <c r="F13" s="6">
        <v>0</v>
      </c>
      <c r="G13" s="6">
        <v>0</v>
      </c>
      <c r="H13" s="6">
        <f t="shared" si="0"/>
        <v>36</v>
      </c>
      <c r="I13" s="6">
        <f t="shared" si="0"/>
        <v>50</v>
      </c>
      <c r="J13" s="6">
        <f>SUM(H13:I13)</f>
        <v>86</v>
      </c>
      <c r="K13" s="7" t="s">
        <v>1739</v>
      </c>
    </row>
    <row r="14" spans="1:11" ht="24" customHeight="1" x14ac:dyDescent="0.2">
      <c r="A14" s="5" t="s">
        <v>38</v>
      </c>
      <c r="B14" s="6">
        <f t="shared" ref="B14:G14" si="1">SUM(B12:B13)</f>
        <v>54</v>
      </c>
      <c r="C14" s="6">
        <f t="shared" si="1"/>
        <v>81</v>
      </c>
      <c r="D14" s="6">
        <f t="shared" si="1"/>
        <v>135</v>
      </c>
      <c r="E14" s="6">
        <f t="shared" si="1"/>
        <v>0</v>
      </c>
      <c r="F14" s="6">
        <f t="shared" si="1"/>
        <v>0</v>
      </c>
      <c r="G14" s="6">
        <f t="shared" si="1"/>
        <v>0</v>
      </c>
      <c r="H14" s="6">
        <f t="shared" si="0"/>
        <v>54</v>
      </c>
      <c r="I14" s="6">
        <f t="shared" si="0"/>
        <v>81</v>
      </c>
      <c r="J14" s="6">
        <f>SUM(H14:I14)</f>
        <v>135</v>
      </c>
      <c r="K14" s="7" t="s">
        <v>305</v>
      </c>
    </row>
    <row r="15" spans="1:11" ht="24" customHeight="1" x14ac:dyDescent="0.2">
      <c r="A15" s="5" t="s">
        <v>62</v>
      </c>
      <c r="B15" s="6"/>
      <c r="C15" s="6"/>
      <c r="D15" s="6"/>
      <c r="E15" s="6"/>
      <c r="F15" s="6"/>
      <c r="G15" s="6"/>
      <c r="H15" s="6"/>
      <c r="I15" s="6"/>
      <c r="J15" s="6"/>
      <c r="K15" s="7" t="s">
        <v>63</v>
      </c>
    </row>
    <row r="16" spans="1:11" ht="24" customHeight="1" x14ac:dyDescent="0.2">
      <c r="A16" s="5" t="s">
        <v>1740</v>
      </c>
      <c r="B16" s="6">
        <v>28</v>
      </c>
      <c r="C16" s="6">
        <v>11</v>
      </c>
      <c r="D16" s="6">
        <f>SUM(B16:C16)</f>
        <v>39</v>
      </c>
      <c r="E16" s="6">
        <v>0</v>
      </c>
      <c r="F16" s="6">
        <v>0</v>
      </c>
      <c r="G16" s="6">
        <v>0</v>
      </c>
      <c r="H16" s="6">
        <f>SUM(B16,E16)</f>
        <v>28</v>
      </c>
      <c r="I16" s="6">
        <f>SUM(C16,F16)</f>
        <v>11</v>
      </c>
      <c r="J16" s="6">
        <f>SUM(D16,G16)</f>
        <v>39</v>
      </c>
      <c r="K16" s="7" t="s">
        <v>1739</v>
      </c>
    </row>
    <row r="17" spans="1:11" ht="24" customHeight="1" thickBot="1" x14ac:dyDescent="0.25">
      <c r="A17" s="5" t="s">
        <v>1744</v>
      </c>
      <c r="B17" s="6">
        <f t="shared" ref="B17:J17" si="2">SUM(B16)</f>
        <v>28</v>
      </c>
      <c r="C17" s="6">
        <f t="shared" si="2"/>
        <v>11</v>
      </c>
      <c r="D17" s="6">
        <f t="shared" si="2"/>
        <v>39</v>
      </c>
      <c r="E17" s="6">
        <f t="shared" si="2"/>
        <v>0</v>
      </c>
      <c r="F17" s="6">
        <f t="shared" si="2"/>
        <v>0</v>
      </c>
      <c r="G17" s="6">
        <f t="shared" si="2"/>
        <v>0</v>
      </c>
      <c r="H17" s="6">
        <f t="shared" si="2"/>
        <v>28</v>
      </c>
      <c r="I17" s="6">
        <f t="shared" si="2"/>
        <v>11</v>
      </c>
      <c r="J17" s="6">
        <f t="shared" si="2"/>
        <v>39</v>
      </c>
      <c r="K17" s="7" t="s">
        <v>307</v>
      </c>
    </row>
    <row r="18" spans="1:11" ht="24" customHeight="1" thickBot="1" x14ac:dyDescent="0.25">
      <c r="A18" s="8" t="s">
        <v>108</v>
      </c>
      <c r="B18" s="9">
        <f t="shared" ref="B18:J18" si="3">SUM(B17,B14)</f>
        <v>82</v>
      </c>
      <c r="C18" s="9">
        <f t="shared" si="3"/>
        <v>92</v>
      </c>
      <c r="D18" s="9">
        <f t="shared" si="3"/>
        <v>174</v>
      </c>
      <c r="E18" s="9">
        <f t="shared" si="3"/>
        <v>0</v>
      </c>
      <c r="F18" s="9">
        <f t="shared" si="3"/>
        <v>0</v>
      </c>
      <c r="G18" s="9">
        <f t="shared" si="3"/>
        <v>0</v>
      </c>
      <c r="H18" s="9">
        <f t="shared" si="3"/>
        <v>82</v>
      </c>
      <c r="I18" s="9">
        <f t="shared" si="3"/>
        <v>92</v>
      </c>
      <c r="J18" s="9">
        <f t="shared" si="3"/>
        <v>174</v>
      </c>
      <c r="K18" s="10" t="s">
        <v>48</v>
      </c>
    </row>
    <row r="19" spans="1:11" ht="15" thickTop="1" x14ac:dyDescent="0.2"/>
    <row r="20" spans="1:11" ht="42.75" customHeight="1" x14ac:dyDescent="0.2"/>
    <row r="21" spans="1:11" ht="42.75" customHeight="1" x14ac:dyDescent="0.2"/>
    <row r="22" spans="1:11" ht="42.75" customHeight="1" x14ac:dyDescent="0.2"/>
    <row r="23" spans="1:11" ht="42.75" customHeight="1" x14ac:dyDescent="0.2"/>
    <row r="24" spans="1:11" ht="42.75" customHeight="1" x14ac:dyDescent="0.2"/>
    <row r="25" spans="1:11" ht="18" customHeight="1" x14ac:dyDescent="0.2"/>
    <row r="26" spans="1:11" ht="18" customHeight="1" x14ac:dyDescent="0.2"/>
    <row r="27" spans="1:11" ht="18" customHeight="1" x14ac:dyDescent="0.2"/>
    <row r="28" spans="1:11" ht="18" customHeight="1" x14ac:dyDescent="0.2"/>
    <row r="29" spans="1:11" ht="18" customHeight="1" x14ac:dyDescent="0.2"/>
    <row r="30" spans="1:11" ht="18" customHeight="1" x14ac:dyDescent="0.2"/>
    <row r="31" spans="1:11" ht="18" customHeight="1" x14ac:dyDescent="0.2"/>
    <row r="32" spans="1:11" ht="18" customHeight="1" x14ac:dyDescent="0.2"/>
    <row r="33" spans="1:11" ht="30" customHeight="1" x14ac:dyDescent="0.2">
      <c r="A33" s="423" t="s">
        <v>1747</v>
      </c>
      <c r="B33" s="423"/>
      <c r="C33" s="423"/>
      <c r="D33" s="423"/>
      <c r="E33" s="423"/>
      <c r="F33" s="423"/>
      <c r="G33" s="423"/>
      <c r="H33" s="423"/>
      <c r="I33" s="423"/>
      <c r="J33" s="423"/>
      <c r="K33" s="423"/>
    </row>
    <row r="34" spans="1:11" ht="48.75" customHeight="1" x14ac:dyDescent="0.25">
      <c r="A34" s="416" t="s">
        <v>1746</v>
      </c>
      <c r="B34" s="416"/>
      <c r="C34" s="416"/>
      <c r="D34" s="416"/>
      <c r="E34" s="416"/>
      <c r="F34" s="416"/>
      <c r="G34" s="416"/>
      <c r="H34" s="416"/>
      <c r="I34" s="416"/>
      <c r="J34" s="416"/>
      <c r="K34" s="416"/>
    </row>
    <row r="35" spans="1:11" ht="24.75" customHeight="1" thickBot="1" x14ac:dyDescent="0.25">
      <c r="A35" s="1" t="s">
        <v>1745</v>
      </c>
      <c r="K35" s="21" t="s">
        <v>0</v>
      </c>
    </row>
    <row r="36" spans="1:11" ht="24.75" customHeight="1" thickTop="1" x14ac:dyDescent="0.25">
      <c r="A36" s="409" t="s">
        <v>118</v>
      </c>
      <c r="B36" s="412" t="s">
        <v>2</v>
      </c>
      <c r="C36" s="412"/>
      <c r="D36" s="412"/>
      <c r="E36" s="412" t="s">
        <v>3</v>
      </c>
      <c r="F36" s="412"/>
      <c r="G36" s="412"/>
      <c r="H36" s="412" t="s">
        <v>4</v>
      </c>
      <c r="I36" s="412"/>
      <c r="J36" s="412"/>
      <c r="K36" s="409" t="s">
        <v>278</v>
      </c>
    </row>
    <row r="37" spans="1:11" ht="24.75" customHeight="1" x14ac:dyDescent="0.25">
      <c r="A37" s="410"/>
      <c r="B37" s="413" t="s">
        <v>6</v>
      </c>
      <c r="C37" s="413"/>
      <c r="D37" s="413"/>
      <c r="E37" s="413" t="s">
        <v>7</v>
      </c>
      <c r="F37" s="413"/>
      <c r="G37" s="413"/>
      <c r="H37" s="413" t="s">
        <v>8</v>
      </c>
      <c r="I37" s="413"/>
      <c r="J37" s="413"/>
      <c r="K37" s="410"/>
    </row>
    <row r="38" spans="1:11" ht="24.75" customHeight="1" x14ac:dyDescent="0.25">
      <c r="A38" s="410"/>
      <c r="B38" s="75" t="s">
        <v>52</v>
      </c>
      <c r="C38" s="75" t="s">
        <v>10</v>
      </c>
      <c r="D38" s="75" t="s">
        <v>11</v>
      </c>
      <c r="E38" s="75" t="s">
        <v>52</v>
      </c>
      <c r="F38" s="75" t="s">
        <v>10</v>
      </c>
      <c r="G38" s="75" t="s">
        <v>11</v>
      </c>
      <c r="H38" s="75" t="s">
        <v>52</v>
      </c>
      <c r="I38" s="75" t="s">
        <v>10</v>
      </c>
      <c r="J38" s="75" t="s">
        <v>11</v>
      </c>
      <c r="K38" s="410"/>
    </row>
    <row r="39" spans="1:11" ht="24.75" customHeight="1" thickBot="1" x14ac:dyDescent="0.3">
      <c r="A39" s="411"/>
      <c r="B39" s="4" t="s">
        <v>12</v>
      </c>
      <c r="C39" s="4" t="s">
        <v>13</v>
      </c>
      <c r="D39" s="4" t="s">
        <v>8</v>
      </c>
      <c r="E39" s="4" t="s">
        <v>12</v>
      </c>
      <c r="F39" s="4" t="s">
        <v>13</v>
      </c>
      <c r="G39" s="4" t="s">
        <v>8</v>
      </c>
      <c r="H39" s="4" t="s">
        <v>12</v>
      </c>
      <c r="I39" s="4" t="s">
        <v>13</v>
      </c>
      <c r="J39" s="4" t="s">
        <v>8</v>
      </c>
      <c r="K39" s="411"/>
    </row>
    <row r="40" spans="1:11" ht="24.75" customHeight="1" x14ac:dyDescent="0.2">
      <c r="A40" s="5" t="s">
        <v>14</v>
      </c>
      <c r="B40" s="6"/>
      <c r="C40" s="6"/>
      <c r="D40" s="6"/>
      <c r="E40" s="6"/>
      <c r="F40" s="6"/>
      <c r="G40" s="6"/>
      <c r="H40" s="6"/>
      <c r="I40" s="6"/>
      <c r="J40" s="6"/>
      <c r="K40" s="7" t="s">
        <v>69</v>
      </c>
    </row>
    <row r="41" spans="1:11" ht="24.75" customHeight="1" x14ac:dyDescent="0.2">
      <c r="A41" s="5" t="s">
        <v>285</v>
      </c>
      <c r="B41" s="6">
        <v>18</v>
      </c>
      <c r="C41" s="6">
        <v>31</v>
      </c>
      <c r="D41" s="6">
        <f>SUM(B41:C41)</f>
        <v>49</v>
      </c>
      <c r="E41" s="6">
        <v>0</v>
      </c>
      <c r="F41" s="6">
        <v>0</v>
      </c>
      <c r="G41" s="6">
        <f>SUM(E41:F41)</f>
        <v>0</v>
      </c>
      <c r="H41" s="6">
        <f>SUM(B41,E41)</f>
        <v>18</v>
      </c>
      <c r="I41" s="6">
        <f>SUM(C41,F41)</f>
        <v>31</v>
      </c>
      <c r="J41" s="6">
        <f>SUM(H41:I41)</f>
        <v>49</v>
      </c>
      <c r="K41" s="7" t="s">
        <v>286</v>
      </c>
    </row>
    <row r="42" spans="1:11" ht="24.75" customHeight="1" x14ac:dyDescent="0.2">
      <c r="A42" s="5" t="s">
        <v>1740</v>
      </c>
      <c r="B42" s="6">
        <v>115</v>
      </c>
      <c r="C42" s="6">
        <v>116</v>
      </c>
      <c r="D42" s="6">
        <f>SUM(B42:C42)</f>
        <v>231</v>
      </c>
      <c r="E42" s="6">
        <v>0</v>
      </c>
      <c r="F42" s="6">
        <v>0</v>
      </c>
      <c r="G42" s="6">
        <v>0</v>
      </c>
      <c r="H42" s="6">
        <f>SUM(B42,E42)</f>
        <v>115</v>
      </c>
      <c r="I42" s="6">
        <f>SUM(C42,F42)</f>
        <v>116</v>
      </c>
      <c r="J42" s="6">
        <f>SUM(H42:I42)</f>
        <v>231</v>
      </c>
      <c r="K42" s="7" t="s">
        <v>1739</v>
      </c>
    </row>
    <row r="43" spans="1:11" ht="24.75" customHeight="1" x14ac:dyDescent="0.2">
      <c r="A43" s="5" t="s">
        <v>38</v>
      </c>
      <c r="B43" s="6">
        <f t="shared" ref="B43:J43" si="4">SUM(B41:B42)</f>
        <v>133</v>
      </c>
      <c r="C43" s="6">
        <f t="shared" si="4"/>
        <v>147</v>
      </c>
      <c r="D43" s="6">
        <f t="shared" si="4"/>
        <v>280</v>
      </c>
      <c r="E43" s="6">
        <f t="shared" si="4"/>
        <v>0</v>
      </c>
      <c r="F43" s="6">
        <f t="shared" si="4"/>
        <v>0</v>
      </c>
      <c r="G43" s="6">
        <f t="shared" si="4"/>
        <v>0</v>
      </c>
      <c r="H43" s="6">
        <f t="shared" si="4"/>
        <v>133</v>
      </c>
      <c r="I43" s="6">
        <f t="shared" si="4"/>
        <v>147</v>
      </c>
      <c r="J43" s="6">
        <f t="shared" si="4"/>
        <v>280</v>
      </c>
      <c r="K43" s="7" t="s">
        <v>305</v>
      </c>
    </row>
    <row r="44" spans="1:11" ht="24.75" customHeight="1" x14ac:dyDescent="0.2">
      <c r="A44" s="5" t="s">
        <v>62</v>
      </c>
      <c r="B44" s="6"/>
      <c r="C44" s="6"/>
      <c r="D44" s="6"/>
      <c r="E44" s="6"/>
      <c r="F44" s="6"/>
      <c r="G44" s="6"/>
      <c r="H44" s="6"/>
      <c r="I44" s="6"/>
      <c r="J44" s="6"/>
      <c r="K44" s="7" t="s">
        <v>63</v>
      </c>
    </row>
    <row r="45" spans="1:11" ht="24.75" customHeight="1" x14ac:dyDescent="0.2">
      <c r="A45" s="5" t="s">
        <v>1740</v>
      </c>
      <c r="B45" s="6">
        <v>62</v>
      </c>
      <c r="C45" s="6">
        <v>23</v>
      </c>
      <c r="D45" s="6">
        <f>SUM(B45:C45)</f>
        <v>85</v>
      </c>
      <c r="E45" s="6">
        <v>0</v>
      </c>
      <c r="F45" s="6">
        <v>0</v>
      </c>
      <c r="G45" s="6">
        <v>0</v>
      </c>
      <c r="H45" s="6">
        <f>SUM(B45,E45)</f>
        <v>62</v>
      </c>
      <c r="I45" s="6">
        <f>SUM(C45,F45)</f>
        <v>23</v>
      </c>
      <c r="J45" s="6">
        <f>SUM(D45,G45)</f>
        <v>85</v>
      </c>
      <c r="K45" s="7" t="s">
        <v>1739</v>
      </c>
    </row>
    <row r="46" spans="1:11" ht="24.75" customHeight="1" thickBot="1" x14ac:dyDescent="0.25">
      <c r="A46" s="5" t="s">
        <v>1744</v>
      </c>
      <c r="B46" s="6">
        <f>SUM(B45)</f>
        <v>62</v>
      </c>
      <c r="C46" s="6">
        <f>SUM(C45)</f>
        <v>23</v>
      </c>
      <c r="D46" s="6">
        <f>SUM(B46:C46)</f>
        <v>85</v>
      </c>
      <c r="E46" s="6">
        <f t="shared" ref="E46:J46" si="5">SUM(E45)</f>
        <v>0</v>
      </c>
      <c r="F46" s="6">
        <f t="shared" si="5"/>
        <v>0</v>
      </c>
      <c r="G46" s="6">
        <f t="shared" si="5"/>
        <v>0</v>
      </c>
      <c r="H46" s="6">
        <f t="shared" si="5"/>
        <v>62</v>
      </c>
      <c r="I46" s="6">
        <f t="shared" si="5"/>
        <v>23</v>
      </c>
      <c r="J46" s="6">
        <f t="shared" si="5"/>
        <v>85</v>
      </c>
      <c r="K46" s="7" t="s">
        <v>307</v>
      </c>
    </row>
    <row r="47" spans="1:11" ht="24.75" customHeight="1" thickBot="1" x14ac:dyDescent="0.25">
      <c r="A47" s="8" t="s">
        <v>108</v>
      </c>
      <c r="B47" s="9">
        <f t="shared" ref="B47:J47" si="6">SUM(B46,B43)</f>
        <v>195</v>
      </c>
      <c r="C47" s="9">
        <f t="shared" si="6"/>
        <v>170</v>
      </c>
      <c r="D47" s="9">
        <f t="shared" si="6"/>
        <v>365</v>
      </c>
      <c r="E47" s="9">
        <f t="shared" si="6"/>
        <v>0</v>
      </c>
      <c r="F47" s="9">
        <f t="shared" si="6"/>
        <v>0</v>
      </c>
      <c r="G47" s="9">
        <f t="shared" si="6"/>
        <v>0</v>
      </c>
      <c r="H47" s="9">
        <f t="shared" si="6"/>
        <v>195</v>
      </c>
      <c r="I47" s="9">
        <f t="shared" si="6"/>
        <v>170</v>
      </c>
      <c r="J47" s="9">
        <f t="shared" si="6"/>
        <v>365</v>
      </c>
      <c r="K47" s="10" t="s">
        <v>48</v>
      </c>
    </row>
    <row r="48" spans="1:11" ht="22.5" customHeight="1" thickTop="1" x14ac:dyDescent="0.2"/>
    <row r="49" spans="1:11" ht="26.25" customHeight="1" x14ac:dyDescent="0.2"/>
    <row r="50" spans="1:11" ht="26.25" customHeight="1" x14ac:dyDescent="0.2"/>
    <row r="51" spans="1:11" ht="26.25" customHeight="1" x14ac:dyDescent="0.2"/>
    <row r="52" spans="1:11" ht="26.25" customHeight="1" x14ac:dyDescent="0.2"/>
    <row r="53" spans="1:11" ht="26.25" customHeight="1" x14ac:dyDescent="0.2"/>
    <row r="54" spans="1:11" ht="26.25" customHeight="1" x14ac:dyDescent="0.2"/>
    <row r="55" spans="1:11" ht="26.25" customHeight="1" x14ac:dyDescent="0.2"/>
    <row r="56" spans="1:11" ht="26.25" customHeight="1" x14ac:dyDescent="0.2"/>
    <row r="57" spans="1:11" ht="26.25" customHeight="1" x14ac:dyDescent="0.2"/>
    <row r="61" spans="1:11" ht="30.75" customHeight="1" x14ac:dyDescent="0.2">
      <c r="A61" s="423" t="s">
        <v>1743</v>
      </c>
      <c r="B61" s="423"/>
      <c r="C61" s="423"/>
      <c r="D61" s="423"/>
      <c r="E61" s="423"/>
      <c r="F61" s="423"/>
      <c r="G61" s="423"/>
      <c r="H61" s="423"/>
      <c r="I61" s="423"/>
      <c r="J61" s="423"/>
      <c r="K61" s="423"/>
    </row>
    <row r="62" spans="1:11" ht="43.5" customHeight="1" x14ac:dyDescent="0.25">
      <c r="A62" s="416" t="s">
        <v>1742</v>
      </c>
      <c r="B62" s="416"/>
      <c r="C62" s="416"/>
      <c r="D62" s="416"/>
      <c r="E62" s="416"/>
      <c r="F62" s="416"/>
      <c r="G62" s="416"/>
      <c r="H62" s="416"/>
      <c r="I62" s="416"/>
      <c r="J62" s="416"/>
      <c r="K62" s="416"/>
    </row>
    <row r="63" spans="1:11" ht="24.75" customHeight="1" thickBot="1" x14ac:dyDescent="0.25">
      <c r="A63" s="1" t="s">
        <v>1741</v>
      </c>
      <c r="K63" s="21" t="s">
        <v>534</v>
      </c>
    </row>
    <row r="64" spans="1:11" ht="23.25" customHeight="1" thickTop="1" x14ac:dyDescent="0.25">
      <c r="A64" s="409" t="s">
        <v>118</v>
      </c>
      <c r="B64" s="412" t="s">
        <v>2</v>
      </c>
      <c r="C64" s="412"/>
      <c r="D64" s="412"/>
      <c r="E64" s="412" t="s">
        <v>3</v>
      </c>
      <c r="F64" s="412"/>
      <c r="G64" s="412"/>
      <c r="H64" s="412" t="s">
        <v>4</v>
      </c>
      <c r="I64" s="412"/>
      <c r="J64" s="412"/>
      <c r="K64" s="409" t="s">
        <v>278</v>
      </c>
    </row>
    <row r="65" spans="1:11" ht="23.25" customHeight="1" x14ac:dyDescent="0.25">
      <c r="A65" s="410"/>
      <c r="B65" s="413" t="s">
        <v>6</v>
      </c>
      <c r="C65" s="413"/>
      <c r="D65" s="413"/>
      <c r="E65" s="413" t="s">
        <v>7</v>
      </c>
      <c r="F65" s="413"/>
      <c r="G65" s="413"/>
      <c r="H65" s="413" t="s">
        <v>8</v>
      </c>
      <c r="I65" s="413"/>
      <c r="J65" s="413"/>
      <c r="K65" s="410"/>
    </row>
    <row r="66" spans="1:11" ht="23.25" customHeight="1" x14ac:dyDescent="0.25">
      <c r="A66" s="410"/>
      <c r="B66" s="75" t="s">
        <v>52</v>
      </c>
      <c r="C66" s="75" t="s">
        <v>10</v>
      </c>
      <c r="D66" s="75" t="s">
        <v>11</v>
      </c>
      <c r="E66" s="75" t="s">
        <v>52</v>
      </c>
      <c r="F66" s="75" t="s">
        <v>10</v>
      </c>
      <c r="G66" s="75" t="s">
        <v>11</v>
      </c>
      <c r="H66" s="75" t="s">
        <v>52</v>
      </c>
      <c r="I66" s="75" t="s">
        <v>10</v>
      </c>
      <c r="J66" s="75" t="s">
        <v>11</v>
      </c>
      <c r="K66" s="410"/>
    </row>
    <row r="67" spans="1:11" ht="23.25" customHeight="1" thickBot="1" x14ac:dyDescent="0.3">
      <c r="A67" s="411"/>
      <c r="B67" s="4" t="s">
        <v>12</v>
      </c>
      <c r="C67" s="4" t="s">
        <v>13</v>
      </c>
      <c r="D67" s="4" t="s">
        <v>8</v>
      </c>
      <c r="E67" s="4" t="s">
        <v>12</v>
      </c>
      <c r="F67" s="4" t="s">
        <v>13</v>
      </c>
      <c r="G67" s="4" t="s">
        <v>8</v>
      </c>
      <c r="H67" s="4" t="s">
        <v>12</v>
      </c>
      <c r="I67" s="4" t="s">
        <v>13</v>
      </c>
      <c r="J67" s="4" t="s">
        <v>8</v>
      </c>
      <c r="K67" s="411"/>
    </row>
    <row r="68" spans="1:11" ht="28.5" customHeight="1" x14ac:dyDescent="0.2">
      <c r="A68" s="5" t="s">
        <v>14</v>
      </c>
      <c r="B68" s="6"/>
      <c r="C68" s="6"/>
      <c r="D68" s="6"/>
      <c r="E68" s="6"/>
      <c r="F68" s="6"/>
      <c r="G68" s="6"/>
      <c r="H68" s="6"/>
      <c r="I68" s="6"/>
      <c r="J68" s="6"/>
      <c r="K68" s="7" t="s">
        <v>69</v>
      </c>
    </row>
    <row r="69" spans="1:11" ht="28.5" customHeight="1" x14ac:dyDescent="0.2">
      <c r="A69" s="5" t="s">
        <v>285</v>
      </c>
      <c r="B69" s="6">
        <v>2</v>
      </c>
      <c r="C69" s="6">
        <v>3</v>
      </c>
      <c r="D69" s="6">
        <f>SUM(B69:C69)</f>
        <v>5</v>
      </c>
      <c r="E69" s="6">
        <v>0</v>
      </c>
      <c r="F69" s="6">
        <v>0</v>
      </c>
      <c r="G69" s="6">
        <f>SUM(E69:F69)</f>
        <v>0</v>
      </c>
      <c r="H69" s="6">
        <f>SUM(B69,E69)</f>
        <v>2</v>
      </c>
      <c r="I69" s="6">
        <f>SUM(C69,F69)</f>
        <v>3</v>
      </c>
      <c r="J69" s="6">
        <f>SUM(H69:I69)</f>
        <v>5</v>
      </c>
      <c r="K69" s="7" t="s">
        <v>286</v>
      </c>
    </row>
    <row r="70" spans="1:11" ht="28.5" customHeight="1" x14ac:dyDescent="0.2">
      <c r="A70" s="5" t="s">
        <v>1740</v>
      </c>
      <c r="B70" s="6">
        <v>22</v>
      </c>
      <c r="C70" s="6">
        <v>15</v>
      </c>
      <c r="D70" s="6">
        <f>SUM(B70:C70)</f>
        <v>37</v>
      </c>
      <c r="E70" s="6">
        <v>0</v>
      </c>
      <c r="F70" s="6">
        <v>0</v>
      </c>
      <c r="G70" s="6">
        <v>0</v>
      </c>
      <c r="H70" s="6">
        <f>SUM(E70,B70)</f>
        <v>22</v>
      </c>
      <c r="I70" s="6">
        <f>SUM(F70,C70)</f>
        <v>15</v>
      </c>
      <c r="J70" s="6">
        <f>SUM(H70:I70)</f>
        <v>37</v>
      </c>
      <c r="K70" s="7" t="s">
        <v>1739</v>
      </c>
    </row>
    <row r="71" spans="1:11" ht="28.5" customHeight="1" thickBot="1" x14ac:dyDescent="0.25">
      <c r="A71" s="5" t="s">
        <v>115</v>
      </c>
      <c r="B71" s="6">
        <v>18</v>
      </c>
      <c r="C71" s="6">
        <v>9</v>
      </c>
      <c r="D71" s="6">
        <f>SUM(B71:C71)</f>
        <v>27</v>
      </c>
      <c r="E71" s="6">
        <v>0</v>
      </c>
      <c r="F71" s="6">
        <v>0</v>
      </c>
      <c r="G71" s="6">
        <v>0</v>
      </c>
      <c r="H71" s="6">
        <f>SUM(E71,B71)</f>
        <v>18</v>
      </c>
      <c r="I71" s="6">
        <f>SUM(F71,C71)</f>
        <v>9</v>
      </c>
      <c r="J71" s="6">
        <f>SUM(H71:I71)</f>
        <v>27</v>
      </c>
      <c r="K71" s="7" t="s">
        <v>1171</v>
      </c>
    </row>
    <row r="72" spans="1:11" ht="28.5" customHeight="1" thickBot="1" x14ac:dyDescent="0.25">
      <c r="A72" s="8" t="s">
        <v>108</v>
      </c>
      <c r="B72" s="9">
        <f t="shared" ref="B72:J72" si="7">SUM(B69:B71)</f>
        <v>42</v>
      </c>
      <c r="C72" s="9">
        <f t="shared" si="7"/>
        <v>27</v>
      </c>
      <c r="D72" s="9">
        <f t="shared" si="7"/>
        <v>69</v>
      </c>
      <c r="E72" s="9">
        <f t="shared" si="7"/>
        <v>0</v>
      </c>
      <c r="F72" s="9">
        <f t="shared" si="7"/>
        <v>0</v>
      </c>
      <c r="G72" s="9">
        <f t="shared" si="7"/>
        <v>0</v>
      </c>
      <c r="H72" s="9">
        <f t="shared" si="7"/>
        <v>42</v>
      </c>
      <c r="I72" s="9">
        <f t="shared" si="7"/>
        <v>27</v>
      </c>
      <c r="J72" s="9">
        <f t="shared" si="7"/>
        <v>69</v>
      </c>
      <c r="K72" s="10" t="s">
        <v>48</v>
      </c>
    </row>
    <row r="73" spans="1:11" ht="15" thickTop="1" x14ac:dyDescent="0.2"/>
    <row r="78" spans="1:11" ht="21" customHeight="1" x14ac:dyDescent="0.2"/>
    <row r="79" spans="1:11" ht="21" customHeight="1" x14ac:dyDescent="0.2"/>
  </sheetData>
  <mergeCells count="30">
    <mergeCell ref="A61:K61"/>
    <mergeCell ref="A62:K62"/>
    <mergeCell ref="A64:A67"/>
    <mergeCell ref="B64:D64"/>
    <mergeCell ref="E64:G64"/>
    <mergeCell ref="H64:J64"/>
    <mergeCell ref="K64:K67"/>
    <mergeCell ref="B65:D65"/>
    <mergeCell ref="E65:G65"/>
    <mergeCell ref="H65:J65"/>
    <mergeCell ref="A33:K33"/>
    <mergeCell ref="A34:K34"/>
    <mergeCell ref="A36:A39"/>
    <mergeCell ref="B36:D36"/>
    <mergeCell ref="E36:G36"/>
    <mergeCell ref="H36:J36"/>
    <mergeCell ref="K36:K39"/>
    <mergeCell ref="B37:D37"/>
    <mergeCell ref="E37:G37"/>
    <mergeCell ref="H37:J37"/>
    <mergeCell ref="A4:K4"/>
    <mergeCell ref="A5:K5"/>
    <mergeCell ref="A7:A10"/>
    <mergeCell ref="B7:D7"/>
    <mergeCell ref="E7:G7"/>
    <mergeCell ref="H7:J7"/>
    <mergeCell ref="K7:K10"/>
    <mergeCell ref="B8:D8"/>
    <mergeCell ref="E8:G8"/>
    <mergeCell ref="H8:J8"/>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3:N17"/>
  <sheetViews>
    <sheetView rightToLeft="1" view="pageBreakPreview" zoomScale="85" zoomScaleSheetLayoutView="85" workbookViewId="0">
      <selection activeCell="L62" sqref="L62"/>
    </sheetView>
  </sheetViews>
  <sheetFormatPr defaultRowHeight="14.25" x14ac:dyDescent="0.2"/>
  <cols>
    <col min="1" max="1" width="21" style="76" customWidth="1"/>
    <col min="2" max="13" width="9.25" style="76" customWidth="1"/>
    <col min="14" max="14" width="24.625" style="76" customWidth="1"/>
    <col min="15" max="16384" width="9" style="76"/>
  </cols>
  <sheetData>
    <row r="3" spans="1:14" ht="39" customHeight="1" x14ac:dyDescent="0.2">
      <c r="A3" s="423" t="s">
        <v>1753</v>
      </c>
      <c r="B3" s="423"/>
      <c r="C3" s="423"/>
      <c r="D3" s="423"/>
      <c r="E3" s="423"/>
      <c r="F3" s="423"/>
      <c r="G3" s="423"/>
      <c r="H3" s="423"/>
      <c r="I3" s="423"/>
      <c r="J3" s="423"/>
      <c r="K3" s="423"/>
      <c r="L3" s="423"/>
      <c r="M3" s="423"/>
      <c r="N3" s="423"/>
    </row>
    <row r="4" spans="1:14" ht="44.25" customHeight="1" x14ac:dyDescent="0.25">
      <c r="A4" s="416" t="s">
        <v>1752</v>
      </c>
      <c r="B4" s="416"/>
      <c r="C4" s="416"/>
      <c r="D4" s="416"/>
      <c r="E4" s="416"/>
      <c r="F4" s="416"/>
      <c r="G4" s="416"/>
      <c r="H4" s="416"/>
      <c r="I4" s="416"/>
      <c r="J4" s="416"/>
      <c r="K4" s="416"/>
      <c r="L4" s="416"/>
      <c r="M4" s="416"/>
      <c r="N4" s="416"/>
    </row>
    <row r="5" spans="1:14" ht="16.5" thickBot="1" x14ac:dyDescent="0.25">
      <c r="A5" s="1" t="s">
        <v>1751</v>
      </c>
      <c r="N5" s="21" t="s">
        <v>49</v>
      </c>
    </row>
    <row r="6" spans="1:14" ht="19.5" customHeight="1" thickTop="1" x14ac:dyDescent="0.25">
      <c r="A6" s="409" t="s">
        <v>118</v>
      </c>
      <c r="B6" s="412" t="s">
        <v>56</v>
      </c>
      <c r="C6" s="412"/>
      <c r="D6" s="412"/>
      <c r="E6" s="412" t="s">
        <v>57</v>
      </c>
      <c r="F6" s="412"/>
      <c r="G6" s="412"/>
      <c r="H6" s="412" t="s">
        <v>58</v>
      </c>
      <c r="I6" s="412"/>
      <c r="J6" s="412"/>
      <c r="K6" s="412" t="s">
        <v>4</v>
      </c>
      <c r="L6" s="412"/>
      <c r="M6" s="412"/>
      <c r="N6" s="409" t="s">
        <v>278</v>
      </c>
    </row>
    <row r="7" spans="1:14" ht="19.5" customHeight="1" x14ac:dyDescent="0.25">
      <c r="A7" s="410"/>
      <c r="B7" s="413" t="s">
        <v>59</v>
      </c>
      <c r="C7" s="413"/>
      <c r="D7" s="413"/>
      <c r="E7" s="413" t="s">
        <v>60</v>
      </c>
      <c r="F7" s="413"/>
      <c r="G7" s="413"/>
      <c r="H7" s="413" t="s">
        <v>61</v>
      </c>
      <c r="I7" s="413"/>
      <c r="J7" s="413"/>
      <c r="K7" s="413" t="s">
        <v>8</v>
      </c>
      <c r="L7" s="413"/>
      <c r="M7" s="413"/>
      <c r="N7" s="410"/>
    </row>
    <row r="8" spans="1:14" ht="19.5" customHeight="1" x14ac:dyDescent="0.25">
      <c r="A8" s="410"/>
      <c r="B8" s="75" t="s">
        <v>52</v>
      </c>
      <c r="C8" s="75" t="s">
        <v>10</v>
      </c>
      <c r="D8" s="75" t="s">
        <v>11</v>
      </c>
      <c r="E8" s="75" t="s">
        <v>52</v>
      </c>
      <c r="F8" s="75" t="s">
        <v>10</v>
      </c>
      <c r="G8" s="75" t="s">
        <v>11</v>
      </c>
      <c r="H8" s="75" t="s">
        <v>52</v>
      </c>
      <c r="I8" s="75" t="s">
        <v>10</v>
      </c>
      <c r="J8" s="75" t="s">
        <v>11</v>
      </c>
      <c r="K8" s="75" t="s">
        <v>52</v>
      </c>
      <c r="L8" s="75" t="s">
        <v>10</v>
      </c>
      <c r="M8" s="75" t="s">
        <v>11</v>
      </c>
      <c r="N8" s="410"/>
    </row>
    <row r="9" spans="1:14" ht="19.5" customHeight="1" thickBot="1" x14ac:dyDescent="0.3">
      <c r="A9" s="411"/>
      <c r="B9" s="4" t="s">
        <v>12</v>
      </c>
      <c r="C9" s="4" t="s">
        <v>13</v>
      </c>
      <c r="D9" s="4" t="s">
        <v>8</v>
      </c>
      <c r="E9" s="4" t="s">
        <v>12</v>
      </c>
      <c r="F9" s="4" t="s">
        <v>13</v>
      </c>
      <c r="G9" s="4" t="s">
        <v>8</v>
      </c>
      <c r="H9" s="4" t="s">
        <v>12</v>
      </c>
      <c r="I9" s="4" t="s">
        <v>13</v>
      </c>
      <c r="J9" s="4" t="s">
        <v>8</v>
      </c>
      <c r="K9" s="4" t="s">
        <v>12</v>
      </c>
      <c r="L9" s="4" t="s">
        <v>13</v>
      </c>
      <c r="M9" s="4" t="s">
        <v>8</v>
      </c>
      <c r="N9" s="411"/>
    </row>
    <row r="10" spans="1:14" ht="21.75" customHeight="1" x14ac:dyDescent="0.2">
      <c r="A10" s="5" t="s">
        <v>14</v>
      </c>
      <c r="B10" s="6"/>
      <c r="C10" s="6"/>
      <c r="D10" s="6"/>
      <c r="E10" s="6"/>
      <c r="F10" s="6"/>
      <c r="G10" s="6"/>
      <c r="H10" s="6"/>
      <c r="I10" s="6"/>
      <c r="J10" s="6"/>
      <c r="K10" s="7"/>
      <c r="L10" s="5"/>
      <c r="M10" s="6"/>
      <c r="N10" s="7" t="s">
        <v>69</v>
      </c>
    </row>
    <row r="11" spans="1:14" ht="21.75" customHeight="1" x14ac:dyDescent="0.2">
      <c r="A11" s="5" t="s">
        <v>1740</v>
      </c>
      <c r="B11" s="6">
        <v>19</v>
      </c>
      <c r="C11" s="6">
        <v>7</v>
      </c>
      <c r="D11" s="6">
        <f>SUM(B11:C11)</f>
        <v>26</v>
      </c>
      <c r="E11" s="6">
        <v>3</v>
      </c>
      <c r="F11" s="6">
        <v>2</v>
      </c>
      <c r="G11" s="6">
        <f>SUM(E11:F11)</f>
        <v>5</v>
      </c>
      <c r="H11" s="6">
        <v>0</v>
      </c>
      <c r="I11" s="6">
        <v>0</v>
      </c>
      <c r="J11" s="6">
        <f>SUM(H11:I11)</f>
        <v>0</v>
      </c>
      <c r="K11" s="6">
        <f>SUM(B11,E11)</f>
        <v>22</v>
      </c>
      <c r="L11" s="6">
        <f>SUM(C11,F11)</f>
        <v>9</v>
      </c>
      <c r="M11" s="6">
        <f>SUM(K11:L11)</f>
        <v>31</v>
      </c>
      <c r="N11" s="7" t="s">
        <v>1739</v>
      </c>
    </row>
    <row r="12" spans="1:14" ht="21.75" customHeight="1" x14ac:dyDescent="0.2">
      <c r="A12" s="5" t="s">
        <v>38</v>
      </c>
      <c r="B12" s="6">
        <f t="shared" ref="B12:M12" si="0">SUM(B11)</f>
        <v>19</v>
      </c>
      <c r="C12" s="6">
        <f t="shared" si="0"/>
        <v>7</v>
      </c>
      <c r="D12" s="6">
        <f t="shared" si="0"/>
        <v>26</v>
      </c>
      <c r="E12" s="6">
        <f t="shared" si="0"/>
        <v>3</v>
      </c>
      <c r="F12" s="6">
        <f t="shared" si="0"/>
        <v>2</v>
      </c>
      <c r="G12" s="6">
        <f t="shared" si="0"/>
        <v>5</v>
      </c>
      <c r="H12" s="6">
        <f t="shared" si="0"/>
        <v>0</v>
      </c>
      <c r="I12" s="6">
        <f t="shared" si="0"/>
        <v>0</v>
      </c>
      <c r="J12" s="6">
        <f t="shared" si="0"/>
        <v>0</v>
      </c>
      <c r="K12" s="6">
        <f t="shared" si="0"/>
        <v>22</v>
      </c>
      <c r="L12" s="6">
        <f t="shared" si="0"/>
        <v>9</v>
      </c>
      <c r="M12" s="6">
        <f t="shared" si="0"/>
        <v>31</v>
      </c>
      <c r="N12" s="7" t="s">
        <v>305</v>
      </c>
    </row>
    <row r="13" spans="1:14" ht="21.75" customHeight="1" x14ac:dyDescent="0.2">
      <c r="A13" s="5" t="s">
        <v>62</v>
      </c>
      <c r="B13" s="6"/>
      <c r="C13" s="6"/>
      <c r="D13" s="6"/>
      <c r="E13" s="6"/>
      <c r="F13" s="6"/>
      <c r="G13" s="6"/>
      <c r="H13" s="6"/>
      <c r="I13" s="6"/>
      <c r="J13" s="6"/>
      <c r="K13" s="6"/>
      <c r="L13" s="6"/>
      <c r="M13" s="6"/>
      <c r="N13" s="7" t="s">
        <v>63</v>
      </c>
    </row>
    <row r="14" spans="1:14" ht="21.75" customHeight="1" x14ac:dyDescent="0.2">
      <c r="A14" s="5" t="s">
        <v>1740</v>
      </c>
      <c r="B14" s="6">
        <v>13</v>
      </c>
      <c r="C14" s="6">
        <v>5</v>
      </c>
      <c r="D14" s="6">
        <f>SUM(B14:C14)</f>
        <v>18</v>
      </c>
      <c r="E14" s="6">
        <v>0</v>
      </c>
      <c r="F14" s="6">
        <v>0</v>
      </c>
      <c r="G14" s="6">
        <f>SUM(E14:F14)</f>
        <v>0</v>
      </c>
      <c r="H14" s="6">
        <v>0</v>
      </c>
      <c r="I14" s="6">
        <v>0</v>
      </c>
      <c r="J14" s="6">
        <f>SUM(H14:I14)</f>
        <v>0</v>
      </c>
      <c r="K14" s="6">
        <f>SUM(B14,E14,H14)</f>
        <v>13</v>
      </c>
      <c r="L14" s="6">
        <f>SUM(C14,F14,I14)</f>
        <v>5</v>
      </c>
      <c r="M14" s="6">
        <f>SUM(K14:L14)</f>
        <v>18</v>
      </c>
      <c r="N14" s="7" t="s">
        <v>1739</v>
      </c>
    </row>
    <row r="15" spans="1:14" ht="21.75" customHeight="1" thickBot="1" x14ac:dyDescent="0.25">
      <c r="A15" s="119" t="s">
        <v>1744</v>
      </c>
      <c r="B15" s="73">
        <f t="shared" ref="B15:M15" si="1">SUM(B14)</f>
        <v>13</v>
      </c>
      <c r="C15" s="73">
        <f t="shared" si="1"/>
        <v>5</v>
      </c>
      <c r="D15" s="73">
        <f t="shared" si="1"/>
        <v>18</v>
      </c>
      <c r="E15" s="73">
        <f t="shared" si="1"/>
        <v>0</v>
      </c>
      <c r="F15" s="73">
        <f t="shared" si="1"/>
        <v>0</v>
      </c>
      <c r="G15" s="73">
        <f t="shared" si="1"/>
        <v>0</v>
      </c>
      <c r="H15" s="73">
        <f t="shared" si="1"/>
        <v>0</v>
      </c>
      <c r="I15" s="73">
        <f t="shared" si="1"/>
        <v>0</v>
      </c>
      <c r="J15" s="73">
        <f t="shared" si="1"/>
        <v>0</v>
      </c>
      <c r="K15" s="73">
        <f t="shared" si="1"/>
        <v>13</v>
      </c>
      <c r="L15" s="73">
        <f t="shared" si="1"/>
        <v>5</v>
      </c>
      <c r="M15" s="73">
        <f t="shared" si="1"/>
        <v>18</v>
      </c>
      <c r="N15" s="7" t="s">
        <v>307</v>
      </c>
    </row>
    <row r="16" spans="1:14" ht="21.75" customHeight="1" thickBot="1" x14ac:dyDescent="0.25">
      <c r="A16" s="8" t="s">
        <v>108</v>
      </c>
      <c r="B16" s="9">
        <f t="shared" ref="B16:M16" si="2">SUM(B15,B12)</f>
        <v>32</v>
      </c>
      <c r="C16" s="9">
        <f t="shared" si="2"/>
        <v>12</v>
      </c>
      <c r="D16" s="9">
        <f t="shared" si="2"/>
        <v>44</v>
      </c>
      <c r="E16" s="9">
        <f t="shared" si="2"/>
        <v>3</v>
      </c>
      <c r="F16" s="9">
        <f t="shared" si="2"/>
        <v>2</v>
      </c>
      <c r="G16" s="9">
        <f t="shared" si="2"/>
        <v>5</v>
      </c>
      <c r="H16" s="9">
        <f t="shared" si="2"/>
        <v>0</v>
      </c>
      <c r="I16" s="9">
        <f t="shared" si="2"/>
        <v>0</v>
      </c>
      <c r="J16" s="9">
        <f t="shared" si="2"/>
        <v>0</v>
      </c>
      <c r="K16" s="9">
        <f t="shared" si="2"/>
        <v>35</v>
      </c>
      <c r="L16" s="9">
        <f t="shared" si="2"/>
        <v>14</v>
      </c>
      <c r="M16" s="9">
        <f t="shared" si="2"/>
        <v>49</v>
      </c>
      <c r="N16" s="10" t="s">
        <v>48</v>
      </c>
    </row>
    <row r="17" ht="15" thickTop="1" x14ac:dyDescent="0.2"/>
  </sheetData>
  <mergeCells count="12">
    <mergeCell ref="B7:D7"/>
    <mergeCell ref="E7:G7"/>
    <mergeCell ref="H7:J7"/>
    <mergeCell ref="K7:M7"/>
    <mergeCell ref="A3:N3"/>
    <mergeCell ref="A4:N4"/>
    <mergeCell ref="A6:A9"/>
    <mergeCell ref="B6:D6"/>
    <mergeCell ref="E6:G6"/>
    <mergeCell ref="H6:J6"/>
    <mergeCell ref="K6:M6"/>
    <mergeCell ref="N6:N9"/>
  </mergeCells>
  <printOptions horizontalCentered="1"/>
  <pageMargins left="0.39370078740157483" right="0.39370078740157483" top="0.78740157480314965" bottom="0.39370078740157483" header="0.78740157480314965" footer="0.39370078740157483"/>
  <pageSetup paperSize="9" scale="7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31"/>
  <sheetViews>
    <sheetView rightToLeft="1" view="pageBreakPreview" topLeftCell="A16" zoomScale="80" zoomScaleSheetLayoutView="80" workbookViewId="0">
      <selection activeCell="L62" sqref="L62"/>
    </sheetView>
  </sheetViews>
  <sheetFormatPr defaultRowHeight="14.25" x14ac:dyDescent="0.2"/>
  <cols>
    <col min="1" max="1" width="21" style="76" customWidth="1"/>
    <col min="2" max="2" width="8.625" style="76" customWidth="1"/>
    <col min="3" max="3" width="10" style="76" customWidth="1"/>
    <col min="4" max="5" width="8.375" style="76" customWidth="1"/>
    <col min="6" max="10" width="10" style="76" customWidth="1"/>
    <col min="11" max="11" width="36.75" style="76" customWidth="1"/>
    <col min="12" max="16384" width="9" style="76"/>
  </cols>
  <sheetData>
    <row r="1" spans="1:11" ht="33" customHeight="1" x14ac:dyDescent="0.2">
      <c r="A1" s="423" t="s">
        <v>1759</v>
      </c>
      <c r="B1" s="423"/>
      <c r="C1" s="423"/>
      <c r="D1" s="423"/>
      <c r="E1" s="423"/>
      <c r="F1" s="423"/>
      <c r="G1" s="423"/>
      <c r="H1" s="423"/>
      <c r="I1" s="423"/>
      <c r="J1" s="423"/>
      <c r="K1" s="423"/>
    </row>
    <row r="2" spans="1:11" ht="41.25" customHeight="1" x14ac:dyDescent="0.25">
      <c r="A2" s="416" t="s">
        <v>1758</v>
      </c>
      <c r="B2" s="416"/>
      <c r="C2" s="416"/>
      <c r="D2" s="416"/>
      <c r="E2" s="416"/>
      <c r="F2" s="416"/>
      <c r="G2" s="416"/>
      <c r="H2" s="416"/>
      <c r="I2" s="416"/>
      <c r="J2" s="416"/>
      <c r="K2" s="416"/>
    </row>
    <row r="3" spans="1:11" ht="28.5" customHeight="1" thickBot="1" x14ac:dyDescent="0.25">
      <c r="A3" s="1" t="s">
        <v>535</v>
      </c>
      <c r="K3" s="307" t="s">
        <v>1757</v>
      </c>
    </row>
    <row r="4" spans="1:11" ht="23.25" customHeight="1" thickTop="1" x14ac:dyDescent="0.25">
      <c r="A4" s="409" t="s">
        <v>118</v>
      </c>
      <c r="B4" s="412" t="s">
        <v>2</v>
      </c>
      <c r="C4" s="412"/>
      <c r="D4" s="412"/>
      <c r="E4" s="412" t="s">
        <v>3</v>
      </c>
      <c r="F4" s="412"/>
      <c r="G4" s="412"/>
      <c r="H4" s="412" t="s">
        <v>4</v>
      </c>
      <c r="I4" s="412"/>
      <c r="J4" s="412"/>
      <c r="K4" s="409" t="s">
        <v>278</v>
      </c>
    </row>
    <row r="5" spans="1:11" ht="23.25" customHeight="1" x14ac:dyDescent="0.25">
      <c r="A5" s="410"/>
      <c r="B5" s="413" t="s">
        <v>6</v>
      </c>
      <c r="C5" s="413"/>
      <c r="D5" s="413"/>
      <c r="E5" s="413" t="s">
        <v>7</v>
      </c>
      <c r="F5" s="413"/>
      <c r="G5" s="413"/>
      <c r="H5" s="413" t="s">
        <v>8</v>
      </c>
      <c r="I5" s="413"/>
      <c r="J5" s="413"/>
      <c r="K5" s="410"/>
    </row>
    <row r="6" spans="1:11" ht="23.25" customHeight="1" x14ac:dyDescent="0.25">
      <c r="A6" s="410"/>
      <c r="B6" s="75" t="s">
        <v>9</v>
      </c>
      <c r="C6" s="75" t="s">
        <v>10</v>
      </c>
      <c r="D6" s="75" t="s">
        <v>11</v>
      </c>
      <c r="E6" s="75" t="s">
        <v>9</v>
      </c>
      <c r="F6" s="75" t="s">
        <v>10</v>
      </c>
      <c r="G6" s="75" t="s">
        <v>11</v>
      </c>
      <c r="H6" s="75" t="s">
        <v>9</v>
      </c>
      <c r="I6" s="75" t="s">
        <v>10</v>
      </c>
      <c r="J6" s="75" t="s">
        <v>11</v>
      </c>
      <c r="K6" s="410"/>
    </row>
    <row r="7" spans="1:11" ht="23.25" customHeight="1" thickBot="1" x14ac:dyDescent="0.3">
      <c r="A7" s="411"/>
      <c r="B7" s="4" t="s">
        <v>12</v>
      </c>
      <c r="C7" s="4" t="s">
        <v>13</v>
      </c>
      <c r="D7" s="4" t="s">
        <v>8</v>
      </c>
      <c r="E7" s="4" t="s">
        <v>12</v>
      </c>
      <c r="F7" s="4" t="s">
        <v>13</v>
      </c>
      <c r="G7" s="4" t="s">
        <v>8</v>
      </c>
      <c r="H7" s="4" t="s">
        <v>12</v>
      </c>
      <c r="I7" s="4" t="s">
        <v>13</v>
      </c>
      <c r="J7" s="4" t="s">
        <v>8</v>
      </c>
      <c r="K7" s="411"/>
    </row>
    <row r="8" spans="1:11" ht="23.25" customHeight="1" x14ac:dyDescent="0.2">
      <c r="A8" s="5" t="s">
        <v>14</v>
      </c>
      <c r="B8" s="7"/>
      <c r="C8" s="7"/>
      <c r="D8" s="7"/>
      <c r="E8" s="7"/>
      <c r="F8" s="7"/>
      <c r="G8" s="7"/>
      <c r="H8" s="7"/>
      <c r="I8" s="7"/>
      <c r="J8" s="7"/>
      <c r="K8" s="7" t="s">
        <v>69</v>
      </c>
    </row>
    <row r="9" spans="1:11" ht="23.25" customHeight="1" x14ac:dyDescent="0.2">
      <c r="A9" s="5" t="s">
        <v>1740</v>
      </c>
      <c r="B9" s="6">
        <v>78</v>
      </c>
      <c r="C9" s="6">
        <v>69</v>
      </c>
      <c r="D9" s="6">
        <f>SUM(B9:C9)</f>
        <v>147</v>
      </c>
      <c r="E9" s="6">
        <v>0</v>
      </c>
      <c r="F9" s="6">
        <v>0</v>
      </c>
      <c r="G9" s="6">
        <f>SUM(E9:F9)</f>
        <v>0</v>
      </c>
      <c r="H9" s="6">
        <f>SUM(E9,B9)</f>
        <v>78</v>
      </c>
      <c r="I9" s="6">
        <f>SUM(F9,C9)</f>
        <v>69</v>
      </c>
      <c r="J9" s="6">
        <f>SUM(H9:I9)</f>
        <v>147</v>
      </c>
      <c r="K9" s="7" t="s">
        <v>1739</v>
      </c>
    </row>
    <row r="10" spans="1:11" ht="23.25" customHeight="1" x14ac:dyDescent="0.2">
      <c r="A10" s="5" t="s">
        <v>38</v>
      </c>
      <c r="B10" s="6">
        <f t="shared" ref="B10:J10" si="0">SUM(B9)</f>
        <v>78</v>
      </c>
      <c r="C10" s="6">
        <f t="shared" si="0"/>
        <v>69</v>
      </c>
      <c r="D10" s="6">
        <f t="shared" si="0"/>
        <v>147</v>
      </c>
      <c r="E10" s="6">
        <f t="shared" si="0"/>
        <v>0</v>
      </c>
      <c r="F10" s="6">
        <f t="shared" si="0"/>
        <v>0</v>
      </c>
      <c r="G10" s="6">
        <f t="shared" si="0"/>
        <v>0</v>
      </c>
      <c r="H10" s="6">
        <f t="shared" si="0"/>
        <v>78</v>
      </c>
      <c r="I10" s="6">
        <f t="shared" si="0"/>
        <v>69</v>
      </c>
      <c r="J10" s="6">
        <f t="shared" si="0"/>
        <v>147</v>
      </c>
      <c r="K10" s="7" t="s">
        <v>305</v>
      </c>
    </row>
    <row r="11" spans="1:11" ht="23.25" customHeight="1" x14ac:dyDescent="0.2">
      <c r="A11" s="5" t="s">
        <v>62</v>
      </c>
      <c r="B11" s="7"/>
      <c r="C11" s="7"/>
      <c r="D11" s="7"/>
      <c r="E11" s="7"/>
      <c r="F11" s="7"/>
      <c r="G11" s="7"/>
      <c r="H11" s="7"/>
      <c r="I11" s="7"/>
      <c r="J11" s="7"/>
      <c r="K11" s="7" t="s">
        <v>63</v>
      </c>
    </row>
    <row r="12" spans="1:11" ht="23.25" customHeight="1" x14ac:dyDescent="0.2">
      <c r="A12" s="5" t="s">
        <v>1740</v>
      </c>
      <c r="B12" s="6">
        <v>38</v>
      </c>
      <c r="C12" s="6">
        <v>15</v>
      </c>
      <c r="D12" s="6">
        <f>SUM(B12:C12)</f>
        <v>53</v>
      </c>
      <c r="E12" s="6">
        <v>0</v>
      </c>
      <c r="F12" s="6">
        <v>0</v>
      </c>
      <c r="G12" s="6">
        <f>SUM(E12:F12)</f>
        <v>0</v>
      </c>
      <c r="H12" s="6">
        <f>SUM(B12,E12)</f>
        <v>38</v>
      </c>
      <c r="I12" s="6">
        <f>SUM(C12,F12)</f>
        <v>15</v>
      </c>
      <c r="J12" s="6">
        <f>SUM(H12:I12)</f>
        <v>53</v>
      </c>
      <c r="K12" s="7" t="s">
        <v>1739</v>
      </c>
    </row>
    <row r="13" spans="1:11" ht="23.25" customHeight="1" thickBot="1" x14ac:dyDescent="0.25">
      <c r="A13" s="5" t="s">
        <v>1744</v>
      </c>
      <c r="B13" s="6">
        <f t="shared" ref="B13:J13" si="1">SUM(B12)</f>
        <v>38</v>
      </c>
      <c r="C13" s="6">
        <f t="shared" si="1"/>
        <v>15</v>
      </c>
      <c r="D13" s="6">
        <f t="shared" si="1"/>
        <v>53</v>
      </c>
      <c r="E13" s="6">
        <f t="shared" si="1"/>
        <v>0</v>
      </c>
      <c r="F13" s="6">
        <f t="shared" si="1"/>
        <v>0</v>
      </c>
      <c r="G13" s="6">
        <f t="shared" si="1"/>
        <v>0</v>
      </c>
      <c r="H13" s="6">
        <f t="shared" si="1"/>
        <v>38</v>
      </c>
      <c r="I13" s="6">
        <f t="shared" si="1"/>
        <v>15</v>
      </c>
      <c r="J13" s="6">
        <f t="shared" si="1"/>
        <v>53</v>
      </c>
      <c r="K13" s="7" t="s">
        <v>307</v>
      </c>
    </row>
    <row r="14" spans="1:11" ht="23.25" customHeight="1" thickBot="1" x14ac:dyDescent="0.25">
      <c r="A14" s="8" t="s">
        <v>108</v>
      </c>
      <c r="B14" s="9">
        <f t="shared" ref="B14:J14" si="2">SUM(B13,B10)</f>
        <v>116</v>
      </c>
      <c r="C14" s="9">
        <f t="shared" si="2"/>
        <v>84</v>
      </c>
      <c r="D14" s="9">
        <f t="shared" si="2"/>
        <v>200</v>
      </c>
      <c r="E14" s="9">
        <f t="shared" si="2"/>
        <v>0</v>
      </c>
      <c r="F14" s="9">
        <f t="shared" si="2"/>
        <v>0</v>
      </c>
      <c r="G14" s="9">
        <f t="shared" si="2"/>
        <v>0</v>
      </c>
      <c r="H14" s="9">
        <f t="shared" si="2"/>
        <v>116</v>
      </c>
      <c r="I14" s="9">
        <f t="shared" si="2"/>
        <v>84</v>
      </c>
      <c r="J14" s="9">
        <f t="shared" si="2"/>
        <v>200</v>
      </c>
      <c r="K14" s="10" t="s">
        <v>48</v>
      </c>
    </row>
    <row r="15" spans="1:11" ht="25.5" customHeight="1" thickTop="1" x14ac:dyDescent="0.2"/>
    <row r="16" spans="1:11" ht="25.5" customHeight="1" x14ac:dyDescent="0.2"/>
    <row r="17" spans="1:11" ht="27.75" customHeight="1" x14ac:dyDescent="0.2">
      <c r="A17" s="423" t="s">
        <v>1756</v>
      </c>
      <c r="B17" s="423"/>
      <c r="C17" s="423"/>
      <c r="D17" s="423"/>
      <c r="E17" s="423"/>
      <c r="F17" s="423"/>
      <c r="G17" s="423"/>
      <c r="H17" s="423"/>
      <c r="I17" s="423"/>
      <c r="J17" s="423"/>
      <c r="K17" s="423"/>
    </row>
    <row r="18" spans="1:11" ht="39" customHeight="1" x14ac:dyDescent="0.25">
      <c r="A18" s="416" t="s">
        <v>1755</v>
      </c>
      <c r="B18" s="416"/>
      <c r="C18" s="416"/>
      <c r="D18" s="416"/>
      <c r="E18" s="416"/>
      <c r="F18" s="416"/>
      <c r="G18" s="416"/>
      <c r="H18" s="416"/>
      <c r="I18" s="416"/>
      <c r="J18" s="416"/>
      <c r="K18" s="416"/>
    </row>
    <row r="19" spans="1:11" ht="28.5" customHeight="1" thickBot="1" x14ac:dyDescent="0.25">
      <c r="A19" s="1" t="s">
        <v>536</v>
      </c>
      <c r="K19" s="307" t="s">
        <v>1754</v>
      </c>
    </row>
    <row r="20" spans="1:11" ht="23.25" customHeight="1" thickTop="1" x14ac:dyDescent="0.25">
      <c r="A20" s="409" t="s">
        <v>118</v>
      </c>
      <c r="B20" s="412" t="s">
        <v>2</v>
      </c>
      <c r="C20" s="412"/>
      <c r="D20" s="412"/>
      <c r="E20" s="412" t="s">
        <v>3</v>
      </c>
      <c r="F20" s="412"/>
      <c r="G20" s="412"/>
      <c r="H20" s="412" t="s">
        <v>4</v>
      </c>
      <c r="I20" s="412"/>
      <c r="J20" s="412"/>
      <c r="K20" s="409" t="s">
        <v>278</v>
      </c>
    </row>
    <row r="21" spans="1:11" ht="23.25" customHeight="1" x14ac:dyDescent="0.25">
      <c r="A21" s="410"/>
      <c r="B21" s="413" t="s">
        <v>6</v>
      </c>
      <c r="C21" s="413"/>
      <c r="D21" s="413"/>
      <c r="E21" s="413" t="s">
        <v>7</v>
      </c>
      <c r="F21" s="413"/>
      <c r="G21" s="413"/>
      <c r="H21" s="413" t="s">
        <v>8</v>
      </c>
      <c r="I21" s="413"/>
      <c r="J21" s="413"/>
      <c r="K21" s="410"/>
    </row>
    <row r="22" spans="1:11" ht="23.25" customHeight="1" x14ac:dyDescent="0.25">
      <c r="A22" s="410"/>
      <c r="B22" s="75" t="s">
        <v>9</v>
      </c>
      <c r="C22" s="75" t="s">
        <v>10</v>
      </c>
      <c r="D22" s="75" t="s">
        <v>11</v>
      </c>
      <c r="E22" s="75" t="s">
        <v>9</v>
      </c>
      <c r="F22" s="75" t="s">
        <v>10</v>
      </c>
      <c r="G22" s="75" t="s">
        <v>11</v>
      </c>
      <c r="H22" s="75" t="s">
        <v>9</v>
      </c>
      <c r="I22" s="75" t="s">
        <v>10</v>
      </c>
      <c r="J22" s="75" t="s">
        <v>11</v>
      </c>
      <c r="K22" s="410"/>
    </row>
    <row r="23" spans="1:11" ht="23.25" customHeight="1" thickBot="1" x14ac:dyDescent="0.3">
      <c r="A23" s="411"/>
      <c r="B23" s="4" t="s">
        <v>12</v>
      </c>
      <c r="C23" s="4" t="s">
        <v>13</v>
      </c>
      <c r="D23" s="4" t="s">
        <v>8</v>
      </c>
      <c r="E23" s="4" t="s">
        <v>12</v>
      </c>
      <c r="F23" s="4" t="s">
        <v>13</v>
      </c>
      <c r="G23" s="4" t="s">
        <v>8</v>
      </c>
      <c r="H23" s="4" t="s">
        <v>12</v>
      </c>
      <c r="I23" s="4" t="s">
        <v>13</v>
      </c>
      <c r="J23" s="4" t="s">
        <v>8</v>
      </c>
      <c r="K23" s="411"/>
    </row>
    <row r="24" spans="1:11" ht="23.25" customHeight="1" x14ac:dyDescent="0.2">
      <c r="A24" s="5" t="s">
        <v>14</v>
      </c>
      <c r="B24" s="7"/>
      <c r="C24" s="7"/>
      <c r="D24" s="7"/>
      <c r="E24" s="7"/>
      <c r="F24" s="7"/>
      <c r="G24" s="7"/>
      <c r="H24" s="7"/>
      <c r="I24" s="7"/>
      <c r="J24" s="7"/>
      <c r="K24" s="7" t="s">
        <v>69</v>
      </c>
    </row>
    <row r="25" spans="1:11" ht="23.25" customHeight="1" x14ac:dyDescent="0.2">
      <c r="A25" s="5" t="s">
        <v>1740</v>
      </c>
      <c r="B25" s="6">
        <v>71</v>
      </c>
      <c r="C25" s="6">
        <v>64</v>
      </c>
      <c r="D25" s="6">
        <f>SUM(B25:C25)</f>
        <v>135</v>
      </c>
      <c r="E25" s="6">
        <v>0</v>
      </c>
      <c r="F25" s="6">
        <v>0</v>
      </c>
      <c r="G25" s="6">
        <f>SUM(E25:F25)</f>
        <v>0</v>
      </c>
      <c r="H25" s="6">
        <f>SUM(E25,B25)</f>
        <v>71</v>
      </c>
      <c r="I25" s="6">
        <f>SUM(F25,C25)</f>
        <v>64</v>
      </c>
      <c r="J25" s="6">
        <f>SUM(H25:I25)</f>
        <v>135</v>
      </c>
      <c r="K25" s="7" t="s">
        <v>1739</v>
      </c>
    </row>
    <row r="26" spans="1:11" ht="23.25" customHeight="1" x14ac:dyDescent="0.2">
      <c r="A26" s="5" t="s">
        <v>38</v>
      </c>
      <c r="B26" s="6">
        <f t="shared" ref="B26:J26" si="3">SUM(B25)</f>
        <v>71</v>
      </c>
      <c r="C26" s="6">
        <f t="shared" si="3"/>
        <v>64</v>
      </c>
      <c r="D26" s="6">
        <f t="shared" si="3"/>
        <v>135</v>
      </c>
      <c r="E26" s="6">
        <f t="shared" si="3"/>
        <v>0</v>
      </c>
      <c r="F26" s="6">
        <f t="shared" si="3"/>
        <v>0</v>
      </c>
      <c r="G26" s="6">
        <f t="shared" si="3"/>
        <v>0</v>
      </c>
      <c r="H26" s="6">
        <f t="shared" si="3"/>
        <v>71</v>
      </c>
      <c r="I26" s="6">
        <f t="shared" si="3"/>
        <v>64</v>
      </c>
      <c r="J26" s="6">
        <f t="shared" si="3"/>
        <v>135</v>
      </c>
      <c r="K26" s="7" t="s">
        <v>305</v>
      </c>
    </row>
    <row r="27" spans="1:11" ht="23.25" customHeight="1" x14ac:dyDescent="0.2">
      <c r="A27" s="5" t="s">
        <v>62</v>
      </c>
      <c r="B27" s="6"/>
      <c r="C27" s="6"/>
      <c r="D27" s="6"/>
      <c r="E27" s="6"/>
      <c r="F27" s="6"/>
      <c r="G27" s="6"/>
      <c r="H27" s="6"/>
      <c r="I27" s="6"/>
      <c r="J27" s="6"/>
      <c r="K27" s="7" t="s">
        <v>63</v>
      </c>
    </row>
    <row r="28" spans="1:11" ht="23.25" customHeight="1" x14ac:dyDescent="0.2">
      <c r="A28" s="5" t="s">
        <v>1740</v>
      </c>
      <c r="B28" s="6">
        <v>25</v>
      </c>
      <c r="C28" s="6">
        <v>10</v>
      </c>
      <c r="D28" s="6">
        <f>SUM(B28:C28)</f>
        <v>35</v>
      </c>
      <c r="E28" s="6">
        <v>0</v>
      </c>
      <c r="F28" s="6">
        <v>0</v>
      </c>
      <c r="G28" s="6">
        <f>SUM(E28:F28)</f>
        <v>0</v>
      </c>
      <c r="H28" s="6">
        <f>SUM(B28,E28)</f>
        <v>25</v>
      </c>
      <c r="I28" s="6">
        <f>SUM(C28,F28)</f>
        <v>10</v>
      </c>
      <c r="J28" s="6">
        <f>SUM(H28:I28)</f>
        <v>35</v>
      </c>
      <c r="K28" s="7" t="s">
        <v>1739</v>
      </c>
    </row>
    <row r="29" spans="1:11" ht="23.25" customHeight="1" thickBot="1" x14ac:dyDescent="0.25">
      <c r="A29" s="5" t="s">
        <v>1744</v>
      </c>
      <c r="B29" s="73">
        <f t="shared" ref="B29:J29" si="4">SUM(B28)</f>
        <v>25</v>
      </c>
      <c r="C29" s="73">
        <f t="shared" si="4"/>
        <v>10</v>
      </c>
      <c r="D29" s="73">
        <f t="shared" si="4"/>
        <v>35</v>
      </c>
      <c r="E29" s="73">
        <f t="shared" si="4"/>
        <v>0</v>
      </c>
      <c r="F29" s="73">
        <f t="shared" si="4"/>
        <v>0</v>
      </c>
      <c r="G29" s="73">
        <f t="shared" si="4"/>
        <v>0</v>
      </c>
      <c r="H29" s="73">
        <f t="shared" si="4"/>
        <v>25</v>
      </c>
      <c r="I29" s="73">
        <f t="shared" si="4"/>
        <v>10</v>
      </c>
      <c r="J29" s="73">
        <f t="shared" si="4"/>
        <v>35</v>
      </c>
      <c r="K29" s="7" t="s">
        <v>307</v>
      </c>
    </row>
    <row r="30" spans="1:11" ht="23.25" customHeight="1" thickBot="1" x14ac:dyDescent="0.25">
      <c r="A30" s="8" t="s">
        <v>108</v>
      </c>
      <c r="B30" s="9">
        <f t="shared" ref="B30:J30" si="5">SUM(B29,B26)</f>
        <v>96</v>
      </c>
      <c r="C30" s="9">
        <f t="shared" si="5"/>
        <v>74</v>
      </c>
      <c r="D30" s="9">
        <f t="shared" si="5"/>
        <v>170</v>
      </c>
      <c r="E30" s="9">
        <f t="shared" si="5"/>
        <v>0</v>
      </c>
      <c r="F30" s="9">
        <f t="shared" si="5"/>
        <v>0</v>
      </c>
      <c r="G30" s="9">
        <f t="shared" si="5"/>
        <v>0</v>
      </c>
      <c r="H30" s="9">
        <f t="shared" si="5"/>
        <v>96</v>
      </c>
      <c r="I30" s="9">
        <f t="shared" si="5"/>
        <v>74</v>
      </c>
      <c r="J30" s="9">
        <f t="shared" si="5"/>
        <v>170</v>
      </c>
      <c r="K30" s="10" t="s">
        <v>48</v>
      </c>
    </row>
    <row r="31" spans="1:11" ht="15" thickTop="1" x14ac:dyDescent="0.2"/>
  </sheetData>
  <mergeCells count="20">
    <mergeCell ref="A17:K17"/>
    <mergeCell ref="A18:K18"/>
    <mergeCell ref="A20:A23"/>
    <mergeCell ref="B20:D20"/>
    <mergeCell ref="E20:G20"/>
    <mergeCell ref="H20:J20"/>
    <mergeCell ref="K20:K23"/>
    <mergeCell ref="B21:D21"/>
    <mergeCell ref="E21:G21"/>
    <mergeCell ref="H21:J21"/>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6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51"/>
  <sheetViews>
    <sheetView rightToLeft="1" view="pageBreakPreview" topLeftCell="A13" zoomScale="80" zoomScaleNormal="80" zoomScaleSheetLayoutView="80" workbookViewId="0">
      <selection activeCell="A60" sqref="A60"/>
    </sheetView>
  </sheetViews>
  <sheetFormatPr defaultRowHeight="14.25" x14ac:dyDescent="0.2"/>
  <cols>
    <col min="1" max="1" width="24.75" style="76" customWidth="1"/>
    <col min="2" max="10" width="9.875" style="76" customWidth="1"/>
    <col min="11" max="11" width="25.25" style="76" customWidth="1"/>
    <col min="12" max="176" width="0" style="76" hidden="1" customWidth="1"/>
    <col min="177" max="177" width="2.5" style="76" customWidth="1"/>
    <col min="178" max="16384" width="9" style="76"/>
  </cols>
  <sheetData>
    <row r="1" spans="1:11" ht="30.75" customHeight="1" x14ac:dyDescent="0.2">
      <c r="A1" s="423" t="s">
        <v>1771</v>
      </c>
      <c r="B1" s="423"/>
      <c r="C1" s="423"/>
      <c r="D1" s="423"/>
      <c r="E1" s="423"/>
      <c r="F1" s="423"/>
      <c r="G1" s="423"/>
      <c r="H1" s="423"/>
      <c r="I1" s="423"/>
      <c r="J1" s="423"/>
      <c r="K1" s="423"/>
    </row>
    <row r="2" spans="1:11" ht="37.5" customHeight="1" x14ac:dyDescent="0.25">
      <c r="A2" s="416" t="s">
        <v>1770</v>
      </c>
      <c r="B2" s="416"/>
      <c r="C2" s="416"/>
      <c r="D2" s="416"/>
      <c r="E2" s="416"/>
      <c r="F2" s="416"/>
      <c r="G2" s="416"/>
      <c r="H2" s="416"/>
      <c r="I2" s="416"/>
      <c r="J2" s="416"/>
      <c r="K2" s="416"/>
    </row>
    <row r="3" spans="1:11" ht="24.75" customHeight="1" thickBot="1" x14ac:dyDescent="0.25">
      <c r="A3" s="1" t="s">
        <v>1769</v>
      </c>
      <c r="K3" s="21" t="s">
        <v>1768</v>
      </c>
    </row>
    <row r="4" spans="1:11" ht="24" customHeight="1" thickTop="1" x14ac:dyDescent="0.25">
      <c r="A4" s="409" t="s">
        <v>118</v>
      </c>
      <c r="B4" s="412" t="s">
        <v>2</v>
      </c>
      <c r="C4" s="412"/>
      <c r="D4" s="412"/>
      <c r="E4" s="412" t="s">
        <v>3</v>
      </c>
      <c r="F4" s="412"/>
      <c r="G4" s="412"/>
      <c r="H4" s="412" t="s">
        <v>4</v>
      </c>
      <c r="I4" s="412"/>
      <c r="J4" s="412"/>
      <c r="K4" s="409" t="s">
        <v>278</v>
      </c>
    </row>
    <row r="5" spans="1:11" ht="24" customHeight="1" x14ac:dyDescent="0.25">
      <c r="A5" s="410"/>
      <c r="B5" s="413" t="s">
        <v>6</v>
      </c>
      <c r="C5" s="413"/>
      <c r="D5" s="413"/>
      <c r="E5" s="413" t="s">
        <v>7</v>
      </c>
      <c r="F5" s="413"/>
      <c r="G5" s="413"/>
      <c r="H5" s="413" t="s">
        <v>8</v>
      </c>
      <c r="I5" s="413"/>
      <c r="J5" s="413"/>
      <c r="K5" s="410"/>
    </row>
    <row r="6" spans="1:11" ht="24" customHeight="1" x14ac:dyDescent="0.25">
      <c r="A6" s="410"/>
      <c r="B6" s="75" t="s">
        <v>52</v>
      </c>
      <c r="C6" s="75" t="s">
        <v>279</v>
      </c>
      <c r="D6" s="75" t="s">
        <v>11</v>
      </c>
      <c r="E6" s="75" t="s">
        <v>52</v>
      </c>
      <c r="F6" s="75" t="s">
        <v>279</v>
      </c>
      <c r="G6" s="75" t="s">
        <v>11</v>
      </c>
      <c r="H6" s="75" t="s">
        <v>52</v>
      </c>
      <c r="I6" s="75" t="s">
        <v>279</v>
      </c>
      <c r="J6" s="75" t="s">
        <v>11</v>
      </c>
      <c r="K6" s="410"/>
    </row>
    <row r="7" spans="1:11" ht="24" customHeight="1" thickBot="1" x14ac:dyDescent="0.3">
      <c r="A7" s="411"/>
      <c r="B7" s="4" t="s">
        <v>12</v>
      </c>
      <c r="C7" s="4" t="s">
        <v>13</v>
      </c>
      <c r="D7" s="4" t="s">
        <v>8</v>
      </c>
      <c r="E7" s="4" t="s">
        <v>12</v>
      </c>
      <c r="F7" s="4" t="s">
        <v>13</v>
      </c>
      <c r="G7" s="4" t="s">
        <v>8</v>
      </c>
      <c r="H7" s="4" t="s">
        <v>12</v>
      </c>
      <c r="I7" s="4" t="s">
        <v>13</v>
      </c>
      <c r="J7" s="4" t="s">
        <v>8</v>
      </c>
      <c r="K7" s="411"/>
    </row>
    <row r="8" spans="1:11" ht="24" customHeight="1" x14ac:dyDescent="0.2">
      <c r="A8" s="5" t="s">
        <v>14</v>
      </c>
      <c r="B8" s="7"/>
      <c r="C8" s="7"/>
      <c r="D8" s="7"/>
      <c r="E8" s="7"/>
      <c r="F8" s="7"/>
      <c r="G8" s="7"/>
      <c r="H8" s="7"/>
      <c r="I8" s="7"/>
      <c r="J8" s="7"/>
      <c r="K8" s="7" t="s">
        <v>547</v>
      </c>
    </row>
    <row r="9" spans="1:11" ht="24" customHeight="1" x14ac:dyDescent="0.2">
      <c r="A9" s="5" t="s">
        <v>280</v>
      </c>
      <c r="B9" s="6">
        <v>26</v>
      </c>
      <c r="C9" s="6">
        <v>54</v>
      </c>
      <c r="D9" s="6">
        <f>SUM(B9:C9)</f>
        <v>80</v>
      </c>
      <c r="E9" s="6">
        <v>0</v>
      </c>
      <c r="F9" s="6">
        <v>0</v>
      </c>
      <c r="G9" s="6">
        <f>SUM(E9:F9)</f>
        <v>0</v>
      </c>
      <c r="H9" s="6">
        <f>SUM(B9,E9)</f>
        <v>26</v>
      </c>
      <c r="I9" s="6">
        <f>SUM(C9,F9)</f>
        <v>54</v>
      </c>
      <c r="J9" s="6">
        <f>SUM(H9:I9)</f>
        <v>80</v>
      </c>
      <c r="K9" s="7" t="s">
        <v>281</v>
      </c>
    </row>
    <row r="10" spans="1:11" ht="24" customHeight="1" x14ac:dyDescent="0.2">
      <c r="A10" s="5" t="s">
        <v>124</v>
      </c>
      <c r="B10" s="6">
        <v>53</v>
      </c>
      <c r="C10" s="6">
        <v>23</v>
      </c>
      <c r="D10" s="6">
        <f>SUM(B10:C10)</f>
        <v>76</v>
      </c>
      <c r="E10" s="6">
        <v>0</v>
      </c>
      <c r="F10" s="6">
        <v>0</v>
      </c>
      <c r="G10" s="6">
        <v>0</v>
      </c>
      <c r="H10" s="6">
        <f>SUM(B10,E10)</f>
        <v>53</v>
      </c>
      <c r="I10" s="6">
        <f>SUM(C10,F10)</f>
        <v>23</v>
      </c>
      <c r="J10" s="6">
        <f>SUM(H10:I10)</f>
        <v>76</v>
      </c>
      <c r="K10" s="7" t="s">
        <v>282</v>
      </c>
    </row>
    <row r="11" spans="1:11" ht="24" customHeight="1" thickBot="1" x14ac:dyDescent="0.25">
      <c r="A11" s="5" t="s">
        <v>38</v>
      </c>
      <c r="B11" s="73">
        <f t="shared" ref="B11:J11" si="0">SUM(B9:B10)</f>
        <v>79</v>
      </c>
      <c r="C11" s="73">
        <f t="shared" si="0"/>
        <v>77</v>
      </c>
      <c r="D11" s="73">
        <f t="shared" si="0"/>
        <v>156</v>
      </c>
      <c r="E11" s="73">
        <f t="shared" si="0"/>
        <v>0</v>
      </c>
      <c r="F11" s="73">
        <f t="shared" si="0"/>
        <v>0</v>
      </c>
      <c r="G11" s="73">
        <f t="shared" si="0"/>
        <v>0</v>
      </c>
      <c r="H11" s="73">
        <f t="shared" si="0"/>
        <v>79</v>
      </c>
      <c r="I11" s="73">
        <f t="shared" si="0"/>
        <v>77</v>
      </c>
      <c r="J11" s="73">
        <f t="shared" si="0"/>
        <v>156</v>
      </c>
      <c r="K11" s="7" t="s">
        <v>305</v>
      </c>
    </row>
    <row r="12" spans="1:11" ht="24" customHeight="1" thickBot="1" x14ac:dyDescent="0.25">
      <c r="A12" s="8" t="s">
        <v>108</v>
      </c>
      <c r="B12" s="9">
        <f t="shared" ref="B12:J12" si="1">SUM(B11)</f>
        <v>79</v>
      </c>
      <c r="C12" s="9">
        <f t="shared" si="1"/>
        <v>77</v>
      </c>
      <c r="D12" s="9">
        <f t="shared" si="1"/>
        <v>156</v>
      </c>
      <c r="E12" s="9">
        <f t="shared" si="1"/>
        <v>0</v>
      </c>
      <c r="F12" s="9">
        <f t="shared" si="1"/>
        <v>0</v>
      </c>
      <c r="G12" s="9">
        <f t="shared" si="1"/>
        <v>0</v>
      </c>
      <c r="H12" s="9">
        <f t="shared" si="1"/>
        <v>79</v>
      </c>
      <c r="I12" s="9">
        <f t="shared" si="1"/>
        <v>77</v>
      </c>
      <c r="J12" s="9">
        <f t="shared" si="1"/>
        <v>156</v>
      </c>
      <c r="K12" s="10" t="s">
        <v>631</v>
      </c>
    </row>
    <row r="13" spans="1:11" ht="28.5" customHeight="1" thickTop="1" x14ac:dyDescent="0.2"/>
    <row r="14" spans="1:11" ht="21" customHeight="1" x14ac:dyDescent="0.2"/>
    <row r="15" spans="1:11" ht="23.25" customHeight="1" x14ac:dyDescent="0.2">
      <c r="A15" s="423" t="s">
        <v>1767</v>
      </c>
      <c r="B15" s="423"/>
      <c r="C15" s="423"/>
      <c r="D15" s="423"/>
      <c r="E15" s="423"/>
      <c r="F15" s="423"/>
      <c r="G15" s="423"/>
      <c r="H15" s="423"/>
      <c r="I15" s="423"/>
      <c r="J15" s="423"/>
      <c r="K15" s="423"/>
    </row>
    <row r="16" spans="1:11" ht="39.75" customHeight="1" x14ac:dyDescent="0.25">
      <c r="A16" s="416" t="s">
        <v>1766</v>
      </c>
      <c r="B16" s="416"/>
      <c r="C16" s="416"/>
      <c r="D16" s="416"/>
      <c r="E16" s="416"/>
      <c r="F16" s="416"/>
      <c r="G16" s="416"/>
      <c r="H16" s="416"/>
      <c r="I16" s="416"/>
      <c r="J16" s="416"/>
      <c r="K16" s="416"/>
    </row>
    <row r="17" spans="1:11" ht="23.25" customHeight="1" thickBot="1" x14ac:dyDescent="0.25">
      <c r="A17" s="1" t="s">
        <v>1765</v>
      </c>
      <c r="K17" s="21" t="s">
        <v>1764</v>
      </c>
    </row>
    <row r="18" spans="1:11" ht="22.5" customHeight="1" thickTop="1" x14ac:dyDescent="0.25">
      <c r="A18" s="409" t="s">
        <v>118</v>
      </c>
      <c r="B18" s="412" t="s">
        <v>2</v>
      </c>
      <c r="C18" s="412"/>
      <c r="D18" s="412"/>
      <c r="E18" s="412" t="s">
        <v>3</v>
      </c>
      <c r="F18" s="412"/>
      <c r="G18" s="412"/>
      <c r="H18" s="412" t="s">
        <v>4</v>
      </c>
      <c r="I18" s="412"/>
      <c r="J18" s="412"/>
      <c r="K18" s="409" t="s">
        <v>278</v>
      </c>
    </row>
    <row r="19" spans="1:11" ht="22.5" customHeight="1" x14ac:dyDescent="0.25">
      <c r="A19" s="410"/>
      <c r="B19" s="413" t="s">
        <v>6</v>
      </c>
      <c r="C19" s="413"/>
      <c r="D19" s="413"/>
      <c r="E19" s="413" t="s">
        <v>7</v>
      </c>
      <c r="F19" s="413"/>
      <c r="G19" s="413"/>
      <c r="H19" s="413" t="s">
        <v>8</v>
      </c>
      <c r="I19" s="413"/>
      <c r="J19" s="413"/>
      <c r="K19" s="410"/>
    </row>
    <row r="20" spans="1:11" ht="22.5" customHeight="1" x14ac:dyDescent="0.25">
      <c r="A20" s="410"/>
      <c r="B20" s="75" t="s">
        <v>52</v>
      </c>
      <c r="C20" s="75" t="s">
        <v>279</v>
      </c>
      <c r="D20" s="75" t="s">
        <v>11</v>
      </c>
      <c r="E20" s="75" t="s">
        <v>52</v>
      </c>
      <c r="F20" s="75" t="s">
        <v>279</v>
      </c>
      <c r="G20" s="75" t="s">
        <v>11</v>
      </c>
      <c r="H20" s="75" t="s">
        <v>52</v>
      </c>
      <c r="I20" s="75" t="s">
        <v>279</v>
      </c>
      <c r="J20" s="75" t="s">
        <v>11</v>
      </c>
      <c r="K20" s="410"/>
    </row>
    <row r="21" spans="1:11" ht="22.5" customHeight="1" thickBot="1" x14ac:dyDescent="0.3">
      <c r="A21" s="411"/>
      <c r="B21" s="4" t="s">
        <v>12</v>
      </c>
      <c r="C21" s="4" t="s">
        <v>13</v>
      </c>
      <c r="D21" s="4" t="s">
        <v>8</v>
      </c>
      <c r="E21" s="4" t="s">
        <v>12</v>
      </c>
      <c r="F21" s="4" t="s">
        <v>13</v>
      </c>
      <c r="G21" s="4" t="s">
        <v>8</v>
      </c>
      <c r="H21" s="4" t="s">
        <v>12</v>
      </c>
      <c r="I21" s="4" t="s">
        <v>13</v>
      </c>
      <c r="J21" s="4" t="s">
        <v>8</v>
      </c>
      <c r="K21" s="411"/>
    </row>
    <row r="22" spans="1:11" ht="22.5" customHeight="1" x14ac:dyDescent="0.2">
      <c r="A22" s="5" t="s">
        <v>14</v>
      </c>
      <c r="B22" s="7"/>
      <c r="C22" s="7"/>
      <c r="D22" s="7"/>
      <c r="E22" s="7"/>
      <c r="F22" s="7"/>
      <c r="G22" s="7"/>
      <c r="H22" s="7"/>
      <c r="I22" s="7"/>
      <c r="J22" s="7"/>
      <c r="K22" s="7" t="s">
        <v>547</v>
      </c>
    </row>
    <row r="23" spans="1:11" ht="22.5" customHeight="1" x14ac:dyDescent="0.2">
      <c r="A23" s="5" t="s">
        <v>280</v>
      </c>
      <c r="B23" s="6">
        <v>26</v>
      </c>
      <c r="C23" s="6">
        <v>54</v>
      </c>
      <c r="D23" s="6">
        <f>SUM(B23:C23)</f>
        <v>80</v>
      </c>
      <c r="E23" s="6">
        <v>0</v>
      </c>
      <c r="F23" s="6">
        <v>0</v>
      </c>
      <c r="G23" s="6">
        <f>SUM(E23:F23)</f>
        <v>0</v>
      </c>
      <c r="H23" s="6">
        <f>SUM(B23,E23)</f>
        <v>26</v>
      </c>
      <c r="I23" s="6">
        <f>SUM(C23,F23)</f>
        <v>54</v>
      </c>
      <c r="J23" s="6">
        <f>SUM(H23:I23)</f>
        <v>80</v>
      </c>
      <c r="K23" s="7" t="s">
        <v>281</v>
      </c>
    </row>
    <row r="24" spans="1:11" ht="22.5" customHeight="1" x14ac:dyDescent="0.2">
      <c r="A24" s="5" t="s">
        <v>124</v>
      </c>
      <c r="B24" s="6">
        <v>83</v>
      </c>
      <c r="C24" s="6">
        <v>77</v>
      </c>
      <c r="D24" s="6">
        <f>SUM(B24:C24)</f>
        <v>160</v>
      </c>
      <c r="E24" s="6">
        <v>0</v>
      </c>
      <c r="F24" s="6">
        <v>0</v>
      </c>
      <c r="G24" s="6">
        <v>0</v>
      </c>
      <c r="H24" s="6">
        <f>SUM(B24,E24)</f>
        <v>83</v>
      </c>
      <c r="I24" s="6">
        <f>SUM(C24,F24)</f>
        <v>77</v>
      </c>
      <c r="J24" s="6">
        <f>SUM(H24:I24)</f>
        <v>160</v>
      </c>
      <c r="K24" s="7" t="s">
        <v>282</v>
      </c>
    </row>
    <row r="25" spans="1:11" ht="22.5" customHeight="1" thickBot="1" x14ac:dyDescent="0.25">
      <c r="A25" s="5" t="s">
        <v>38</v>
      </c>
      <c r="B25" s="73">
        <f t="shared" ref="B25:J25" si="2">SUM(B23:B24)</f>
        <v>109</v>
      </c>
      <c r="C25" s="73">
        <f t="shared" si="2"/>
        <v>131</v>
      </c>
      <c r="D25" s="73">
        <f t="shared" si="2"/>
        <v>240</v>
      </c>
      <c r="E25" s="73">
        <f t="shared" si="2"/>
        <v>0</v>
      </c>
      <c r="F25" s="73">
        <f t="shared" si="2"/>
        <v>0</v>
      </c>
      <c r="G25" s="73">
        <f t="shared" si="2"/>
        <v>0</v>
      </c>
      <c r="H25" s="73">
        <f t="shared" si="2"/>
        <v>109</v>
      </c>
      <c r="I25" s="73">
        <f t="shared" si="2"/>
        <v>131</v>
      </c>
      <c r="J25" s="73">
        <f t="shared" si="2"/>
        <v>240</v>
      </c>
      <c r="K25" s="7" t="s">
        <v>305</v>
      </c>
    </row>
    <row r="26" spans="1:11" ht="22.5" customHeight="1" thickBot="1" x14ac:dyDescent="0.25">
      <c r="A26" s="8" t="s">
        <v>108</v>
      </c>
      <c r="B26" s="9">
        <f t="shared" ref="B26:J26" si="3">SUM(B25)</f>
        <v>109</v>
      </c>
      <c r="C26" s="9">
        <f t="shared" si="3"/>
        <v>131</v>
      </c>
      <c r="D26" s="9">
        <f t="shared" si="3"/>
        <v>240</v>
      </c>
      <c r="E26" s="9">
        <f t="shared" si="3"/>
        <v>0</v>
      </c>
      <c r="F26" s="9">
        <f t="shared" si="3"/>
        <v>0</v>
      </c>
      <c r="G26" s="9">
        <f t="shared" si="3"/>
        <v>0</v>
      </c>
      <c r="H26" s="9">
        <f t="shared" si="3"/>
        <v>109</v>
      </c>
      <c r="I26" s="9">
        <f t="shared" si="3"/>
        <v>131</v>
      </c>
      <c r="J26" s="9">
        <f t="shared" si="3"/>
        <v>240</v>
      </c>
      <c r="K26" s="10" t="s">
        <v>631</v>
      </c>
    </row>
    <row r="27" spans="1:11" ht="15" thickTop="1" x14ac:dyDescent="0.2"/>
    <row r="36" spans="1:11" ht="18" x14ac:dyDescent="0.2">
      <c r="A36" s="423" t="s">
        <v>1763</v>
      </c>
      <c r="B36" s="423"/>
      <c r="C36" s="423"/>
      <c r="D36" s="423"/>
      <c r="E36" s="423"/>
      <c r="F36" s="423"/>
      <c r="G36" s="423"/>
      <c r="H36" s="423"/>
      <c r="I36" s="423"/>
      <c r="J36" s="423"/>
      <c r="K36" s="423"/>
    </row>
    <row r="37" spans="1:11" ht="37.5" customHeight="1" x14ac:dyDescent="0.25">
      <c r="A37" s="416" t="s">
        <v>1762</v>
      </c>
      <c r="B37" s="416"/>
      <c r="C37" s="416"/>
      <c r="D37" s="416"/>
      <c r="E37" s="416"/>
      <c r="F37" s="416"/>
      <c r="G37" s="416"/>
      <c r="H37" s="416"/>
      <c r="I37" s="416"/>
      <c r="J37" s="416"/>
      <c r="K37" s="416"/>
    </row>
    <row r="39" spans="1:11" ht="16.5" thickBot="1" x14ac:dyDescent="0.25">
      <c r="A39" s="1" t="s">
        <v>1761</v>
      </c>
      <c r="K39" s="21" t="s">
        <v>1760</v>
      </c>
    </row>
    <row r="40" spans="1:11" ht="16.5" thickTop="1" x14ac:dyDescent="0.25">
      <c r="A40" s="409" t="s">
        <v>118</v>
      </c>
      <c r="B40" s="412" t="s">
        <v>2</v>
      </c>
      <c r="C40" s="412"/>
      <c r="D40" s="412"/>
      <c r="E40" s="412" t="s">
        <v>3</v>
      </c>
      <c r="F40" s="412"/>
      <c r="G40" s="412"/>
      <c r="H40" s="412" t="s">
        <v>4</v>
      </c>
      <c r="I40" s="412"/>
      <c r="J40" s="412"/>
      <c r="K40" s="409" t="s">
        <v>278</v>
      </c>
    </row>
    <row r="41" spans="1:11" ht="15.75" x14ac:dyDescent="0.25">
      <c r="A41" s="410"/>
      <c r="B41" s="413" t="s">
        <v>6</v>
      </c>
      <c r="C41" s="413"/>
      <c r="D41" s="413"/>
      <c r="E41" s="413" t="s">
        <v>7</v>
      </c>
      <c r="F41" s="413"/>
      <c r="G41" s="413"/>
      <c r="H41" s="413" t="s">
        <v>8</v>
      </c>
      <c r="I41" s="413"/>
      <c r="J41" s="413"/>
      <c r="K41" s="410"/>
    </row>
    <row r="42" spans="1:11" ht="15.75" x14ac:dyDescent="0.25">
      <c r="A42" s="410"/>
      <c r="B42" s="75" t="s">
        <v>52</v>
      </c>
      <c r="C42" s="75" t="s">
        <v>279</v>
      </c>
      <c r="D42" s="75" t="s">
        <v>11</v>
      </c>
      <c r="E42" s="75" t="s">
        <v>52</v>
      </c>
      <c r="F42" s="75" t="s">
        <v>279</v>
      </c>
      <c r="G42" s="75" t="s">
        <v>11</v>
      </c>
      <c r="H42" s="75" t="s">
        <v>52</v>
      </c>
      <c r="I42" s="75" t="s">
        <v>279</v>
      </c>
      <c r="J42" s="75" t="s">
        <v>11</v>
      </c>
      <c r="K42" s="410"/>
    </row>
    <row r="43" spans="1:11" ht="16.5" thickBot="1" x14ac:dyDescent="0.3">
      <c r="A43" s="411"/>
      <c r="B43" s="4" t="s">
        <v>12</v>
      </c>
      <c r="C43" s="4" t="s">
        <v>13</v>
      </c>
      <c r="D43" s="4" t="s">
        <v>8</v>
      </c>
      <c r="E43" s="4" t="s">
        <v>12</v>
      </c>
      <c r="F43" s="4" t="s">
        <v>13</v>
      </c>
      <c r="G43" s="4" t="s">
        <v>8</v>
      </c>
      <c r="H43" s="4" t="s">
        <v>12</v>
      </c>
      <c r="I43" s="4" t="s">
        <v>13</v>
      </c>
      <c r="J43" s="4" t="s">
        <v>8</v>
      </c>
      <c r="K43" s="411"/>
    </row>
    <row r="44" spans="1:11" ht="25.5" customHeight="1" x14ac:dyDescent="0.2">
      <c r="A44" s="5" t="s">
        <v>14</v>
      </c>
      <c r="B44" s="7"/>
      <c r="C44" s="7"/>
      <c r="D44" s="7"/>
      <c r="E44" s="7"/>
      <c r="F44" s="7"/>
      <c r="G44" s="7"/>
      <c r="H44" s="7"/>
      <c r="I44" s="7"/>
      <c r="J44" s="7"/>
      <c r="K44" s="7" t="s">
        <v>547</v>
      </c>
    </row>
    <row r="45" spans="1:11" ht="25.5" customHeight="1" x14ac:dyDescent="0.2">
      <c r="A45" s="5" t="s">
        <v>280</v>
      </c>
      <c r="B45" s="6">
        <v>7</v>
      </c>
      <c r="C45" s="6">
        <v>5</v>
      </c>
      <c r="D45" s="6">
        <f>SUM(B45:C45)</f>
        <v>12</v>
      </c>
      <c r="E45" s="6">
        <v>0</v>
      </c>
      <c r="F45" s="6">
        <v>0</v>
      </c>
      <c r="G45" s="6">
        <f>SUM(E45:F45)</f>
        <v>0</v>
      </c>
      <c r="H45" s="6">
        <f t="shared" ref="H45:I48" si="4">SUM(B45,E45)</f>
        <v>7</v>
      </c>
      <c r="I45" s="6">
        <f t="shared" si="4"/>
        <v>5</v>
      </c>
      <c r="J45" s="6">
        <f>SUM(H45:I45)</f>
        <v>12</v>
      </c>
      <c r="K45" s="7" t="s">
        <v>281</v>
      </c>
    </row>
    <row r="46" spans="1:11" ht="25.5" customHeight="1" x14ac:dyDescent="0.2">
      <c r="A46" s="5" t="s">
        <v>124</v>
      </c>
      <c r="B46" s="6">
        <v>6</v>
      </c>
      <c r="C46" s="6">
        <v>8</v>
      </c>
      <c r="D46" s="6">
        <f>SUM(B46:C46)</f>
        <v>14</v>
      </c>
      <c r="E46" s="6">
        <v>0</v>
      </c>
      <c r="F46" s="6">
        <v>0</v>
      </c>
      <c r="G46" s="6">
        <f>SUM(E46:F46)</f>
        <v>0</v>
      </c>
      <c r="H46" s="6">
        <f t="shared" si="4"/>
        <v>6</v>
      </c>
      <c r="I46" s="6">
        <f t="shared" si="4"/>
        <v>8</v>
      </c>
      <c r="J46" s="6">
        <f>SUM(H46:I46)</f>
        <v>14</v>
      </c>
      <c r="K46" s="7" t="s">
        <v>282</v>
      </c>
    </row>
    <row r="47" spans="1:11" ht="25.5" customHeight="1" x14ac:dyDescent="0.2">
      <c r="A47" s="5" t="s">
        <v>1169</v>
      </c>
      <c r="B47" s="6">
        <v>1</v>
      </c>
      <c r="C47" s="6">
        <v>0</v>
      </c>
      <c r="D47" s="6">
        <f>SUM(B47:C47)</f>
        <v>1</v>
      </c>
      <c r="E47" s="6">
        <v>0</v>
      </c>
      <c r="F47" s="6">
        <v>0</v>
      </c>
      <c r="G47" s="6">
        <f>SUM(E47:F47)</f>
        <v>0</v>
      </c>
      <c r="H47" s="6">
        <f t="shared" si="4"/>
        <v>1</v>
      </c>
      <c r="I47" s="6">
        <f t="shared" si="4"/>
        <v>0</v>
      </c>
      <c r="J47" s="6">
        <f>SUM(H47:I47)</f>
        <v>1</v>
      </c>
      <c r="K47" s="7" t="s">
        <v>265</v>
      </c>
    </row>
    <row r="48" spans="1:11" ht="25.5" customHeight="1" x14ac:dyDescent="0.2">
      <c r="A48" s="5" t="s">
        <v>435</v>
      </c>
      <c r="B48" s="6">
        <v>1</v>
      </c>
      <c r="C48" s="6">
        <v>0</v>
      </c>
      <c r="D48" s="6">
        <f>SUM(B48:C48)</f>
        <v>1</v>
      </c>
      <c r="E48" s="6">
        <v>0</v>
      </c>
      <c r="F48" s="6">
        <v>0</v>
      </c>
      <c r="G48" s="6">
        <f>SUM(E48:F48)</f>
        <v>0</v>
      </c>
      <c r="H48" s="6">
        <f t="shared" si="4"/>
        <v>1</v>
      </c>
      <c r="I48" s="6">
        <f t="shared" si="4"/>
        <v>0</v>
      </c>
      <c r="J48" s="6">
        <f>SUM(H48:I48)</f>
        <v>1</v>
      </c>
      <c r="K48" s="7" t="s">
        <v>952</v>
      </c>
    </row>
    <row r="49" spans="1:11" ht="25.5" customHeight="1" thickBot="1" x14ac:dyDescent="0.25">
      <c r="A49" s="5" t="s">
        <v>115</v>
      </c>
      <c r="B49" s="6">
        <v>7</v>
      </c>
      <c r="C49" s="6">
        <v>5</v>
      </c>
      <c r="D49" s="6">
        <f>SUM(B49:C49)</f>
        <v>12</v>
      </c>
      <c r="E49" s="6">
        <v>0</v>
      </c>
      <c r="F49" s="6">
        <v>0</v>
      </c>
      <c r="G49" s="6">
        <f>SUM(E49:F49)</f>
        <v>0</v>
      </c>
      <c r="H49" s="6">
        <f>SUM(E49,B49)</f>
        <v>7</v>
      </c>
      <c r="I49" s="6">
        <f>SUM(F49,C49)</f>
        <v>5</v>
      </c>
      <c r="J49" s="6">
        <f>SUM(H49:I49)</f>
        <v>12</v>
      </c>
      <c r="K49" s="7" t="s">
        <v>954</v>
      </c>
    </row>
    <row r="50" spans="1:11" ht="21" customHeight="1" thickBot="1" x14ac:dyDescent="0.25">
      <c r="A50" s="8" t="s">
        <v>108</v>
      </c>
      <c r="B50" s="9">
        <f t="shared" ref="B50:J50" si="5">SUM(B45:B49)</f>
        <v>22</v>
      </c>
      <c r="C50" s="9">
        <f t="shared" si="5"/>
        <v>18</v>
      </c>
      <c r="D50" s="9">
        <f t="shared" si="5"/>
        <v>40</v>
      </c>
      <c r="E50" s="9">
        <f t="shared" si="5"/>
        <v>0</v>
      </c>
      <c r="F50" s="9">
        <f t="shared" si="5"/>
        <v>0</v>
      </c>
      <c r="G50" s="9">
        <f t="shared" si="5"/>
        <v>0</v>
      </c>
      <c r="H50" s="9">
        <f t="shared" si="5"/>
        <v>22</v>
      </c>
      <c r="I50" s="9">
        <f t="shared" si="5"/>
        <v>18</v>
      </c>
      <c r="J50" s="9">
        <f t="shared" si="5"/>
        <v>40</v>
      </c>
      <c r="K50" s="10" t="s">
        <v>631</v>
      </c>
    </row>
    <row r="51" spans="1:11" ht="15" thickTop="1" x14ac:dyDescent="0.2"/>
  </sheetData>
  <mergeCells count="30">
    <mergeCell ref="A36:K36"/>
    <mergeCell ref="A37:K37"/>
    <mergeCell ref="A40:A43"/>
    <mergeCell ref="B40:D40"/>
    <mergeCell ref="E40:G40"/>
    <mergeCell ref="H40:J40"/>
    <mergeCell ref="K40:K43"/>
    <mergeCell ref="B41:D41"/>
    <mergeCell ref="E41:G41"/>
    <mergeCell ref="H41:J41"/>
    <mergeCell ref="A15:K15"/>
    <mergeCell ref="A16:K16"/>
    <mergeCell ref="A18:A21"/>
    <mergeCell ref="B18:D18"/>
    <mergeCell ref="E18:G18"/>
    <mergeCell ref="H18:J18"/>
    <mergeCell ref="K18:K21"/>
    <mergeCell ref="B19:D19"/>
    <mergeCell ref="E19:G19"/>
    <mergeCell ref="H19:J19"/>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0:N21"/>
  <sheetViews>
    <sheetView rightToLeft="1" view="pageBreakPreview" zoomScale="80" zoomScaleNormal="80" zoomScaleSheetLayoutView="80" workbookViewId="0">
      <selection activeCell="A60" sqref="A60"/>
    </sheetView>
  </sheetViews>
  <sheetFormatPr defaultRowHeight="14.25" x14ac:dyDescent="0.2"/>
  <cols>
    <col min="1" max="1" width="24.75" style="76" customWidth="1"/>
    <col min="2" max="10" width="9.875" style="76" customWidth="1"/>
    <col min="11" max="11" width="25.25" style="76" customWidth="1"/>
    <col min="12" max="176" width="0" style="76" hidden="1" customWidth="1"/>
    <col min="177" max="178" width="2.5" style="76" customWidth="1"/>
    <col min="179" max="16384" width="9" style="76"/>
  </cols>
  <sheetData>
    <row r="10" spans="1:14" ht="38.25" customHeight="1" x14ac:dyDescent="0.2">
      <c r="A10" s="406" t="s">
        <v>1775</v>
      </c>
      <c r="B10" s="406"/>
      <c r="C10" s="406"/>
      <c r="D10" s="406"/>
      <c r="E10" s="406"/>
      <c r="F10" s="406"/>
      <c r="G10" s="406"/>
      <c r="H10" s="406"/>
      <c r="I10" s="406"/>
      <c r="J10" s="406"/>
      <c r="K10" s="406"/>
    </row>
    <row r="11" spans="1:14" ht="48.75" customHeight="1" x14ac:dyDescent="0.2">
      <c r="A11" s="406" t="s">
        <v>1774</v>
      </c>
      <c r="B11" s="406"/>
      <c r="C11" s="406"/>
      <c r="D11" s="406"/>
      <c r="E11" s="406"/>
      <c r="F11" s="406"/>
      <c r="G11" s="406"/>
      <c r="H11" s="406"/>
      <c r="I11" s="406"/>
      <c r="J11" s="406"/>
      <c r="K11" s="406"/>
    </row>
    <row r="12" spans="1:14" ht="24.75" customHeight="1" thickBot="1" x14ac:dyDescent="0.25">
      <c r="A12" s="1" t="s">
        <v>1773</v>
      </c>
      <c r="K12" s="21" t="s">
        <v>1772</v>
      </c>
    </row>
    <row r="13" spans="1:14" ht="24" customHeight="1" thickTop="1" x14ac:dyDescent="0.25">
      <c r="A13" s="409" t="s">
        <v>118</v>
      </c>
      <c r="B13" s="412" t="s">
        <v>56</v>
      </c>
      <c r="C13" s="412"/>
      <c r="D13" s="412"/>
      <c r="E13" s="412" t="s">
        <v>57</v>
      </c>
      <c r="F13" s="412"/>
      <c r="G13" s="412"/>
      <c r="H13" s="412" t="s">
        <v>58</v>
      </c>
      <c r="I13" s="412"/>
      <c r="J13" s="412"/>
      <c r="K13" s="409" t="s">
        <v>278</v>
      </c>
      <c r="L13" s="409" t="s">
        <v>278</v>
      </c>
      <c r="M13" s="409" t="s">
        <v>278</v>
      </c>
      <c r="N13" s="409" t="s">
        <v>278</v>
      </c>
    </row>
    <row r="14" spans="1:14" ht="24" customHeight="1" x14ac:dyDescent="0.25">
      <c r="A14" s="410"/>
      <c r="B14" s="413" t="s">
        <v>59</v>
      </c>
      <c r="C14" s="413"/>
      <c r="D14" s="413"/>
      <c r="E14" s="413" t="s">
        <v>60</v>
      </c>
      <c r="F14" s="413"/>
      <c r="G14" s="413"/>
      <c r="H14" s="413" t="s">
        <v>61</v>
      </c>
      <c r="I14" s="413"/>
      <c r="J14" s="413"/>
      <c r="K14" s="410"/>
      <c r="L14" s="410"/>
      <c r="M14" s="410"/>
      <c r="N14" s="410"/>
    </row>
    <row r="15" spans="1:14" ht="24" customHeight="1" x14ac:dyDescent="0.25">
      <c r="A15" s="410"/>
      <c r="B15" s="75" t="s">
        <v>52</v>
      </c>
      <c r="C15" s="75" t="s">
        <v>10</v>
      </c>
      <c r="D15" s="75" t="s">
        <v>11</v>
      </c>
      <c r="E15" s="75" t="s">
        <v>52</v>
      </c>
      <c r="F15" s="75" t="s">
        <v>10</v>
      </c>
      <c r="G15" s="75" t="s">
        <v>11</v>
      </c>
      <c r="H15" s="75" t="s">
        <v>52</v>
      </c>
      <c r="I15" s="75" t="s">
        <v>10</v>
      </c>
      <c r="J15" s="75" t="s">
        <v>11</v>
      </c>
      <c r="K15" s="410"/>
      <c r="L15" s="410"/>
      <c r="M15" s="410"/>
      <c r="N15" s="410"/>
    </row>
    <row r="16" spans="1:14" ht="24" customHeight="1" thickBot="1" x14ac:dyDescent="0.3">
      <c r="A16" s="411"/>
      <c r="B16" s="4" t="s">
        <v>12</v>
      </c>
      <c r="C16" s="4" t="s">
        <v>13</v>
      </c>
      <c r="D16" s="4" t="s">
        <v>8</v>
      </c>
      <c r="E16" s="4" t="s">
        <v>12</v>
      </c>
      <c r="F16" s="4" t="s">
        <v>13</v>
      </c>
      <c r="G16" s="4" t="s">
        <v>8</v>
      </c>
      <c r="H16" s="4" t="s">
        <v>12</v>
      </c>
      <c r="I16" s="4" t="s">
        <v>13</v>
      </c>
      <c r="J16" s="4" t="s">
        <v>8</v>
      </c>
      <c r="K16" s="411"/>
      <c r="L16" s="411"/>
      <c r="M16" s="411"/>
      <c r="N16" s="411"/>
    </row>
    <row r="17" spans="1:14" ht="24" customHeight="1" x14ac:dyDescent="0.2">
      <c r="A17" s="5" t="s">
        <v>14</v>
      </c>
      <c r="B17" s="6"/>
      <c r="C17" s="6"/>
      <c r="D17" s="6"/>
      <c r="E17" s="6"/>
      <c r="F17" s="6"/>
      <c r="G17" s="6"/>
      <c r="H17" s="6"/>
      <c r="I17" s="6"/>
      <c r="J17" s="6"/>
      <c r="K17" s="7" t="s">
        <v>547</v>
      </c>
      <c r="L17" s="5"/>
      <c r="M17" s="6"/>
      <c r="N17" s="7" t="s">
        <v>69</v>
      </c>
    </row>
    <row r="18" spans="1:14" ht="24" customHeight="1" thickBot="1" x14ac:dyDescent="0.25">
      <c r="A18" s="5" t="s">
        <v>124</v>
      </c>
      <c r="B18" s="12">
        <v>1</v>
      </c>
      <c r="C18" s="12">
        <v>0</v>
      </c>
      <c r="D18" s="12">
        <f>SUM(B18:C18)</f>
        <v>1</v>
      </c>
      <c r="E18" s="12">
        <v>0</v>
      </c>
      <c r="F18" s="12">
        <v>0</v>
      </c>
      <c r="G18" s="12">
        <f>SUM(E18:F18)</f>
        <v>0</v>
      </c>
      <c r="H18" s="12">
        <f>SUM(B18,E18)</f>
        <v>1</v>
      </c>
      <c r="I18" s="12">
        <f>SUM(C18,F18)</f>
        <v>0</v>
      </c>
      <c r="J18" s="12">
        <f>SUM(H18:I18)</f>
        <v>1</v>
      </c>
      <c r="K18" s="7" t="s">
        <v>282</v>
      </c>
      <c r="L18" s="12">
        <f>SUM(C18,F18)</f>
        <v>0</v>
      </c>
      <c r="M18" s="12">
        <f>SUM(D18,G18)</f>
        <v>1</v>
      </c>
      <c r="N18" s="13" t="s">
        <v>281</v>
      </c>
    </row>
    <row r="19" spans="1:14" ht="24" customHeight="1" thickBot="1" x14ac:dyDescent="0.25">
      <c r="A19" s="8" t="s">
        <v>108</v>
      </c>
      <c r="B19" s="9">
        <f t="shared" ref="B19:J19" si="0">SUM(B18)</f>
        <v>1</v>
      </c>
      <c r="C19" s="9">
        <f t="shared" si="0"/>
        <v>0</v>
      </c>
      <c r="D19" s="9">
        <f t="shared" si="0"/>
        <v>1</v>
      </c>
      <c r="E19" s="9">
        <f t="shared" si="0"/>
        <v>0</v>
      </c>
      <c r="F19" s="9">
        <f t="shared" si="0"/>
        <v>0</v>
      </c>
      <c r="G19" s="9">
        <f t="shared" si="0"/>
        <v>0</v>
      </c>
      <c r="H19" s="9">
        <f t="shared" si="0"/>
        <v>1</v>
      </c>
      <c r="I19" s="9">
        <f t="shared" si="0"/>
        <v>0</v>
      </c>
      <c r="J19" s="9">
        <f t="shared" si="0"/>
        <v>1</v>
      </c>
      <c r="K19" s="10" t="s">
        <v>631</v>
      </c>
      <c r="L19" s="9">
        <f>SUM(L18)</f>
        <v>0</v>
      </c>
      <c r="M19" s="9">
        <f>SUM(M18)</f>
        <v>1</v>
      </c>
      <c r="N19" s="10" t="s">
        <v>48</v>
      </c>
    </row>
    <row r="20" spans="1:14" ht="28.5" customHeight="1" thickTop="1" x14ac:dyDescent="0.2"/>
    <row r="21" spans="1:14" ht="21" customHeight="1" x14ac:dyDescent="0.2"/>
  </sheetData>
  <mergeCells count="13">
    <mergeCell ref="N13:N16"/>
    <mergeCell ref="L13:L16"/>
    <mergeCell ref="M13:M16"/>
    <mergeCell ref="A10:K10"/>
    <mergeCell ref="A11:K11"/>
    <mergeCell ref="A13:A16"/>
    <mergeCell ref="B13:D13"/>
    <mergeCell ref="E13:G13"/>
    <mergeCell ref="H13:J13"/>
    <mergeCell ref="K13:K16"/>
    <mergeCell ref="B14:D14"/>
    <mergeCell ref="E14:G14"/>
    <mergeCell ref="H14:J14"/>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27"/>
  <sheetViews>
    <sheetView rightToLeft="1" view="pageBreakPreview" topLeftCell="A10" zoomScale="80" zoomScaleNormal="80" zoomScaleSheetLayoutView="80" workbookViewId="0">
      <selection activeCell="K39" sqref="K39"/>
    </sheetView>
  </sheetViews>
  <sheetFormatPr defaultRowHeight="14.25" x14ac:dyDescent="0.2"/>
  <cols>
    <col min="1" max="1" width="24.75" style="76" customWidth="1"/>
    <col min="2" max="10" width="9.875" style="76" customWidth="1"/>
    <col min="11" max="11" width="25.25" style="76" customWidth="1"/>
    <col min="12" max="176" width="0" style="76" hidden="1" customWidth="1"/>
    <col min="177" max="178" width="2.5" style="76" customWidth="1"/>
    <col min="179" max="16384" width="9" style="76"/>
  </cols>
  <sheetData>
    <row r="1" spans="1:11" ht="14.25" customHeight="1" x14ac:dyDescent="0.2"/>
    <row r="2" spans="1:11" ht="38.25" customHeight="1" x14ac:dyDescent="0.2">
      <c r="A2" s="406" t="s">
        <v>1783</v>
      </c>
      <c r="B2" s="406"/>
      <c r="C2" s="406"/>
      <c r="D2" s="406"/>
      <c r="E2" s="406"/>
      <c r="F2" s="406"/>
      <c r="G2" s="406"/>
      <c r="H2" s="406"/>
      <c r="I2" s="406"/>
      <c r="J2" s="406"/>
      <c r="K2" s="406"/>
    </row>
    <row r="3" spans="1:11" ht="39.75" customHeight="1" x14ac:dyDescent="0.25">
      <c r="A3" s="416" t="s">
        <v>1782</v>
      </c>
      <c r="B3" s="416"/>
      <c r="C3" s="416"/>
      <c r="D3" s="416"/>
      <c r="E3" s="416"/>
      <c r="F3" s="416"/>
      <c r="G3" s="416"/>
      <c r="H3" s="416"/>
      <c r="I3" s="416"/>
      <c r="J3" s="416"/>
      <c r="K3" s="416"/>
    </row>
    <row r="4" spans="1:11" ht="23.25" customHeight="1" thickBot="1" x14ac:dyDescent="0.25">
      <c r="A4" s="1" t="s">
        <v>1781</v>
      </c>
      <c r="K4" s="21" t="s">
        <v>1780</v>
      </c>
    </row>
    <row r="5" spans="1:11" ht="22.5" customHeight="1" thickTop="1" x14ac:dyDescent="0.25">
      <c r="A5" s="409" t="s">
        <v>118</v>
      </c>
      <c r="B5" s="412" t="s">
        <v>2</v>
      </c>
      <c r="C5" s="412"/>
      <c r="D5" s="412"/>
      <c r="E5" s="412" t="s">
        <v>3</v>
      </c>
      <c r="F5" s="412"/>
      <c r="G5" s="412"/>
      <c r="H5" s="412" t="s">
        <v>4</v>
      </c>
      <c r="I5" s="412"/>
      <c r="J5" s="412"/>
      <c r="K5" s="409" t="s">
        <v>278</v>
      </c>
    </row>
    <row r="6" spans="1:11" ht="22.5" customHeight="1" x14ac:dyDescent="0.25">
      <c r="A6" s="410"/>
      <c r="B6" s="413" t="s">
        <v>6</v>
      </c>
      <c r="C6" s="413"/>
      <c r="D6" s="413"/>
      <c r="E6" s="413" t="s">
        <v>7</v>
      </c>
      <c r="F6" s="413"/>
      <c r="G6" s="413"/>
      <c r="H6" s="413" t="s">
        <v>8</v>
      </c>
      <c r="I6" s="413"/>
      <c r="J6" s="413"/>
      <c r="K6" s="410"/>
    </row>
    <row r="7" spans="1:11" ht="22.5" customHeight="1" x14ac:dyDescent="0.25">
      <c r="A7" s="410"/>
      <c r="B7" s="75" t="s">
        <v>52</v>
      </c>
      <c r="C7" s="75" t="s">
        <v>279</v>
      </c>
      <c r="D7" s="75" t="s">
        <v>11</v>
      </c>
      <c r="E7" s="75" t="s">
        <v>52</v>
      </c>
      <c r="F7" s="75" t="s">
        <v>279</v>
      </c>
      <c r="G7" s="75" t="s">
        <v>11</v>
      </c>
      <c r="H7" s="75" t="s">
        <v>52</v>
      </c>
      <c r="I7" s="75" t="s">
        <v>279</v>
      </c>
      <c r="J7" s="75" t="s">
        <v>11</v>
      </c>
      <c r="K7" s="410"/>
    </row>
    <row r="8" spans="1:11" ht="22.5" customHeight="1" thickBot="1" x14ac:dyDescent="0.3">
      <c r="A8" s="411"/>
      <c r="B8" s="4" t="s">
        <v>12</v>
      </c>
      <c r="C8" s="4" t="s">
        <v>13</v>
      </c>
      <c r="D8" s="4" t="s">
        <v>8</v>
      </c>
      <c r="E8" s="4" t="s">
        <v>12</v>
      </c>
      <c r="F8" s="4" t="s">
        <v>13</v>
      </c>
      <c r="G8" s="4" t="s">
        <v>8</v>
      </c>
      <c r="H8" s="4" t="s">
        <v>12</v>
      </c>
      <c r="I8" s="4" t="s">
        <v>13</v>
      </c>
      <c r="J8" s="4" t="s">
        <v>8</v>
      </c>
      <c r="K8" s="411"/>
    </row>
    <row r="9" spans="1:11" ht="22.5" customHeight="1" x14ac:dyDescent="0.2">
      <c r="A9" s="5" t="s">
        <v>14</v>
      </c>
      <c r="B9" s="7"/>
      <c r="C9" s="7"/>
      <c r="D9" s="7"/>
      <c r="E9" s="7"/>
      <c r="F9" s="7"/>
      <c r="G9" s="7"/>
      <c r="H9" s="7"/>
      <c r="I9" s="7"/>
      <c r="J9" s="7"/>
      <c r="K9" s="7" t="s">
        <v>547</v>
      </c>
    </row>
    <row r="10" spans="1:11" ht="22.5" customHeight="1" x14ac:dyDescent="0.2">
      <c r="A10" s="5" t="s">
        <v>124</v>
      </c>
      <c r="B10" s="6">
        <v>26</v>
      </c>
      <c r="C10" s="6">
        <v>51</v>
      </c>
      <c r="D10" s="6">
        <f>SUM(B10:C10)</f>
        <v>77</v>
      </c>
      <c r="E10" s="6">
        <v>0</v>
      </c>
      <c r="F10" s="6">
        <v>0</v>
      </c>
      <c r="G10" s="6">
        <v>0</v>
      </c>
      <c r="H10" s="6">
        <f>SUM(B10,E10)</f>
        <v>26</v>
      </c>
      <c r="I10" s="6">
        <f>SUM(C10,F10)</f>
        <v>51</v>
      </c>
      <c r="J10" s="6">
        <f>SUM(H10:I10)</f>
        <v>77</v>
      </c>
      <c r="K10" s="7" t="s">
        <v>282</v>
      </c>
    </row>
    <row r="11" spans="1:11" ht="22.5" customHeight="1" thickBot="1" x14ac:dyDescent="0.25">
      <c r="A11" s="5" t="s">
        <v>38</v>
      </c>
      <c r="B11" s="73">
        <f t="shared" ref="B11:J11" si="0">SUM(B10:B10)</f>
        <v>26</v>
      </c>
      <c r="C11" s="73">
        <f t="shared" si="0"/>
        <v>51</v>
      </c>
      <c r="D11" s="73">
        <f t="shared" si="0"/>
        <v>77</v>
      </c>
      <c r="E11" s="73">
        <f t="shared" si="0"/>
        <v>0</v>
      </c>
      <c r="F11" s="73">
        <f t="shared" si="0"/>
        <v>0</v>
      </c>
      <c r="G11" s="73">
        <f t="shared" si="0"/>
        <v>0</v>
      </c>
      <c r="H11" s="73">
        <f t="shared" si="0"/>
        <v>26</v>
      </c>
      <c r="I11" s="73">
        <f t="shared" si="0"/>
        <v>51</v>
      </c>
      <c r="J11" s="73">
        <f t="shared" si="0"/>
        <v>77</v>
      </c>
      <c r="K11" s="7" t="s">
        <v>305</v>
      </c>
    </row>
    <row r="12" spans="1:11" ht="22.5" customHeight="1" thickBot="1" x14ac:dyDescent="0.25">
      <c r="A12" s="8" t="s">
        <v>108</v>
      </c>
      <c r="B12" s="9">
        <f t="shared" ref="B12:J12" si="1">SUM(B11)</f>
        <v>26</v>
      </c>
      <c r="C12" s="9">
        <f t="shared" si="1"/>
        <v>51</v>
      </c>
      <c r="D12" s="9">
        <f t="shared" si="1"/>
        <v>77</v>
      </c>
      <c r="E12" s="9">
        <f t="shared" si="1"/>
        <v>0</v>
      </c>
      <c r="F12" s="9">
        <f t="shared" si="1"/>
        <v>0</v>
      </c>
      <c r="G12" s="9">
        <f t="shared" si="1"/>
        <v>0</v>
      </c>
      <c r="H12" s="9">
        <f t="shared" si="1"/>
        <v>26</v>
      </c>
      <c r="I12" s="9">
        <f t="shared" si="1"/>
        <v>51</v>
      </c>
      <c r="J12" s="9">
        <f t="shared" si="1"/>
        <v>77</v>
      </c>
      <c r="K12" s="10" t="s">
        <v>631</v>
      </c>
    </row>
    <row r="13" spans="1:11" ht="15" thickTop="1" x14ac:dyDescent="0.2"/>
    <row r="16" spans="1:11" ht="37.5" customHeight="1" x14ac:dyDescent="0.2">
      <c r="A16" s="406" t="s">
        <v>1779</v>
      </c>
      <c r="B16" s="406"/>
      <c r="C16" s="406"/>
      <c r="D16" s="406"/>
      <c r="E16" s="406"/>
      <c r="F16" s="406"/>
      <c r="G16" s="406"/>
      <c r="H16" s="406"/>
      <c r="I16" s="406"/>
      <c r="J16" s="406"/>
      <c r="K16" s="406"/>
    </row>
    <row r="17" spans="1:11" ht="46.5" customHeight="1" x14ac:dyDescent="0.2">
      <c r="A17" s="406" t="s">
        <v>1778</v>
      </c>
      <c r="B17" s="406"/>
      <c r="C17" s="406"/>
      <c r="D17" s="406"/>
      <c r="E17" s="406"/>
      <c r="F17" s="406"/>
      <c r="G17" s="406"/>
      <c r="H17" s="406"/>
      <c r="I17" s="406"/>
      <c r="J17" s="406"/>
      <c r="K17" s="406"/>
    </row>
    <row r="18" spans="1:11" ht="16.5" thickBot="1" x14ac:dyDescent="0.25">
      <c r="A18" s="1" t="s">
        <v>1777</v>
      </c>
      <c r="K18" s="21" t="s">
        <v>1776</v>
      </c>
    </row>
    <row r="19" spans="1:11" ht="22.5" customHeight="1" thickTop="1" x14ac:dyDescent="0.25">
      <c r="A19" s="409" t="s">
        <v>118</v>
      </c>
      <c r="B19" s="412" t="s">
        <v>2</v>
      </c>
      <c r="C19" s="412"/>
      <c r="D19" s="412"/>
      <c r="E19" s="412" t="s">
        <v>3</v>
      </c>
      <c r="F19" s="412"/>
      <c r="G19" s="412"/>
      <c r="H19" s="412" t="s">
        <v>4</v>
      </c>
      <c r="I19" s="412"/>
      <c r="J19" s="412"/>
      <c r="K19" s="409" t="s">
        <v>278</v>
      </c>
    </row>
    <row r="20" spans="1:11" ht="22.5" customHeight="1" x14ac:dyDescent="0.25">
      <c r="A20" s="410"/>
      <c r="B20" s="413" t="s">
        <v>6</v>
      </c>
      <c r="C20" s="413"/>
      <c r="D20" s="413"/>
      <c r="E20" s="413" t="s">
        <v>7</v>
      </c>
      <c r="F20" s="413"/>
      <c r="G20" s="413"/>
      <c r="H20" s="413" t="s">
        <v>8</v>
      </c>
      <c r="I20" s="413"/>
      <c r="J20" s="413"/>
      <c r="K20" s="410"/>
    </row>
    <row r="21" spans="1:11" ht="22.5" customHeight="1" x14ac:dyDescent="0.25">
      <c r="A21" s="410"/>
      <c r="B21" s="75" t="s">
        <v>52</v>
      </c>
      <c r="C21" s="75" t="s">
        <v>279</v>
      </c>
      <c r="D21" s="75" t="s">
        <v>11</v>
      </c>
      <c r="E21" s="75" t="s">
        <v>52</v>
      </c>
      <c r="F21" s="75" t="s">
        <v>279</v>
      </c>
      <c r="G21" s="75" t="s">
        <v>11</v>
      </c>
      <c r="H21" s="75" t="s">
        <v>52</v>
      </c>
      <c r="I21" s="75" t="s">
        <v>279</v>
      </c>
      <c r="J21" s="75" t="s">
        <v>11</v>
      </c>
      <c r="K21" s="410"/>
    </row>
    <row r="22" spans="1:11" ht="22.5" customHeight="1" thickBot="1" x14ac:dyDescent="0.3">
      <c r="A22" s="411"/>
      <c r="B22" s="4" t="s">
        <v>12</v>
      </c>
      <c r="C22" s="4" t="s">
        <v>13</v>
      </c>
      <c r="D22" s="4" t="s">
        <v>8</v>
      </c>
      <c r="E22" s="4" t="s">
        <v>12</v>
      </c>
      <c r="F22" s="4" t="s">
        <v>13</v>
      </c>
      <c r="G22" s="4" t="s">
        <v>8</v>
      </c>
      <c r="H22" s="4" t="s">
        <v>12</v>
      </c>
      <c r="I22" s="4" t="s">
        <v>13</v>
      </c>
      <c r="J22" s="4" t="s">
        <v>8</v>
      </c>
      <c r="K22" s="411"/>
    </row>
    <row r="23" spans="1:11" ht="22.5" customHeight="1" x14ac:dyDescent="0.2">
      <c r="A23" s="5" t="s">
        <v>14</v>
      </c>
      <c r="B23" s="7"/>
      <c r="C23" s="7"/>
      <c r="D23" s="7"/>
      <c r="E23" s="7"/>
      <c r="F23" s="7"/>
      <c r="G23" s="7"/>
      <c r="H23" s="7"/>
      <c r="I23" s="7"/>
      <c r="J23" s="7"/>
      <c r="K23" s="7" t="s">
        <v>547</v>
      </c>
    </row>
    <row r="24" spans="1:11" ht="22.5" customHeight="1" x14ac:dyDescent="0.2">
      <c r="A24" s="5" t="s">
        <v>124</v>
      </c>
      <c r="B24" s="6">
        <v>25</v>
      </c>
      <c r="C24" s="6">
        <v>51</v>
      </c>
      <c r="D24" s="6">
        <f>SUM(B24:C24)</f>
        <v>76</v>
      </c>
      <c r="E24" s="6">
        <v>0</v>
      </c>
      <c r="F24" s="6">
        <v>0</v>
      </c>
      <c r="G24" s="6">
        <v>0</v>
      </c>
      <c r="H24" s="6">
        <f>SUM(B24,E24)</f>
        <v>25</v>
      </c>
      <c r="I24" s="6">
        <f>SUM(C24,F24)</f>
        <v>51</v>
      </c>
      <c r="J24" s="6">
        <f>SUM(H24:I24)</f>
        <v>76</v>
      </c>
      <c r="K24" s="7" t="s">
        <v>282</v>
      </c>
    </row>
    <row r="25" spans="1:11" ht="22.5" customHeight="1" thickBot="1" x14ac:dyDescent="0.25">
      <c r="A25" s="5" t="s">
        <v>38</v>
      </c>
      <c r="B25" s="73">
        <f t="shared" ref="B25:J25" si="2">SUM(B24:B24)</f>
        <v>25</v>
      </c>
      <c r="C25" s="73">
        <f t="shared" si="2"/>
        <v>51</v>
      </c>
      <c r="D25" s="73">
        <f t="shared" si="2"/>
        <v>76</v>
      </c>
      <c r="E25" s="73">
        <f t="shared" si="2"/>
        <v>0</v>
      </c>
      <c r="F25" s="73">
        <f t="shared" si="2"/>
        <v>0</v>
      </c>
      <c r="G25" s="73">
        <f t="shared" si="2"/>
        <v>0</v>
      </c>
      <c r="H25" s="73">
        <f t="shared" si="2"/>
        <v>25</v>
      </c>
      <c r="I25" s="73">
        <f t="shared" si="2"/>
        <v>51</v>
      </c>
      <c r="J25" s="73">
        <f t="shared" si="2"/>
        <v>76</v>
      </c>
      <c r="K25" s="7" t="s">
        <v>305</v>
      </c>
    </row>
    <row r="26" spans="1:11" ht="22.5" customHeight="1" thickBot="1" x14ac:dyDescent="0.25">
      <c r="A26" s="8" t="s">
        <v>108</v>
      </c>
      <c r="B26" s="9">
        <f t="shared" ref="B26:J26" si="3">SUM(B25)</f>
        <v>25</v>
      </c>
      <c r="C26" s="9">
        <f t="shared" si="3"/>
        <v>51</v>
      </c>
      <c r="D26" s="9">
        <f t="shared" si="3"/>
        <v>76</v>
      </c>
      <c r="E26" s="9">
        <f t="shared" si="3"/>
        <v>0</v>
      </c>
      <c r="F26" s="9">
        <f t="shared" si="3"/>
        <v>0</v>
      </c>
      <c r="G26" s="9">
        <f t="shared" si="3"/>
        <v>0</v>
      </c>
      <c r="H26" s="9">
        <f t="shared" si="3"/>
        <v>25</v>
      </c>
      <c r="I26" s="9">
        <f t="shared" si="3"/>
        <v>51</v>
      </c>
      <c r="J26" s="9">
        <f t="shared" si="3"/>
        <v>76</v>
      </c>
      <c r="K26" s="10" t="s">
        <v>631</v>
      </c>
    </row>
    <row r="27" spans="1:11" ht="15" thickTop="1" x14ac:dyDescent="0.2"/>
  </sheetData>
  <mergeCells count="20">
    <mergeCell ref="A16:K16"/>
    <mergeCell ref="A17:K17"/>
    <mergeCell ref="A19:A22"/>
    <mergeCell ref="B19:D19"/>
    <mergeCell ref="E19:G19"/>
    <mergeCell ref="H19:J19"/>
    <mergeCell ref="K19:K22"/>
    <mergeCell ref="B20:D20"/>
    <mergeCell ref="E20:G20"/>
    <mergeCell ref="H20:J20"/>
    <mergeCell ref="A2:K2"/>
    <mergeCell ref="A3:K3"/>
    <mergeCell ref="A5:A8"/>
    <mergeCell ref="B5:D5"/>
    <mergeCell ref="E5:G5"/>
    <mergeCell ref="H5:J5"/>
    <mergeCell ref="K5:K8"/>
    <mergeCell ref="B6:D6"/>
    <mergeCell ref="E6:G6"/>
    <mergeCell ref="H6:J6"/>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10"/>
  <sheetViews>
    <sheetView rightToLeft="1" view="pageBreakPreview" topLeftCell="A22" zoomScale="85" zoomScaleNormal="85" zoomScaleSheetLayoutView="85" workbookViewId="0">
      <selection activeCell="DA15" sqref="DA15"/>
    </sheetView>
  </sheetViews>
  <sheetFormatPr defaultRowHeight="14.25" x14ac:dyDescent="0.2"/>
  <cols>
    <col min="1" max="1" width="26" style="76" customWidth="1"/>
    <col min="2" max="10" width="8.75" style="76" customWidth="1"/>
    <col min="11" max="11" width="36.875" style="76" customWidth="1"/>
    <col min="12" max="103" width="0" style="76" hidden="1" customWidth="1"/>
    <col min="104" max="16384" width="9" style="76"/>
  </cols>
  <sheetData>
    <row r="1" spans="1:11" ht="27" customHeight="1" x14ac:dyDescent="0.2">
      <c r="A1" s="423" t="s">
        <v>944</v>
      </c>
      <c r="B1" s="423"/>
      <c r="C1" s="423"/>
      <c r="D1" s="423"/>
      <c r="E1" s="423"/>
      <c r="F1" s="423"/>
      <c r="G1" s="423"/>
      <c r="H1" s="423"/>
      <c r="I1" s="423"/>
      <c r="J1" s="423"/>
      <c r="K1" s="423"/>
    </row>
    <row r="2" spans="1:11" ht="33.75" customHeight="1" x14ac:dyDescent="0.25">
      <c r="A2" s="416" t="s">
        <v>945</v>
      </c>
      <c r="B2" s="416"/>
      <c r="C2" s="416"/>
      <c r="D2" s="416"/>
      <c r="E2" s="416"/>
      <c r="F2" s="416"/>
      <c r="G2" s="416"/>
      <c r="H2" s="416"/>
      <c r="I2" s="416"/>
      <c r="J2" s="416"/>
      <c r="K2" s="416"/>
    </row>
    <row r="3" spans="1:11" ht="25.5" customHeight="1" thickBot="1" x14ac:dyDescent="0.25">
      <c r="A3" s="1" t="s">
        <v>1878</v>
      </c>
      <c r="K3" s="21" t="s">
        <v>1879</v>
      </c>
    </row>
    <row r="4" spans="1:11" ht="21.75" customHeight="1" thickTop="1" x14ac:dyDescent="0.25">
      <c r="A4" s="409" t="s">
        <v>118</v>
      </c>
      <c r="B4" s="412" t="s">
        <v>2</v>
      </c>
      <c r="C4" s="412"/>
      <c r="D4" s="412"/>
      <c r="E4" s="412" t="s">
        <v>3</v>
      </c>
      <c r="F4" s="412"/>
      <c r="G4" s="412"/>
      <c r="H4" s="412" t="s">
        <v>4</v>
      </c>
      <c r="I4" s="412"/>
      <c r="J4" s="412"/>
      <c r="K4" s="409" t="s">
        <v>545</v>
      </c>
    </row>
    <row r="5" spans="1:11" ht="21.75" customHeight="1" x14ac:dyDescent="0.25">
      <c r="A5" s="410"/>
      <c r="B5" s="413" t="s">
        <v>6</v>
      </c>
      <c r="C5" s="413"/>
      <c r="D5" s="413"/>
      <c r="E5" s="413" t="s">
        <v>7</v>
      </c>
      <c r="F5" s="413"/>
      <c r="G5" s="413"/>
      <c r="H5" s="413" t="s">
        <v>8</v>
      </c>
      <c r="I5" s="413"/>
      <c r="J5" s="413"/>
      <c r="K5" s="410"/>
    </row>
    <row r="6" spans="1:11" ht="21.75" customHeight="1" x14ac:dyDescent="0.25">
      <c r="A6" s="410"/>
      <c r="B6" s="75" t="s">
        <v>52</v>
      </c>
      <c r="C6" s="75" t="s">
        <v>279</v>
      </c>
      <c r="D6" s="75" t="s">
        <v>11</v>
      </c>
      <c r="E6" s="75" t="s">
        <v>52</v>
      </c>
      <c r="F6" s="75" t="s">
        <v>279</v>
      </c>
      <c r="G6" s="75" t="s">
        <v>11</v>
      </c>
      <c r="H6" s="75" t="s">
        <v>52</v>
      </c>
      <c r="I6" s="75" t="s">
        <v>279</v>
      </c>
      <c r="J6" s="75" t="s">
        <v>11</v>
      </c>
      <c r="K6" s="410"/>
    </row>
    <row r="7" spans="1:11" ht="21.75" customHeight="1" thickBot="1" x14ac:dyDescent="0.3">
      <c r="A7" s="411"/>
      <c r="B7" s="4" t="s">
        <v>12</v>
      </c>
      <c r="C7" s="4" t="s">
        <v>13</v>
      </c>
      <c r="D7" s="4" t="s">
        <v>8</v>
      </c>
      <c r="E7" s="4" t="s">
        <v>12</v>
      </c>
      <c r="F7" s="4" t="s">
        <v>13</v>
      </c>
      <c r="G7" s="4" t="s">
        <v>8</v>
      </c>
      <c r="H7" s="4" t="s">
        <v>12</v>
      </c>
      <c r="I7" s="4" t="s">
        <v>13</v>
      </c>
      <c r="J7" s="4" t="s">
        <v>8</v>
      </c>
      <c r="K7" s="411"/>
    </row>
    <row r="8" spans="1:11" ht="25.5" customHeight="1" x14ac:dyDescent="0.2">
      <c r="A8" s="5" t="s">
        <v>14</v>
      </c>
      <c r="B8" s="6"/>
      <c r="C8" s="6"/>
      <c r="D8" s="6"/>
      <c r="E8" s="6"/>
      <c r="F8" s="6"/>
      <c r="G8" s="6"/>
      <c r="H8" s="6"/>
      <c r="I8" s="6"/>
      <c r="J8" s="6"/>
      <c r="K8" s="7" t="s">
        <v>547</v>
      </c>
    </row>
    <row r="9" spans="1:11" ht="25.5" customHeight="1" x14ac:dyDescent="0.2">
      <c r="A9" s="5" t="s">
        <v>946</v>
      </c>
      <c r="B9" s="6">
        <v>36</v>
      </c>
      <c r="C9" s="6">
        <v>33</v>
      </c>
      <c r="D9" s="6">
        <v>69</v>
      </c>
      <c r="E9" s="6">
        <v>0</v>
      </c>
      <c r="F9" s="6">
        <v>0</v>
      </c>
      <c r="G9" s="6">
        <v>0</v>
      </c>
      <c r="H9" s="6">
        <f>SUM(E9,B9)</f>
        <v>36</v>
      </c>
      <c r="I9" s="6">
        <f>SUM(F9,C9)</f>
        <v>33</v>
      </c>
      <c r="J9" s="6">
        <f>SUM(H9:I9)</f>
        <v>69</v>
      </c>
      <c r="K9" s="7" t="s">
        <v>947</v>
      </c>
    </row>
    <row r="10" spans="1:11" ht="25.5" customHeight="1" x14ac:dyDescent="0.2">
      <c r="A10" s="5" t="s">
        <v>287</v>
      </c>
      <c r="B10" s="6">
        <v>41</v>
      </c>
      <c r="C10" s="6">
        <v>58</v>
      </c>
      <c r="D10" s="6">
        <v>99</v>
      </c>
      <c r="E10" s="6">
        <v>0</v>
      </c>
      <c r="F10" s="6">
        <v>0</v>
      </c>
      <c r="G10" s="6">
        <v>0</v>
      </c>
      <c r="H10" s="6">
        <f>SUM(E10,B10)</f>
        <v>41</v>
      </c>
      <c r="I10" s="6">
        <f>SUM(F10,C10)</f>
        <v>58</v>
      </c>
      <c r="J10" s="6">
        <f>SUM(H10:I10)</f>
        <v>99</v>
      </c>
      <c r="K10" s="7" t="s">
        <v>411</v>
      </c>
    </row>
    <row r="11" spans="1:11" ht="25.5" customHeight="1" x14ac:dyDescent="0.2">
      <c r="A11" s="5" t="s">
        <v>38</v>
      </c>
      <c r="B11" s="6">
        <f>SUM(B9:B10)</f>
        <v>77</v>
      </c>
      <c r="C11" s="6">
        <f t="shared" ref="C11:J11" si="0">SUM(C9:C10)</f>
        <v>91</v>
      </c>
      <c r="D11" s="6">
        <f t="shared" si="0"/>
        <v>168</v>
      </c>
      <c r="E11" s="6">
        <f t="shared" si="0"/>
        <v>0</v>
      </c>
      <c r="F11" s="6">
        <f t="shared" si="0"/>
        <v>0</v>
      </c>
      <c r="G11" s="6">
        <f t="shared" si="0"/>
        <v>0</v>
      </c>
      <c r="H11" s="6">
        <f t="shared" si="0"/>
        <v>77</v>
      </c>
      <c r="I11" s="6">
        <f t="shared" si="0"/>
        <v>91</v>
      </c>
      <c r="J11" s="6">
        <f t="shared" si="0"/>
        <v>168</v>
      </c>
      <c r="K11" s="7" t="s">
        <v>305</v>
      </c>
    </row>
    <row r="12" spans="1:11" ht="25.5" customHeight="1" x14ac:dyDescent="0.2">
      <c r="A12" s="5" t="s">
        <v>62</v>
      </c>
      <c r="B12" s="6"/>
      <c r="C12" s="6"/>
      <c r="D12" s="6"/>
      <c r="E12" s="6"/>
      <c r="F12" s="6"/>
      <c r="G12" s="6"/>
      <c r="H12" s="6"/>
      <c r="I12" s="6"/>
      <c r="J12" s="6"/>
      <c r="K12" s="7" t="s">
        <v>41</v>
      </c>
    </row>
    <row r="13" spans="1:11" ht="25.5" customHeight="1" x14ac:dyDescent="0.2">
      <c r="A13" s="5" t="s">
        <v>946</v>
      </c>
      <c r="B13" s="6">
        <v>17</v>
      </c>
      <c r="C13" s="6">
        <v>8</v>
      </c>
      <c r="D13" s="6">
        <v>25</v>
      </c>
      <c r="E13" s="6">
        <v>0</v>
      </c>
      <c r="F13" s="6">
        <v>0</v>
      </c>
      <c r="G13" s="6">
        <v>0</v>
      </c>
      <c r="H13" s="6">
        <f>SUM(B13,E13)</f>
        <v>17</v>
      </c>
      <c r="I13" s="6">
        <f>SUM(C13,F13)</f>
        <v>8</v>
      </c>
      <c r="J13" s="6">
        <f>SUM(D13,G13)</f>
        <v>25</v>
      </c>
      <c r="K13" s="7" t="s">
        <v>947</v>
      </c>
    </row>
    <row r="14" spans="1:11" ht="25.5" customHeight="1" thickBot="1" x14ac:dyDescent="0.25">
      <c r="A14" s="25" t="s">
        <v>45</v>
      </c>
      <c r="B14" s="73">
        <f>SUM(B13)</f>
        <v>17</v>
      </c>
      <c r="C14" s="73">
        <f t="shared" ref="C14:J14" si="1">SUM(C13)</f>
        <v>8</v>
      </c>
      <c r="D14" s="73">
        <f t="shared" si="1"/>
        <v>25</v>
      </c>
      <c r="E14" s="73">
        <f t="shared" si="1"/>
        <v>0</v>
      </c>
      <c r="F14" s="73">
        <f t="shared" si="1"/>
        <v>0</v>
      </c>
      <c r="G14" s="73">
        <f t="shared" si="1"/>
        <v>0</v>
      </c>
      <c r="H14" s="73">
        <f t="shared" si="1"/>
        <v>17</v>
      </c>
      <c r="I14" s="73">
        <f t="shared" si="1"/>
        <v>8</v>
      </c>
      <c r="J14" s="73">
        <f t="shared" si="1"/>
        <v>25</v>
      </c>
      <c r="K14" s="26" t="s">
        <v>307</v>
      </c>
    </row>
    <row r="15" spans="1:11" ht="25.5" customHeight="1" thickBot="1" x14ac:dyDescent="0.25">
      <c r="A15" s="8" t="s">
        <v>108</v>
      </c>
      <c r="B15" s="9">
        <f>SUM(B14,B11)</f>
        <v>94</v>
      </c>
      <c r="C15" s="9">
        <f t="shared" ref="C15:J15" si="2">SUM(C14,C11)</f>
        <v>99</v>
      </c>
      <c r="D15" s="9">
        <f t="shared" si="2"/>
        <v>193</v>
      </c>
      <c r="E15" s="9">
        <f t="shared" si="2"/>
        <v>0</v>
      </c>
      <c r="F15" s="9">
        <f t="shared" si="2"/>
        <v>0</v>
      </c>
      <c r="G15" s="9">
        <f t="shared" si="2"/>
        <v>0</v>
      </c>
      <c r="H15" s="9">
        <f t="shared" si="2"/>
        <v>94</v>
      </c>
      <c r="I15" s="9">
        <f t="shared" si="2"/>
        <v>99</v>
      </c>
      <c r="J15" s="9">
        <f t="shared" si="2"/>
        <v>193</v>
      </c>
      <c r="K15" s="10" t="s">
        <v>631</v>
      </c>
    </row>
    <row r="16" spans="1:11" ht="18" customHeight="1" thickTop="1" x14ac:dyDescent="0.2"/>
    <row r="17" ht="18" customHeight="1" x14ac:dyDescent="0.2"/>
    <row r="18" ht="18" customHeight="1" x14ac:dyDescent="0.2"/>
    <row r="19" ht="18" customHeight="1" x14ac:dyDescent="0.2"/>
    <row r="20" ht="18" customHeight="1" x14ac:dyDescent="0.2"/>
    <row r="21" ht="18" customHeight="1" x14ac:dyDescent="0.2"/>
    <row r="22" ht="18" customHeight="1" x14ac:dyDescent="0.2"/>
    <row r="23" ht="18" customHeight="1" x14ac:dyDescent="0.2"/>
    <row r="24" ht="18" customHeight="1" x14ac:dyDescent="0.2"/>
    <row r="25" ht="18" customHeight="1" x14ac:dyDescent="0.2"/>
    <row r="26" ht="18" customHeight="1" x14ac:dyDescent="0.2"/>
    <row r="27" ht="18" customHeight="1" x14ac:dyDescent="0.2"/>
    <row r="28" ht="18" customHeight="1" x14ac:dyDescent="0.2"/>
    <row r="29" ht="18" customHeight="1" x14ac:dyDescent="0.2"/>
    <row r="30" ht="18" customHeight="1" x14ac:dyDescent="0.2"/>
    <row r="31" ht="18" customHeight="1" x14ac:dyDescent="0.2"/>
    <row r="32" ht="18" customHeight="1" x14ac:dyDescent="0.2"/>
    <row r="33" spans="1:11" ht="22.5" customHeight="1" x14ac:dyDescent="0.2"/>
    <row r="34" spans="1:11" ht="21" customHeight="1" x14ac:dyDescent="0.2">
      <c r="A34" s="423" t="s">
        <v>948</v>
      </c>
      <c r="B34" s="423"/>
      <c r="C34" s="423"/>
      <c r="D34" s="423"/>
      <c r="E34" s="423"/>
      <c r="F34" s="423"/>
      <c r="G34" s="423"/>
      <c r="H34" s="423"/>
      <c r="I34" s="423"/>
      <c r="J34" s="423"/>
      <c r="K34" s="423"/>
    </row>
    <row r="35" spans="1:11" ht="45" customHeight="1" x14ac:dyDescent="0.25">
      <c r="A35" s="416" t="s">
        <v>949</v>
      </c>
      <c r="B35" s="416"/>
      <c r="C35" s="416"/>
      <c r="D35" s="416"/>
      <c r="E35" s="416"/>
      <c r="F35" s="416"/>
      <c r="G35" s="416"/>
      <c r="H35" s="416"/>
      <c r="I35" s="416"/>
      <c r="J35" s="416"/>
      <c r="K35" s="416"/>
    </row>
    <row r="36" spans="1:11" ht="21" customHeight="1" thickBot="1" x14ac:dyDescent="0.25">
      <c r="A36" s="1" t="s">
        <v>1880</v>
      </c>
      <c r="K36" s="21" t="s">
        <v>1881</v>
      </c>
    </row>
    <row r="37" spans="1:11" ht="15.75" customHeight="1" thickTop="1" x14ac:dyDescent="0.25">
      <c r="A37" s="409" t="s">
        <v>118</v>
      </c>
      <c r="B37" s="412" t="s">
        <v>2</v>
      </c>
      <c r="C37" s="412"/>
      <c r="D37" s="412"/>
      <c r="E37" s="412" t="s">
        <v>3</v>
      </c>
      <c r="F37" s="412"/>
      <c r="G37" s="412"/>
      <c r="H37" s="412" t="s">
        <v>4</v>
      </c>
      <c r="I37" s="412"/>
      <c r="J37" s="412"/>
      <c r="K37" s="409" t="s">
        <v>545</v>
      </c>
    </row>
    <row r="38" spans="1:11" ht="15.75" customHeight="1" x14ac:dyDescent="0.25">
      <c r="A38" s="410"/>
      <c r="B38" s="413" t="s">
        <v>6</v>
      </c>
      <c r="C38" s="413"/>
      <c r="D38" s="413"/>
      <c r="E38" s="413" t="s">
        <v>7</v>
      </c>
      <c r="F38" s="413"/>
      <c r="G38" s="413"/>
      <c r="H38" s="413" t="s">
        <v>8</v>
      </c>
      <c r="I38" s="413"/>
      <c r="J38" s="413"/>
      <c r="K38" s="410"/>
    </row>
    <row r="39" spans="1:11" ht="15.75" customHeight="1" x14ac:dyDescent="0.25">
      <c r="A39" s="410"/>
      <c r="B39" s="75" t="s">
        <v>52</v>
      </c>
      <c r="C39" s="75" t="s">
        <v>279</v>
      </c>
      <c r="D39" s="75" t="s">
        <v>11</v>
      </c>
      <c r="E39" s="75" t="s">
        <v>52</v>
      </c>
      <c r="F39" s="75" t="s">
        <v>279</v>
      </c>
      <c r="G39" s="75" t="s">
        <v>11</v>
      </c>
      <c r="H39" s="75" t="s">
        <v>52</v>
      </c>
      <c r="I39" s="75" t="s">
        <v>279</v>
      </c>
      <c r="J39" s="75" t="s">
        <v>11</v>
      </c>
      <c r="K39" s="410"/>
    </row>
    <row r="40" spans="1:11" ht="15.75" customHeight="1" thickBot="1" x14ac:dyDescent="0.3">
      <c r="A40" s="411"/>
      <c r="B40" s="4" t="s">
        <v>12</v>
      </c>
      <c r="C40" s="4" t="s">
        <v>13</v>
      </c>
      <c r="D40" s="4" t="s">
        <v>8</v>
      </c>
      <c r="E40" s="4" t="s">
        <v>12</v>
      </c>
      <c r="F40" s="4" t="s">
        <v>13</v>
      </c>
      <c r="G40" s="4" t="s">
        <v>8</v>
      </c>
      <c r="H40" s="4" t="s">
        <v>12</v>
      </c>
      <c r="I40" s="4" t="s">
        <v>13</v>
      </c>
      <c r="J40" s="4" t="s">
        <v>8</v>
      </c>
      <c r="K40" s="411"/>
    </row>
    <row r="41" spans="1:11" ht="27.75" customHeight="1" x14ac:dyDescent="0.2">
      <c r="A41" s="5" t="s">
        <v>14</v>
      </c>
      <c r="B41" s="7"/>
      <c r="C41" s="7"/>
      <c r="D41" s="7"/>
      <c r="E41" s="7"/>
      <c r="F41" s="7"/>
      <c r="G41" s="7"/>
      <c r="H41" s="7"/>
      <c r="I41" s="7"/>
      <c r="J41" s="7"/>
      <c r="K41" s="7" t="s">
        <v>547</v>
      </c>
    </row>
    <row r="42" spans="1:11" ht="27.75" customHeight="1" x14ac:dyDescent="0.2">
      <c r="A42" s="5" t="s">
        <v>946</v>
      </c>
      <c r="B42" s="6">
        <v>82</v>
      </c>
      <c r="C42" s="6">
        <v>83</v>
      </c>
      <c r="D42" s="6">
        <v>165</v>
      </c>
      <c r="E42" s="6">
        <v>0</v>
      </c>
      <c r="F42" s="6">
        <v>0</v>
      </c>
      <c r="G42" s="6">
        <v>0</v>
      </c>
      <c r="H42" s="6">
        <f>SUM(E42,B42)</f>
        <v>82</v>
      </c>
      <c r="I42" s="6">
        <f>SUM(F42,C42)</f>
        <v>83</v>
      </c>
      <c r="J42" s="6">
        <f>SUM(H42:I42)</f>
        <v>165</v>
      </c>
      <c r="K42" s="7" t="s">
        <v>947</v>
      </c>
    </row>
    <row r="43" spans="1:11" ht="27.75" customHeight="1" x14ac:dyDescent="0.2">
      <c r="A43" s="5" t="s">
        <v>287</v>
      </c>
      <c r="B43" s="6">
        <v>41</v>
      </c>
      <c r="C43" s="6">
        <v>58</v>
      </c>
      <c r="D43" s="6">
        <v>99</v>
      </c>
      <c r="E43" s="6">
        <v>0</v>
      </c>
      <c r="F43" s="6">
        <v>0</v>
      </c>
      <c r="G43" s="6">
        <v>0</v>
      </c>
      <c r="H43" s="6">
        <f>SUM(E43,B43)</f>
        <v>41</v>
      </c>
      <c r="I43" s="6">
        <f>SUM(F43,C43)</f>
        <v>58</v>
      </c>
      <c r="J43" s="6">
        <f>SUM(H43:I43)</f>
        <v>99</v>
      </c>
      <c r="K43" s="7" t="s">
        <v>411</v>
      </c>
    </row>
    <row r="44" spans="1:11" ht="27.75" customHeight="1" x14ac:dyDescent="0.2">
      <c r="A44" s="5" t="s">
        <v>38</v>
      </c>
      <c r="B44" s="6">
        <f>SUM(B42:B43)</f>
        <v>123</v>
      </c>
      <c r="C44" s="6">
        <f t="shared" ref="C44:J44" si="3">SUM(C42:C43)</f>
        <v>141</v>
      </c>
      <c r="D44" s="6">
        <f t="shared" si="3"/>
        <v>264</v>
      </c>
      <c r="E44" s="6">
        <f t="shared" si="3"/>
        <v>0</v>
      </c>
      <c r="F44" s="6">
        <f t="shared" si="3"/>
        <v>0</v>
      </c>
      <c r="G44" s="6">
        <f t="shared" si="3"/>
        <v>0</v>
      </c>
      <c r="H44" s="6">
        <f t="shared" si="3"/>
        <v>123</v>
      </c>
      <c r="I44" s="6">
        <f t="shared" si="3"/>
        <v>141</v>
      </c>
      <c r="J44" s="6">
        <f t="shared" si="3"/>
        <v>264</v>
      </c>
      <c r="K44" s="7" t="s">
        <v>305</v>
      </c>
    </row>
    <row r="45" spans="1:11" ht="27.75" customHeight="1" x14ac:dyDescent="0.2">
      <c r="A45" s="5" t="s">
        <v>62</v>
      </c>
      <c r="B45" s="6"/>
      <c r="C45" s="6"/>
      <c r="D45" s="6"/>
      <c r="E45" s="6"/>
      <c r="F45" s="6"/>
      <c r="G45" s="6"/>
      <c r="H45" s="6"/>
      <c r="I45" s="6"/>
      <c r="J45" s="6"/>
      <c r="K45" s="7" t="s">
        <v>41</v>
      </c>
    </row>
    <row r="46" spans="1:11" ht="27.75" customHeight="1" x14ac:dyDescent="0.2">
      <c r="A46" s="5" t="s">
        <v>946</v>
      </c>
      <c r="B46" s="6">
        <v>17</v>
      </c>
      <c r="C46" s="6">
        <v>8</v>
      </c>
      <c r="D46" s="6">
        <v>25</v>
      </c>
      <c r="E46" s="6">
        <v>0</v>
      </c>
      <c r="F46" s="6">
        <v>0</v>
      </c>
      <c r="G46" s="6">
        <v>0</v>
      </c>
      <c r="H46" s="6">
        <v>17</v>
      </c>
      <c r="I46" s="6">
        <v>8</v>
      </c>
      <c r="J46" s="6">
        <v>25</v>
      </c>
      <c r="K46" s="7" t="s">
        <v>947</v>
      </c>
    </row>
    <row r="47" spans="1:11" ht="27.75" customHeight="1" thickBot="1" x14ac:dyDescent="0.25">
      <c r="A47" s="5" t="s">
        <v>45</v>
      </c>
      <c r="B47" s="6">
        <f>SUM(B46)</f>
        <v>17</v>
      </c>
      <c r="C47" s="6">
        <f t="shared" ref="C47:J47" si="4">SUM(C46)</f>
        <v>8</v>
      </c>
      <c r="D47" s="6">
        <f t="shared" si="4"/>
        <v>25</v>
      </c>
      <c r="E47" s="6">
        <f t="shared" si="4"/>
        <v>0</v>
      </c>
      <c r="F47" s="6">
        <f t="shared" si="4"/>
        <v>0</v>
      </c>
      <c r="G47" s="6">
        <f t="shared" si="4"/>
        <v>0</v>
      </c>
      <c r="H47" s="6">
        <f t="shared" si="4"/>
        <v>17</v>
      </c>
      <c r="I47" s="6">
        <f t="shared" si="4"/>
        <v>8</v>
      </c>
      <c r="J47" s="6">
        <f t="shared" si="4"/>
        <v>25</v>
      </c>
      <c r="K47" s="7" t="s">
        <v>307</v>
      </c>
    </row>
    <row r="48" spans="1:11" ht="27.75" customHeight="1" thickBot="1" x14ac:dyDescent="0.25">
      <c r="A48" s="8" t="s">
        <v>108</v>
      </c>
      <c r="B48" s="9">
        <f>SUM(B47,B44)</f>
        <v>140</v>
      </c>
      <c r="C48" s="9">
        <f t="shared" ref="C48:J48" si="5">SUM(C47,C44)</f>
        <v>149</v>
      </c>
      <c r="D48" s="9">
        <f t="shared" si="5"/>
        <v>289</v>
      </c>
      <c r="E48" s="9">
        <f t="shared" si="5"/>
        <v>0</v>
      </c>
      <c r="F48" s="9">
        <f t="shared" si="5"/>
        <v>0</v>
      </c>
      <c r="G48" s="9">
        <f t="shared" si="5"/>
        <v>0</v>
      </c>
      <c r="H48" s="9">
        <f t="shared" si="5"/>
        <v>140</v>
      </c>
      <c r="I48" s="9">
        <f t="shared" si="5"/>
        <v>149</v>
      </c>
      <c r="J48" s="9">
        <f t="shared" si="5"/>
        <v>289</v>
      </c>
      <c r="K48" s="10" t="s">
        <v>631</v>
      </c>
    </row>
    <row r="49" spans="1:11" ht="15" thickTop="1" x14ac:dyDescent="0.2"/>
    <row r="60" spans="1:11" ht="18" x14ac:dyDescent="0.2">
      <c r="A60" s="423" t="s">
        <v>950</v>
      </c>
      <c r="B60" s="423"/>
      <c r="C60" s="423"/>
      <c r="D60" s="423"/>
      <c r="E60" s="423"/>
      <c r="F60" s="423"/>
      <c r="G60" s="423"/>
      <c r="H60" s="423"/>
      <c r="I60" s="423"/>
      <c r="J60" s="423"/>
      <c r="K60" s="423"/>
    </row>
    <row r="61" spans="1:11" ht="34.5" customHeight="1" x14ac:dyDescent="0.25">
      <c r="A61" s="416" t="s">
        <v>951</v>
      </c>
      <c r="B61" s="416"/>
      <c r="C61" s="416"/>
      <c r="D61" s="416"/>
      <c r="E61" s="416"/>
      <c r="F61" s="416"/>
      <c r="G61" s="416"/>
      <c r="H61" s="416"/>
      <c r="I61" s="416"/>
      <c r="J61" s="416"/>
      <c r="K61" s="416"/>
    </row>
    <row r="63" spans="1:11" ht="16.5" thickBot="1" x14ac:dyDescent="0.25">
      <c r="A63" s="1" t="s">
        <v>1882</v>
      </c>
      <c r="K63" s="21" t="s">
        <v>1883</v>
      </c>
    </row>
    <row r="64" spans="1:11" ht="16.5" thickTop="1" x14ac:dyDescent="0.25">
      <c r="A64" s="409" t="s">
        <v>118</v>
      </c>
      <c r="B64" s="412" t="s">
        <v>2</v>
      </c>
      <c r="C64" s="412"/>
      <c r="D64" s="412"/>
      <c r="E64" s="412" t="s">
        <v>3</v>
      </c>
      <c r="F64" s="412"/>
      <c r="G64" s="412"/>
      <c r="H64" s="412" t="s">
        <v>4</v>
      </c>
      <c r="I64" s="412"/>
      <c r="J64" s="412"/>
      <c r="K64" s="409" t="s">
        <v>545</v>
      </c>
    </row>
    <row r="65" spans="1:11" ht="15.75" x14ac:dyDescent="0.25">
      <c r="A65" s="410"/>
      <c r="B65" s="413" t="s">
        <v>6</v>
      </c>
      <c r="C65" s="413"/>
      <c r="D65" s="413"/>
      <c r="E65" s="413" t="s">
        <v>7</v>
      </c>
      <c r="F65" s="413"/>
      <c r="G65" s="413"/>
      <c r="H65" s="413" t="s">
        <v>8</v>
      </c>
      <c r="I65" s="413"/>
      <c r="J65" s="413"/>
      <c r="K65" s="410"/>
    </row>
    <row r="66" spans="1:11" ht="15.75" x14ac:dyDescent="0.25">
      <c r="A66" s="410"/>
      <c r="B66" s="75" t="s">
        <v>52</v>
      </c>
      <c r="C66" s="75" t="s">
        <v>279</v>
      </c>
      <c r="D66" s="75" t="s">
        <v>11</v>
      </c>
      <c r="E66" s="75" t="s">
        <v>52</v>
      </c>
      <c r="F66" s="75" t="s">
        <v>279</v>
      </c>
      <c r="G66" s="75" t="s">
        <v>11</v>
      </c>
      <c r="H66" s="75" t="s">
        <v>52</v>
      </c>
      <c r="I66" s="75" t="s">
        <v>279</v>
      </c>
      <c r="J66" s="75" t="s">
        <v>11</v>
      </c>
      <c r="K66" s="410"/>
    </row>
    <row r="67" spans="1:11" ht="16.5" thickBot="1" x14ac:dyDescent="0.3">
      <c r="A67" s="411"/>
      <c r="B67" s="4" t="s">
        <v>12</v>
      </c>
      <c r="C67" s="4" t="s">
        <v>13</v>
      </c>
      <c r="D67" s="4" t="s">
        <v>8</v>
      </c>
      <c r="E67" s="4" t="s">
        <v>12</v>
      </c>
      <c r="F67" s="4" t="s">
        <v>13</v>
      </c>
      <c r="G67" s="4" t="s">
        <v>8</v>
      </c>
      <c r="H67" s="4" t="s">
        <v>12</v>
      </c>
      <c r="I67" s="4" t="s">
        <v>13</v>
      </c>
      <c r="J67" s="4" t="s">
        <v>8</v>
      </c>
      <c r="K67" s="411"/>
    </row>
    <row r="68" spans="1:11" ht="24" customHeight="1" x14ac:dyDescent="0.2">
      <c r="A68" s="5" t="s">
        <v>14</v>
      </c>
      <c r="B68" s="7"/>
      <c r="C68" s="7"/>
      <c r="D68" s="7"/>
      <c r="E68" s="7"/>
      <c r="F68" s="7"/>
      <c r="G68" s="7"/>
      <c r="H68" s="7"/>
      <c r="I68" s="7"/>
      <c r="J68" s="7"/>
      <c r="K68" s="7" t="s">
        <v>547</v>
      </c>
    </row>
    <row r="69" spans="1:11" ht="24" customHeight="1" x14ac:dyDescent="0.2">
      <c r="A69" s="5" t="s">
        <v>946</v>
      </c>
      <c r="B69" s="6">
        <v>16</v>
      </c>
      <c r="C69" s="6">
        <v>20</v>
      </c>
      <c r="D69" s="6">
        <v>36</v>
      </c>
      <c r="E69" s="6">
        <v>0</v>
      </c>
      <c r="F69" s="6">
        <v>0</v>
      </c>
      <c r="G69" s="6">
        <v>0</v>
      </c>
      <c r="H69" s="6">
        <f>SUM(E69,B69)</f>
        <v>16</v>
      </c>
      <c r="I69" s="6">
        <f t="shared" ref="I69:J73" si="6">SUM(F69,C69)</f>
        <v>20</v>
      </c>
      <c r="J69" s="6">
        <f t="shared" si="6"/>
        <v>36</v>
      </c>
      <c r="K69" s="7" t="s">
        <v>947</v>
      </c>
    </row>
    <row r="70" spans="1:11" ht="24" customHeight="1" x14ac:dyDescent="0.2">
      <c r="A70" s="5" t="s">
        <v>287</v>
      </c>
      <c r="B70" s="6">
        <v>13</v>
      </c>
      <c r="C70" s="6">
        <v>14</v>
      </c>
      <c r="D70" s="6">
        <v>27</v>
      </c>
      <c r="E70" s="6">
        <v>0</v>
      </c>
      <c r="F70" s="6">
        <v>0</v>
      </c>
      <c r="G70" s="6">
        <v>0</v>
      </c>
      <c r="H70" s="6">
        <f>SUM(E70,B70)</f>
        <v>13</v>
      </c>
      <c r="I70" s="6">
        <f t="shared" si="6"/>
        <v>14</v>
      </c>
      <c r="J70" s="6">
        <f t="shared" si="6"/>
        <v>27</v>
      </c>
      <c r="K70" s="7" t="s">
        <v>411</v>
      </c>
    </row>
    <row r="71" spans="1:11" ht="24" customHeight="1" x14ac:dyDescent="0.2">
      <c r="A71" s="5" t="s">
        <v>244</v>
      </c>
      <c r="B71" s="6">
        <v>0</v>
      </c>
      <c r="C71" s="6">
        <v>2</v>
      </c>
      <c r="D71" s="6">
        <v>2</v>
      </c>
      <c r="E71" s="6">
        <v>0</v>
      </c>
      <c r="F71" s="6">
        <v>0</v>
      </c>
      <c r="G71" s="6">
        <v>0</v>
      </c>
      <c r="H71" s="6">
        <f>SUM(E71,B71)</f>
        <v>0</v>
      </c>
      <c r="I71" s="6">
        <f t="shared" si="6"/>
        <v>2</v>
      </c>
      <c r="J71" s="6">
        <f t="shared" si="6"/>
        <v>2</v>
      </c>
      <c r="K71" s="7" t="s">
        <v>952</v>
      </c>
    </row>
    <row r="72" spans="1:11" ht="27" customHeight="1" x14ac:dyDescent="0.2">
      <c r="A72" s="5" t="s">
        <v>953</v>
      </c>
      <c r="B72" s="6">
        <v>3</v>
      </c>
      <c r="C72" s="6">
        <v>0</v>
      </c>
      <c r="D72" s="6">
        <v>3</v>
      </c>
      <c r="E72" s="6">
        <v>0</v>
      </c>
      <c r="F72" s="6">
        <v>0</v>
      </c>
      <c r="G72" s="6">
        <v>0</v>
      </c>
      <c r="H72" s="6">
        <f>SUM(E72,B72)</f>
        <v>3</v>
      </c>
      <c r="I72" s="6">
        <f t="shared" si="6"/>
        <v>0</v>
      </c>
      <c r="J72" s="6">
        <f t="shared" si="6"/>
        <v>3</v>
      </c>
      <c r="K72" s="7" t="s">
        <v>265</v>
      </c>
    </row>
    <row r="73" spans="1:11" ht="27" customHeight="1" thickBot="1" x14ac:dyDescent="0.25">
      <c r="A73" s="5" t="s">
        <v>115</v>
      </c>
      <c r="B73" s="6">
        <v>18</v>
      </c>
      <c r="C73" s="6">
        <v>10</v>
      </c>
      <c r="D73" s="6">
        <v>28</v>
      </c>
      <c r="E73" s="6">
        <v>0</v>
      </c>
      <c r="F73" s="6">
        <v>0</v>
      </c>
      <c r="G73" s="6">
        <v>0</v>
      </c>
      <c r="H73" s="6">
        <f>SUM(E73,B73)</f>
        <v>18</v>
      </c>
      <c r="I73" s="6">
        <f t="shared" si="6"/>
        <v>10</v>
      </c>
      <c r="J73" s="6">
        <f t="shared" si="6"/>
        <v>28</v>
      </c>
      <c r="K73" s="7" t="s">
        <v>954</v>
      </c>
    </row>
    <row r="74" spans="1:11" ht="27" customHeight="1" thickBot="1" x14ac:dyDescent="0.25">
      <c r="A74" s="8" t="s">
        <v>108</v>
      </c>
      <c r="B74" s="9">
        <f>SUM(B69:B73)</f>
        <v>50</v>
      </c>
      <c r="C74" s="9">
        <f t="shared" ref="C74:J74" si="7">SUM(C69:C73)</f>
        <v>46</v>
      </c>
      <c r="D74" s="9">
        <f t="shared" si="7"/>
        <v>96</v>
      </c>
      <c r="E74" s="9">
        <f t="shared" si="7"/>
        <v>0</v>
      </c>
      <c r="F74" s="9">
        <f t="shared" si="7"/>
        <v>0</v>
      </c>
      <c r="G74" s="9">
        <f t="shared" si="7"/>
        <v>0</v>
      </c>
      <c r="H74" s="9">
        <f t="shared" si="7"/>
        <v>50</v>
      </c>
      <c r="I74" s="9">
        <f t="shared" si="7"/>
        <v>46</v>
      </c>
      <c r="J74" s="9">
        <f t="shared" si="7"/>
        <v>96</v>
      </c>
      <c r="K74" s="10" t="s">
        <v>631</v>
      </c>
    </row>
    <row r="75" spans="1:11" ht="15" thickTop="1" x14ac:dyDescent="0.2"/>
    <row r="100" spans="1:14" ht="18" x14ac:dyDescent="0.2">
      <c r="A100" s="423"/>
      <c r="B100" s="423"/>
      <c r="C100" s="423"/>
      <c r="D100" s="423"/>
      <c r="E100" s="423"/>
      <c r="F100" s="423"/>
      <c r="G100" s="423"/>
      <c r="H100" s="423"/>
      <c r="I100" s="423"/>
      <c r="J100" s="423"/>
      <c r="K100" s="423"/>
      <c r="L100" s="423"/>
      <c r="M100" s="423"/>
      <c r="N100" s="423"/>
    </row>
    <row r="101" spans="1:14" ht="18" customHeight="1" x14ac:dyDescent="0.25">
      <c r="A101" s="416"/>
      <c r="B101" s="416"/>
      <c r="C101" s="416"/>
      <c r="D101" s="416"/>
      <c r="E101" s="416"/>
      <c r="F101" s="416"/>
      <c r="G101" s="416"/>
      <c r="H101" s="416"/>
      <c r="I101" s="416"/>
      <c r="J101" s="416"/>
      <c r="K101" s="416"/>
      <c r="L101" s="416"/>
      <c r="M101" s="416"/>
      <c r="N101" s="416"/>
    </row>
    <row r="102" spans="1:14" ht="18" customHeight="1" thickBot="1" x14ac:dyDescent="0.3">
      <c r="N102" s="30"/>
    </row>
    <row r="103" spans="1:14" ht="15" customHeight="1" thickTop="1" x14ac:dyDescent="0.2">
      <c r="N103" s="409"/>
    </row>
    <row r="104" spans="1:14" ht="14.25" customHeight="1" x14ac:dyDescent="0.2">
      <c r="N104" s="410"/>
    </row>
    <row r="105" spans="1:14" ht="14.25" customHeight="1" x14ac:dyDescent="0.2">
      <c r="N105" s="410"/>
    </row>
    <row r="106" spans="1:14" ht="15" customHeight="1" thickBot="1" x14ac:dyDescent="0.25">
      <c r="N106" s="411"/>
    </row>
    <row r="107" spans="1:14" ht="15" x14ac:dyDescent="0.25">
      <c r="N107" s="93"/>
    </row>
    <row r="108" spans="1:14" ht="16.5" thickBot="1" x14ac:dyDescent="0.25">
      <c r="N108" s="13"/>
    </row>
    <row r="109" spans="1:14" ht="16.5" thickBot="1" x14ac:dyDescent="0.25">
      <c r="N109" s="10"/>
    </row>
    <row r="110" spans="1:14" ht="15" thickTop="1" x14ac:dyDescent="0.2"/>
  </sheetData>
  <mergeCells count="33">
    <mergeCell ref="A100:N100"/>
    <mergeCell ref="A101:N101"/>
    <mergeCell ref="N103:N106"/>
    <mergeCell ref="A60:K60"/>
    <mergeCell ref="A61:K61"/>
    <mergeCell ref="A64:A67"/>
    <mergeCell ref="B64:D64"/>
    <mergeCell ref="E64:G64"/>
    <mergeCell ref="H64:J64"/>
    <mergeCell ref="K64:K67"/>
    <mergeCell ref="B65:D65"/>
    <mergeCell ref="E65:G65"/>
    <mergeCell ref="H65:J65"/>
    <mergeCell ref="A34:K34"/>
    <mergeCell ref="A35:K35"/>
    <mergeCell ref="A37:A40"/>
    <mergeCell ref="B37:D37"/>
    <mergeCell ref="E37:G37"/>
    <mergeCell ref="H37:J37"/>
    <mergeCell ref="K37:K40"/>
    <mergeCell ref="B38:D38"/>
    <mergeCell ref="E38:G38"/>
    <mergeCell ref="H38:J38"/>
    <mergeCell ref="A1:K1"/>
    <mergeCell ref="A2:K2"/>
    <mergeCell ref="A4:A7"/>
    <mergeCell ref="B4:D4"/>
    <mergeCell ref="E4:G4"/>
    <mergeCell ref="H4:J4"/>
    <mergeCell ref="K4:K7"/>
    <mergeCell ref="B5:D5"/>
    <mergeCell ref="E5:G5"/>
    <mergeCell ref="H5:J5"/>
  </mergeCells>
  <printOptions horizontalCentered="1"/>
  <pageMargins left="0.5" right="0.5" top="1" bottom="1" header="1" footer="1"/>
  <pageSetup paperSize="9" scale="8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4"/>
  <sheetViews>
    <sheetView rightToLeft="1" view="pageBreakPreview" zoomScale="80" zoomScaleNormal="80" zoomScaleSheetLayoutView="80" workbookViewId="0">
      <selection activeCell="DA15" sqref="DA15"/>
    </sheetView>
  </sheetViews>
  <sheetFormatPr defaultRowHeight="14.25" x14ac:dyDescent="0.2"/>
  <cols>
    <col min="1" max="1" width="21.625" style="76" customWidth="1"/>
    <col min="2" max="2" width="7.375" style="76" customWidth="1"/>
    <col min="3" max="3" width="10.375" style="76" customWidth="1"/>
    <col min="4" max="5" width="7.375" style="76" customWidth="1"/>
    <col min="6" max="6" width="9.375" style="76" customWidth="1"/>
    <col min="7" max="8" width="7.375" style="76" customWidth="1"/>
    <col min="9" max="9" width="9.625" style="76" customWidth="1"/>
    <col min="10" max="11" width="7.375" style="76" customWidth="1"/>
    <col min="12" max="12" width="10.25" style="76" customWidth="1"/>
    <col min="13" max="13" width="7.375" style="76" customWidth="1"/>
    <col min="14" max="14" width="35.5" style="76" customWidth="1"/>
    <col min="15" max="16384" width="9" style="76"/>
  </cols>
  <sheetData>
    <row r="1" spans="1:14" ht="18" customHeight="1" x14ac:dyDescent="0.2"/>
    <row r="2" spans="1:14" ht="18" customHeight="1" x14ac:dyDescent="0.2"/>
    <row r="3" spans="1:14" ht="18" customHeight="1" x14ac:dyDescent="0.2"/>
    <row r="4" spans="1:14" ht="36" customHeight="1" x14ac:dyDescent="0.2">
      <c r="A4" s="423" t="s">
        <v>955</v>
      </c>
      <c r="B4" s="423"/>
      <c r="C4" s="423"/>
      <c r="D4" s="423"/>
      <c r="E4" s="423"/>
      <c r="F4" s="423"/>
      <c r="G4" s="423"/>
      <c r="H4" s="423"/>
      <c r="I4" s="423"/>
      <c r="J4" s="423"/>
      <c r="K4" s="423"/>
      <c r="L4" s="423"/>
      <c r="M4" s="423"/>
      <c r="N4" s="423"/>
    </row>
    <row r="5" spans="1:14" ht="42" customHeight="1" x14ac:dyDescent="0.25">
      <c r="A5" s="416" t="s">
        <v>956</v>
      </c>
      <c r="B5" s="416"/>
      <c r="C5" s="416"/>
      <c r="D5" s="416"/>
      <c r="E5" s="416"/>
      <c r="F5" s="416"/>
      <c r="G5" s="416"/>
      <c r="H5" s="416"/>
      <c r="I5" s="416"/>
      <c r="J5" s="416"/>
      <c r="K5" s="416"/>
      <c r="L5" s="416"/>
      <c r="M5" s="416"/>
      <c r="N5" s="416"/>
    </row>
    <row r="6" spans="1:14" ht="23.25" customHeight="1" thickBot="1" x14ac:dyDescent="0.3">
      <c r="A6" s="29" t="s">
        <v>1884</v>
      </c>
      <c r="N6" s="30" t="s">
        <v>1885</v>
      </c>
    </row>
    <row r="7" spans="1:14" ht="35.25" customHeight="1" thickTop="1" x14ac:dyDescent="0.2">
      <c r="A7" s="409" t="s">
        <v>118</v>
      </c>
      <c r="B7" s="409" t="s">
        <v>56</v>
      </c>
      <c r="C7" s="409"/>
      <c r="D7" s="409"/>
      <c r="E7" s="409" t="s">
        <v>57</v>
      </c>
      <c r="F7" s="409"/>
      <c r="G7" s="409"/>
      <c r="H7" s="409" t="s">
        <v>58</v>
      </c>
      <c r="I7" s="409"/>
      <c r="J7" s="409"/>
      <c r="K7" s="409" t="s">
        <v>4</v>
      </c>
      <c r="L7" s="409"/>
      <c r="M7" s="409"/>
      <c r="N7" s="409" t="s">
        <v>278</v>
      </c>
    </row>
    <row r="8" spans="1:14" ht="35.25" customHeight="1" x14ac:dyDescent="0.2">
      <c r="A8" s="410"/>
      <c r="B8" s="410" t="s">
        <v>59</v>
      </c>
      <c r="C8" s="410"/>
      <c r="D8" s="410"/>
      <c r="E8" s="410" t="s">
        <v>60</v>
      </c>
      <c r="F8" s="410"/>
      <c r="G8" s="410"/>
      <c r="H8" s="410" t="s">
        <v>61</v>
      </c>
      <c r="I8" s="410"/>
      <c r="J8" s="410"/>
      <c r="K8" s="410" t="s">
        <v>8</v>
      </c>
      <c r="L8" s="410"/>
      <c r="M8" s="410"/>
      <c r="N8" s="410"/>
    </row>
    <row r="9" spans="1:14" ht="35.25" customHeight="1" x14ac:dyDescent="0.2">
      <c r="A9" s="410"/>
      <c r="B9" s="73" t="s">
        <v>52</v>
      </c>
      <c r="C9" s="73" t="s">
        <v>10</v>
      </c>
      <c r="D9" s="73" t="s">
        <v>11</v>
      </c>
      <c r="E9" s="73" t="s">
        <v>52</v>
      </c>
      <c r="F9" s="73" t="s">
        <v>10</v>
      </c>
      <c r="G9" s="73" t="s">
        <v>11</v>
      </c>
      <c r="H9" s="73" t="s">
        <v>52</v>
      </c>
      <c r="I9" s="73" t="s">
        <v>10</v>
      </c>
      <c r="J9" s="73" t="s">
        <v>11</v>
      </c>
      <c r="K9" s="73" t="s">
        <v>52</v>
      </c>
      <c r="L9" s="73" t="s">
        <v>10</v>
      </c>
      <c r="M9" s="73" t="s">
        <v>11</v>
      </c>
      <c r="N9" s="410"/>
    </row>
    <row r="10" spans="1:14" ht="35.25" customHeight="1" thickBot="1" x14ac:dyDescent="0.25">
      <c r="A10" s="411"/>
      <c r="B10" s="74" t="s">
        <v>12</v>
      </c>
      <c r="C10" s="74" t="s">
        <v>13</v>
      </c>
      <c r="D10" s="74" t="s">
        <v>8</v>
      </c>
      <c r="E10" s="74" t="s">
        <v>12</v>
      </c>
      <c r="F10" s="74" t="s">
        <v>13</v>
      </c>
      <c r="G10" s="74" t="s">
        <v>8</v>
      </c>
      <c r="H10" s="74" t="s">
        <v>12</v>
      </c>
      <c r="I10" s="74" t="s">
        <v>13</v>
      </c>
      <c r="J10" s="74" t="s">
        <v>8</v>
      </c>
      <c r="K10" s="74" t="s">
        <v>12</v>
      </c>
      <c r="L10" s="74" t="s">
        <v>13</v>
      </c>
      <c r="M10" s="74" t="s">
        <v>8</v>
      </c>
      <c r="N10" s="411"/>
    </row>
    <row r="11" spans="1:14" ht="35.25" customHeight="1" x14ac:dyDescent="0.2">
      <c r="A11" s="5" t="s">
        <v>14</v>
      </c>
      <c r="N11" s="166" t="s">
        <v>547</v>
      </c>
    </row>
    <row r="12" spans="1:14" ht="35.25" customHeight="1" thickBot="1" x14ac:dyDescent="0.25">
      <c r="A12" s="11" t="s">
        <v>946</v>
      </c>
      <c r="B12" s="12">
        <v>12</v>
      </c>
      <c r="C12" s="12">
        <v>6</v>
      </c>
      <c r="D12" s="12">
        <v>18</v>
      </c>
      <c r="E12" s="12">
        <v>1</v>
      </c>
      <c r="F12" s="12">
        <v>3</v>
      </c>
      <c r="G12" s="12">
        <v>4</v>
      </c>
      <c r="H12" s="12">
        <v>0</v>
      </c>
      <c r="I12" s="12">
        <v>2</v>
      </c>
      <c r="J12" s="12">
        <v>2</v>
      </c>
      <c r="K12" s="12">
        <f>SUM(B12,E12,H12)</f>
        <v>13</v>
      </c>
      <c r="L12" s="12">
        <f>SUM(C12,F12,I12)</f>
        <v>11</v>
      </c>
      <c r="M12" s="12">
        <f>SUM(D12,G12,J12)</f>
        <v>24</v>
      </c>
      <c r="N12" s="13" t="s">
        <v>947</v>
      </c>
    </row>
    <row r="13" spans="1:14" ht="35.25" customHeight="1" thickBot="1" x14ac:dyDescent="0.25">
      <c r="A13" s="8" t="s">
        <v>108</v>
      </c>
      <c r="B13" s="9">
        <f>SUM(B12)</f>
        <v>12</v>
      </c>
      <c r="C13" s="9">
        <f t="shared" ref="C13:M13" si="0">SUM(C12)</f>
        <v>6</v>
      </c>
      <c r="D13" s="9">
        <f t="shared" si="0"/>
        <v>18</v>
      </c>
      <c r="E13" s="9">
        <f t="shared" si="0"/>
        <v>1</v>
      </c>
      <c r="F13" s="9">
        <f t="shared" si="0"/>
        <v>3</v>
      </c>
      <c r="G13" s="9">
        <f t="shared" si="0"/>
        <v>4</v>
      </c>
      <c r="H13" s="9">
        <f t="shared" si="0"/>
        <v>0</v>
      </c>
      <c r="I13" s="9">
        <f t="shared" si="0"/>
        <v>2</v>
      </c>
      <c r="J13" s="9">
        <f t="shared" si="0"/>
        <v>2</v>
      </c>
      <c r="K13" s="9">
        <f t="shared" si="0"/>
        <v>13</v>
      </c>
      <c r="L13" s="9">
        <f t="shared" si="0"/>
        <v>11</v>
      </c>
      <c r="M13" s="9">
        <f t="shared" si="0"/>
        <v>24</v>
      </c>
      <c r="N13" s="10" t="s">
        <v>631</v>
      </c>
    </row>
    <row r="14" spans="1:14" ht="15" thickTop="1" x14ac:dyDescent="0.2"/>
  </sheetData>
  <mergeCells count="12">
    <mergeCell ref="H8:J8"/>
    <mergeCell ref="K8:M8"/>
    <mergeCell ref="A4:N4"/>
    <mergeCell ref="A5:N5"/>
    <mergeCell ref="A7:A10"/>
    <mergeCell ref="B7:D7"/>
    <mergeCell ref="E7:G7"/>
    <mergeCell ref="H7:J7"/>
    <mergeCell ref="K7:M7"/>
    <mergeCell ref="N7:N10"/>
    <mergeCell ref="B8:D8"/>
    <mergeCell ref="E8:G8"/>
  </mergeCells>
  <printOptions horizontalCentered="1"/>
  <pageMargins left="0.25" right="0.25" top="1.25" bottom="1" header="1.25" footer="1"/>
  <pageSetup paperSize="9" scale="75" firstPageNumber="161"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25"/>
  <sheetViews>
    <sheetView rightToLeft="1" view="pageBreakPreview" zoomScale="90" zoomScaleNormal="90" zoomScaleSheetLayoutView="90" workbookViewId="0">
      <selection activeCell="DA15" sqref="DA15"/>
    </sheetView>
  </sheetViews>
  <sheetFormatPr defaultRowHeight="14.25" x14ac:dyDescent="0.2"/>
  <cols>
    <col min="1" max="1" width="19.125" style="76" customWidth="1"/>
    <col min="2" max="10" width="9.75" style="76" customWidth="1"/>
    <col min="11" max="12" width="9" style="76"/>
    <col min="13" max="13" width="11.25" style="76" customWidth="1"/>
    <col min="14" max="16384" width="9" style="76"/>
  </cols>
  <sheetData>
    <row r="1" spans="1:13" ht="9.75" customHeight="1" x14ac:dyDescent="0.2"/>
    <row r="3" spans="1:13" ht="30" customHeight="1" x14ac:dyDescent="0.2">
      <c r="A3" s="423" t="s">
        <v>957</v>
      </c>
      <c r="B3" s="423"/>
      <c r="C3" s="423"/>
      <c r="D3" s="423"/>
      <c r="E3" s="423"/>
      <c r="F3" s="423"/>
      <c r="G3" s="423"/>
      <c r="H3" s="423"/>
      <c r="I3" s="423"/>
      <c r="J3" s="423"/>
      <c r="K3" s="423"/>
      <c r="L3" s="423"/>
      <c r="M3" s="423"/>
    </row>
    <row r="4" spans="1:13" ht="42.75" customHeight="1" x14ac:dyDescent="0.25">
      <c r="A4" s="416" t="s">
        <v>958</v>
      </c>
      <c r="B4" s="416"/>
      <c r="C4" s="416"/>
      <c r="D4" s="416"/>
      <c r="E4" s="416"/>
      <c r="F4" s="416"/>
      <c r="G4" s="416"/>
      <c r="H4" s="416"/>
      <c r="I4" s="416"/>
      <c r="J4" s="416"/>
      <c r="K4" s="416"/>
      <c r="L4" s="416"/>
      <c r="M4" s="416"/>
    </row>
    <row r="5" spans="1:13" ht="16.5" thickBot="1" x14ac:dyDescent="0.3">
      <c r="A5" s="29" t="s">
        <v>146</v>
      </c>
      <c r="K5" s="450" t="s">
        <v>1886</v>
      </c>
      <c r="L5" s="450"/>
      <c r="M5" s="450"/>
    </row>
    <row r="6" spans="1:13" ht="16.5" thickTop="1" x14ac:dyDescent="0.25">
      <c r="A6" s="409" t="s">
        <v>118</v>
      </c>
      <c r="B6" s="412" t="s">
        <v>2</v>
      </c>
      <c r="C6" s="412"/>
      <c r="D6" s="412"/>
      <c r="E6" s="412" t="s">
        <v>3</v>
      </c>
      <c r="F6" s="412"/>
      <c r="G6" s="412"/>
      <c r="H6" s="412" t="s">
        <v>4</v>
      </c>
      <c r="I6" s="412"/>
      <c r="J6" s="412"/>
      <c r="K6" s="409" t="s">
        <v>278</v>
      </c>
      <c r="L6" s="409"/>
      <c r="M6" s="409"/>
    </row>
    <row r="7" spans="1:13" ht="18" customHeight="1" x14ac:dyDescent="0.25">
      <c r="A7" s="410"/>
      <c r="B7" s="413" t="s">
        <v>6</v>
      </c>
      <c r="C7" s="413"/>
      <c r="D7" s="413"/>
      <c r="E7" s="413" t="s">
        <v>7</v>
      </c>
      <c r="F7" s="413"/>
      <c r="G7" s="413"/>
      <c r="H7" s="413" t="s">
        <v>8</v>
      </c>
      <c r="I7" s="413"/>
      <c r="J7" s="413"/>
      <c r="K7" s="410"/>
      <c r="L7" s="410"/>
      <c r="M7" s="410"/>
    </row>
    <row r="8" spans="1:13" ht="15.75" x14ac:dyDescent="0.25">
      <c r="A8" s="410"/>
      <c r="B8" s="75" t="s">
        <v>52</v>
      </c>
      <c r="C8" s="75" t="s">
        <v>10</v>
      </c>
      <c r="D8" s="75" t="s">
        <v>11</v>
      </c>
      <c r="E8" s="75" t="s">
        <v>52</v>
      </c>
      <c r="F8" s="75" t="s">
        <v>10</v>
      </c>
      <c r="G8" s="75" t="s">
        <v>11</v>
      </c>
      <c r="H8" s="75" t="s">
        <v>52</v>
      </c>
      <c r="I8" s="75" t="s">
        <v>10</v>
      </c>
      <c r="J8" s="75" t="s">
        <v>11</v>
      </c>
      <c r="K8" s="410"/>
      <c r="L8" s="410"/>
      <c r="M8" s="410"/>
    </row>
    <row r="9" spans="1:13" ht="16.5" thickBot="1" x14ac:dyDescent="0.3">
      <c r="A9" s="411"/>
      <c r="B9" s="4" t="s">
        <v>12</v>
      </c>
      <c r="C9" s="4" t="s">
        <v>13</v>
      </c>
      <c r="D9" s="4" t="s">
        <v>8</v>
      </c>
      <c r="E9" s="4" t="s">
        <v>12</v>
      </c>
      <c r="F9" s="4" t="s">
        <v>13</v>
      </c>
      <c r="G9" s="4" t="s">
        <v>8</v>
      </c>
      <c r="H9" s="4" t="s">
        <v>12</v>
      </c>
      <c r="I9" s="4" t="s">
        <v>13</v>
      </c>
      <c r="J9" s="4" t="s">
        <v>8</v>
      </c>
      <c r="K9" s="411"/>
      <c r="L9" s="411"/>
      <c r="M9" s="411"/>
    </row>
    <row r="10" spans="1:13" ht="27" customHeight="1" x14ac:dyDescent="0.2">
      <c r="A10" s="11" t="s">
        <v>14</v>
      </c>
      <c r="K10" s="469" t="s">
        <v>547</v>
      </c>
      <c r="L10" s="469"/>
      <c r="M10" s="469"/>
    </row>
    <row r="11" spans="1:13" ht="40.5" customHeight="1" thickBot="1" x14ac:dyDescent="0.25">
      <c r="A11" s="94" t="s">
        <v>946</v>
      </c>
      <c r="B11" s="95">
        <v>43</v>
      </c>
      <c r="C11" s="95">
        <v>49</v>
      </c>
      <c r="D11" s="95">
        <v>92</v>
      </c>
      <c r="E11" s="95">
        <v>0</v>
      </c>
      <c r="F11" s="95">
        <v>0</v>
      </c>
      <c r="G11" s="95">
        <f>SUM(E11:F11)</f>
        <v>0</v>
      </c>
      <c r="H11" s="95">
        <f>SUM(B11,E11)</f>
        <v>43</v>
      </c>
      <c r="I11" s="95">
        <f>SUM(C11,F11)</f>
        <v>49</v>
      </c>
      <c r="J11" s="95">
        <f>SUM(D11,G11)</f>
        <v>92</v>
      </c>
      <c r="K11" s="470" t="s">
        <v>947</v>
      </c>
      <c r="L11" s="470"/>
      <c r="M11" s="470"/>
    </row>
    <row r="12" spans="1:13" ht="27" customHeight="1" thickBot="1" x14ac:dyDescent="0.25">
      <c r="A12" s="8" t="s">
        <v>108</v>
      </c>
      <c r="B12" s="9">
        <f>SUM(B11)</f>
        <v>43</v>
      </c>
      <c r="C12" s="9">
        <f t="shared" ref="C12:J12" si="0">SUM(C11)</f>
        <v>49</v>
      </c>
      <c r="D12" s="9">
        <f t="shared" si="0"/>
        <v>92</v>
      </c>
      <c r="E12" s="9">
        <f t="shared" si="0"/>
        <v>0</v>
      </c>
      <c r="F12" s="9">
        <f t="shared" si="0"/>
        <v>0</v>
      </c>
      <c r="G12" s="9">
        <f t="shared" si="0"/>
        <v>0</v>
      </c>
      <c r="H12" s="9">
        <f t="shared" si="0"/>
        <v>43</v>
      </c>
      <c r="I12" s="9">
        <f t="shared" si="0"/>
        <v>49</v>
      </c>
      <c r="J12" s="9">
        <f t="shared" si="0"/>
        <v>92</v>
      </c>
      <c r="K12" s="453" t="s">
        <v>631</v>
      </c>
      <c r="L12" s="453"/>
      <c r="M12" s="453"/>
    </row>
    <row r="13" spans="1:13" ht="24" customHeight="1" thickTop="1" x14ac:dyDescent="0.2"/>
    <row r="14" spans="1:13" ht="24" customHeight="1" x14ac:dyDescent="0.2"/>
    <row r="15" spans="1:13" ht="24" customHeight="1" x14ac:dyDescent="0.2">
      <c r="A15" s="423" t="s">
        <v>959</v>
      </c>
      <c r="B15" s="423"/>
      <c r="C15" s="423"/>
      <c r="D15" s="423"/>
      <c r="E15" s="423"/>
      <c r="F15" s="423"/>
      <c r="G15" s="423"/>
      <c r="H15" s="423"/>
      <c r="I15" s="423"/>
      <c r="J15" s="423"/>
      <c r="K15" s="423"/>
      <c r="L15" s="423"/>
      <c r="M15" s="423"/>
    </row>
    <row r="16" spans="1:13" ht="37.5" customHeight="1" x14ac:dyDescent="0.25">
      <c r="A16" s="416" t="s">
        <v>960</v>
      </c>
      <c r="B16" s="416"/>
      <c r="C16" s="416"/>
      <c r="D16" s="416"/>
      <c r="E16" s="416"/>
      <c r="F16" s="416"/>
      <c r="G16" s="416"/>
      <c r="H16" s="416"/>
      <c r="I16" s="416"/>
      <c r="J16" s="416"/>
      <c r="K16" s="416"/>
      <c r="L16" s="416"/>
      <c r="M16" s="416"/>
    </row>
    <row r="17" spans="1:13" ht="16.5" thickBot="1" x14ac:dyDescent="0.3">
      <c r="A17" s="29" t="s">
        <v>1887</v>
      </c>
      <c r="L17" s="450" t="s">
        <v>1888</v>
      </c>
      <c r="M17" s="450"/>
    </row>
    <row r="18" spans="1:13" ht="16.5" thickTop="1" x14ac:dyDescent="0.25">
      <c r="A18" s="409" t="s">
        <v>118</v>
      </c>
      <c r="B18" s="412" t="s">
        <v>2</v>
      </c>
      <c r="C18" s="412"/>
      <c r="D18" s="412"/>
      <c r="E18" s="412" t="s">
        <v>3</v>
      </c>
      <c r="F18" s="412"/>
      <c r="G18" s="412"/>
      <c r="H18" s="412" t="s">
        <v>4</v>
      </c>
      <c r="I18" s="412"/>
      <c r="J18" s="412"/>
      <c r="K18" s="409" t="s">
        <v>278</v>
      </c>
      <c r="L18" s="409"/>
      <c r="M18" s="409"/>
    </row>
    <row r="19" spans="1:13" ht="15.75" x14ac:dyDescent="0.25">
      <c r="A19" s="410"/>
      <c r="B19" s="413" t="s">
        <v>6</v>
      </c>
      <c r="C19" s="413"/>
      <c r="D19" s="413"/>
      <c r="E19" s="413" t="s">
        <v>7</v>
      </c>
      <c r="F19" s="413"/>
      <c r="G19" s="413"/>
      <c r="H19" s="413" t="s">
        <v>8</v>
      </c>
      <c r="I19" s="413"/>
      <c r="J19" s="413"/>
      <c r="K19" s="410"/>
      <c r="L19" s="410"/>
      <c r="M19" s="410"/>
    </row>
    <row r="20" spans="1:13" ht="15.75" x14ac:dyDescent="0.25">
      <c r="A20" s="410"/>
      <c r="B20" s="75" t="s">
        <v>52</v>
      </c>
      <c r="C20" s="75" t="s">
        <v>10</v>
      </c>
      <c r="D20" s="75" t="s">
        <v>11</v>
      </c>
      <c r="E20" s="75" t="s">
        <v>52</v>
      </c>
      <c r="F20" s="75" t="s">
        <v>10</v>
      </c>
      <c r="G20" s="75" t="s">
        <v>11</v>
      </c>
      <c r="H20" s="75" t="s">
        <v>52</v>
      </c>
      <c r="I20" s="75" t="s">
        <v>10</v>
      </c>
      <c r="J20" s="75" t="s">
        <v>11</v>
      </c>
      <c r="K20" s="410"/>
      <c r="L20" s="410"/>
      <c r="M20" s="410"/>
    </row>
    <row r="21" spans="1:13" ht="16.5" thickBot="1" x14ac:dyDescent="0.3">
      <c r="A21" s="411"/>
      <c r="B21" s="4" t="s">
        <v>12</v>
      </c>
      <c r="C21" s="4" t="s">
        <v>13</v>
      </c>
      <c r="D21" s="4" t="s">
        <v>8</v>
      </c>
      <c r="E21" s="4" t="s">
        <v>12</v>
      </c>
      <c r="F21" s="4" t="s">
        <v>13</v>
      </c>
      <c r="G21" s="4" t="s">
        <v>8</v>
      </c>
      <c r="H21" s="4" t="s">
        <v>12</v>
      </c>
      <c r="I21" s="4" t="s">
        <v>13</v>
      </c>
      <c r="J21" s="4" t="s">
        <v>8</v>
      </c>
      <c r="K21" s="411"/>
      <c r="L21" s="411"/>
      <c r="M21" s="411"/>
    </row>
    <row r="22" spans="1:13" ht="23.25" customHeight="1" x14ac:dyDescent="0.2">
      <c r="A22" s="11" t="s">
        <v>14</v>
      </c>
      <c r="K22" s="454" t="s">
        <v>547</v>
      </c>
      <c r="L22" s="454"/>
      <c r="M22" s="454"/>
    </row>
    <row r="23" spans="1:13" ht="30.75" customHeight="1" thickBot="1" x14ac:dyDescent="0.25">
      <c r="A23" s="94" t="s">
        <v>946</v>
      </c>
      <c r="B23" s="95">
        <v>33</v>
      </c>
      <c r="C23" s="95">
        <v>45</v>
      </c>
      <c r="D23" s="95">
        <v>78</v>
      </c>
      <c r="E23" s="95">
        <v>0</v>
      </c>
      <c r="F23" s="95">
        <v>0</v>
      </c>
      <c r="G23" s="95">
        <f>SUM(E23:F23)</f>
        <v>0</v>
      </c>
      <c r="H23" s="95">
        <f>SUM(B23,E23)</f>
        <v>33</v>
      </c>
      <c r="I23" s="95">
        <f>SUM(C23,F23)</f>
        <v>45</v>
      </c>
      <c r="J23" s="95">
        <f>SUM(D23,G23)</f>
        <v>78</v>
      </c>
      <c r="K23" s="470" t="s">
        <v>947</v>
      </c>
      <c r="L23" s="470"/>
      <c r="M23" s="470"/>
    </row>
    <row r="24" spans="1:13" ht="23.25" customHeight="1" thickBot="1" x14ac:dyDescent="0.25">
      <c r="A24" s="8" t="s">
        <v>108</v>
      </c>
      <c r="B24" s="9">
        <f>SUM(B23)</f>
        <v>33</v>
      </c>
      <c r="C24" s="9">
        <f t="shared" ref="C24:J24" si="1">SUM(C23)</f>
        <v>45</v>
      </c>
      <c r="D24" s="9">
        <f>SUM(D23)</f>
        <v>78</v>
      </c>
      <c r="E24" s="9">
        <f t="shared" si="1"/>
        <v>0</v>
      </c>
      <c r="F24" s="9">
        <f t="shared" si="1"/>
        <v>0</v>
      </c>
      <c r="G24" s="9">
        <f t="shared" si="1"/>
        <v>0</v>
      </c>
      <c r="H24" s="9">
        <f t="shared" si="1"/>
        <v>33</v>
      </c>
      <c r="I24" s="9">
        <f t="shared" si="1"/>
        <v>45</v>
      </c>
      <c r="J24" s="9">
        <f t="shared" si="1"/>
        <v>78</v>
      </c>
      <c r="K24" s="453" t="s">
        <v>631</v>
      </c>
      <c r="L24" s="453"/>
      <c r="M24" s="453"/>
    </row>
    <row r="25" spans="1:13" ht="33" customHeight="1" thickTop="1" x14ac:dyDescent="0.2"/>
  </sheetData>
  <mergeCells count="28">
    <mergeCell ref="K22:M22"/>
    <mergeCell ref="K23:M23"/>
    <mergeCell ref="K24:M24"/>
    <mergeCell ref="L17:M17"/>
    <mergeCell ref="A18:A21"/>
    <mergeCell ref="B18:D18"/>
    <mergeCell ref="E18:G18"/>
    <mergeCell ref="H18:J18"/>
    <mergeCell ref="K18:M21"/>
    <mergeCell ref="B19:D19"/>
    <mergeCell ref="E19:G19"/>
    <mergeCell ref="H19:J19"/>
    <mergeCell ref="A16:M16"/>
    <mergeCell ref="A3:M3"/>
    <mergeCell ref="A4:M4"/>
    <mergeCell ref="K5:M5"/>
    <mergeCell ref="A6:A9"/>
    <mergeCell ref="B6:D6"/>
    <mergeCell ref="E6:G6"/>
    <mergeCell ref="H6:J6"/>
    <mergeCell ref="K6:M9"/>
    <mergeCell ref="B7:D7"/>
    <mergeCell ref="E7:G7"/>
    <mergeCell ref="H7:J7"/>
    <mergeCell ref="K10:M10"/>
    <mergeCell ref="K11:M11"/>
    <mergeCell ref="K12:M12"/>
    <mergeCell ref="A15:M15"/>
  </mergeCells>
  <printOptions horizontalCentered="1"/>
  <pageMargins left="0.39370078740157483" right="0.39370078740157483" top="0.78740157480314965" bottom="0.39370078740157483" header="0.78740157480314965" footer="0.39370078740157483"/>
  <pageSetup paperSize="9" scale="75" firstPageNumber="161"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N100"/>
  <sheetViews>
    <sheetView rightToLeft="1" view="pageBreakPreview" topLeftCell="A67" zoomScale="80" zoomScaleSheetLayoutView="80" workbookViewId="0">
      <selection activeCell="A52" activeCellId="1" sqref="A46:A50 A52:A55"/>
    </sheetView>
  </sheetViews>
  <sheetFormatPr defaultRowHeight="14.25" x14ac:dyDescent="0.2"/>
  <cols>
    <col min="1" max="1" width="22.875" customWidth="1"/>
    <col min="2" max="10" width="9.375" customWidth="1"/>
    <col min="11" max="11" width="43.125" customWidth="1"/>
  </cols>
  <sheetData>
    <row r="1" spans="1:11" ht="26.25" customHeight="1" x14ac:dyDescent="0.2">
      <c r="A1" s="423" t="s">
        <v>213</v>
      </c>
      <c r="B1" s="423"/>
      <c r="C1" s="423"/>
      <c r="D1" s="423"/>
      <c r="E1" s="423"/>
      <c r="F1" s="423"/>
      <c r="G1" s="423"/>
      <c r="H1" s="423"/>
      <c r="I1" s="423"/>
      <c r="J1" s="423"/>
      <c r="K1" s="423"/>
    </row>
    <row r="2" spans="1:11" ht="36" customHeight="1" x14ac:dyDescent="0.25">
      <c r="A2" s="416" t="s">
        <v>227</v>
      </c>
      <c r="B2" s="416"/>
      <c r="C2" s="416"/>
      <c r="D2" s="416"/>
      <c r="E2" s="416"/>
      <c r="F2" s="416"/>
      <c r="G2" s="416"/>
      <c r="H2" s="416"/>
      <c r="I2" s="416"/>
      <c r="J2" s="416"/>
      <c r="K2" s="416"/>
    </row>
    <row r="3" spans="1:11" ht="18" customHeight="1" thickBot="1" x14ac:dyDescent="0.25">
      <c r="A3" s="1" t="s">
        <v>1889</v>
      </c>
      <c r="K3" s="2" t="s">
        <v>1890</v>
      </c>
    </row>
    <row r="4" spans="1:11" ht="16.5" thickTop="1" x14ac:dyDescent="0.25">
      <c r="A4" s="409" t="s">
        <v>1</v>
      </c>
      <c r="B4" s="412" t="s">
        <v>2</v>
      </c>
      <c r="C4" s="412"/>
      <c r="D4" s="412"/>
      <c r="E4" s="412" t="s">
        <v>3</v>
      </c>
      <c r="F4" s="412"/>
      <c r="G4" s="412"/>
      <c r="H4" s="412" t="s">
        <v>4</v>
      </c>
      <c r="I4" s="412"/>
      <c r="J4" s="412"/>
      <c r="K4" s="409" t="s">
        <v>5</v>
      </c>
    </row>
    <row r="5" spans="1:11" ht="15.75" x14ac:dyDescent="0.25">
      <c r="A5" s="410"/>
      <c r="B5" s="413" t="s">
        <v>6</v>
      </c>
      <c r="C5" s="413"/>
      <c r="D5" s="413"/>
      <c r="E5" s="413" t="s">
        <v>7</v>
      </c>
      <c r="F5" s="413"/>
      <c r="G5" s="413"/>
      <c r="H5" s="413" t="s">
        <v>8</v>
      </c>
      <c r="I5" s="413"/>
      <c r="J5" s="413"/>
      <c r="K5" s="410"/>
    </row>
    <row r="6" spans="1:11" ht="15.75" x14ac:dyDescent="0.25">
      <c r="A6" s="410"/>
      <c r="B6" s="3" t="s">
        <v>9</v>
      </c>
      <c r="C6" s="3" t="s">
        <v>10</v>
      </c>
      <c r="D6" s="3" t="s">
        <v>11</v>
      </c>
      <c r="E6" s="3" t="s">
        <v>9</v>
      </c>
      <c r="F6" s="3" t="s">
        <v>10</v>
      </c>
      <c r="G6" s="3" t="s">
        <v>11</v>
      </c>
      <c r="H6" s="3" t="s">
        <v>9</v>
      </c>
      <c r="I6" s="3" t="s">
        <v>10</v>
      </c>
      <c r="J6" s="3" t="s">
        <v>11</v>
      </c>
      <c r="K6" s="410"/>
    </row>
    <row r="7" spans="1:11" ht="16.5" thickBot="1" x14ac:dyDescent="0.3">
      <c r="A7" s="411"/>
      <c r="B7" s="4" t="s">
        <v>12</v>
      </c>
      <c r="C7" s="4" t="s">
        <v>13</v>
      </c>
      <c r="D7" s="4" t="s">
        <v>8</v>
      </c>
      <c r="E7" s="4" t="s">
        <v>12</v>
      </c>
      <c r="F7" s="4" t="s">
        <v>13</v>
      </c>
      <c r="G7" s="4" t="s">
        <v>8</v>
      </c>
      <c r="H7" s="4" t="s">
        <v>12</v>
      </c>
      <c r="I7" s="4" t="s">
        <v>13</v>
      </c>
      <c r="J7" s="4" t="s">
        <v>8</v>
      </c>
      <c r="K7" s="411"/>
    </row>
    <row r="8" spans="1:11" ht="20.25" customHeight="1" x14ac:dyDescent="0.2">
      <c r="A8" s="5" t="s">
        <v>14</v>
      </c>
      <c r="B8" s="6"/>
      <c r="C8" s="6"/>
      <c r="D8" s="6"/>
      <c r="E8" s="6"/>
      <c r="F8" s="6"/>
      <c r="G8" s="6"/>
      <c r="H8" s="6"/>
      <c r="I8" s="6"/>
      <c r="J8" s="6"/>
      <c r="K8" s="7" t="s">
        <v>15</v>
      </c>
    </row>
    <row r="9" spans="1:11" ht="20.25" customHeight="1" x14ac:dyDescent="0.2">
      <c r="A9" s="5" t="s">
        <v>16</v>
      </c>
      <c r="B9" s="6">
        <v>1840</v>
      </c>
      <c r="C9" s="6">
        <v>1443</v>
      </c>
      <c r="D9" s="6">
        <v>3283</v>
      </c>
      <c r="E9" s="6">
        <v>0</v>
      </c>
      <c r="F9" s="6">
        <v>0</v>
      </c>
      <c r="G9" s="6">
        <v>0</v>
      </c>
      <c r="H9" s="6">
        <f>SUM(E9,B9)</f>
        <v>1840</v>
      </c>
      <c r="I9" s="6">
        <f>SUM(F9,C9)</f>
        <v>1443</v>
      </c>
      <c r="J9" s="6">
        <f>SUM(H9:I9)</f>
        <v>3283</v>
      </c>
      <c r="K9" s="7" t="s">
        <v>243</v>
      </c>
    </row>
    <row r="10" spans="1:11" ht="20.25" customHeight="1" x14ac:dyDescent="0.2">
      <c r="A10" s="5" t="s">
        <v>18</v>
      </c>
      <c r="B10" s="6">
        <v>1080</v>
      </c>
      <c r="C10" s="6">
        <v>806</v>
      </c>
      <c r="D10" s="6">
        <v>1886</v>
      </c>
      <c r="E10" s="6">
        <v>0</v>
      </c>
      <c r="F10" s="6">
        <v>0</v>
      </c>
      <c r="G10" s="6">
        <v>0</v>
      </c>
      <c r="H10" s="6">
        <f t="shared" ref="H10:H20" si="0">SUM(E10,B10)</f>
        <v>1080</v>
      </c>
      <c r="I10" s="6">
        <f t="shared" ref="I10:I20" si="1">SUM(F10,C10)</f>
        <v>806</v>
      </c>
      <c r="J10" s="6">
        <f t="shared" ref="J10:J20" si="2">SUM(H10:I10)</f>
        <v>1886</v>
      </c>
      <c r="K10" s="7" t="s">
        <v>19</v>
      </c>
    </row>
    <row r="11" spans="1:11" ht="20.25" customHeight="1" x14ac:dyDescent="0.2">
      <c r="A11" s="5" t="s">
        <v>20</v>
      </c>
      <c r="B11" s="6">
        <v>862</v>
      </c>
      <c r="C11" s="6">
        <v>283</v>
      </c>
      <c r="D11" s="6">
        <v>1145</v>
      </c>
      <c r="E11" s="6">
        <v>0</v>
      </c>
      <c r="F11" s="6">
        <v>0</v>
      </c>
      <c r="G11" s="6">
        <v>0</v>
      </c>
      <c r="H11" s="6">
        <f t="shared" si="0"/>
        <v>862</v>
      </c>
      <c r="I11" s="6">
        <f t="shared" si="1"/>
        <v>283</v>
      </c>
      <c r="J11" s="6">
        <f t="shared" si="2"/>
        <v>1145</v>
      </c>
      <c r="K11" s="7" t="s">
        <v>21</v>
      </c>
    </row>
    <row r="12" spans="1:11" ht="20.25" customHeight="1" x14ac:dyDescent="0.2">
      <c r="A12" s="5" t="s">
        <v>22</v>
      </c>
      <c r="B12" s="6">
        <v>872</v>
      </c>
      <c r="C12" s="6">
        <v>312</v>
      </c>
      <c r="D12" s="6">
        <v>1184</v>
      </c>
      <c r="E12" s="6">
        <v>0</v>
      </c>
      <c r="F12" s="6">
        <v>0</v>
      </c>
      <c r="G12" s="6">
        <v>0</v>
      </c>
      <c r="H12" s="6">
        <f t="shared" si="0"/>
        <v>872</v>
      </c>
      <c r="I12" s="6">
        <f t="shared" si="1"/>
        <v>312</v>
      </c>
      <c r="J12" s="6">
        <f t="shared" si="2"/>
        <v>1184</v>
      </c>
      <c r="K12" s="7" t="s">
        <v>23</v>
      </c>
    </row>
    <row r="13" spans="1:11" ht="20.25" customHeight="1" x14ac:dyDescent="0.2">
      <c r="A13" s="5" t="s">
        <v>24</v>
      </c>
      <c r="B13" s="6">
        <v>122</v>
      </c>
      <c r="C13" s="6">
        <v>61</v>
      </c>
      <c r="D13" s="6">
        <v>183</v>
      </c>
      <c r="E13" s="6">
        <v>0</v>
      </c>
      <c r="F13" s="6">
        <v>0</v>
      </c>
      <c r="G13" s="6">
        <v>0</v>
      </c>
      <c r="H13" s="6">
        <f t="shared" si="0"/>
        <v>122</v>
      </c>
      <c r="I13" s="6">
        <f t="shared" si="1"/>
        <v>61</v>
      </c>
      <c r="J13" s="6">
        <f t="shared" si="2"/>
        <v>183</v>
      </c>
      <c r="K13" s="7" t="s">
        <v>25</v>
      </c>
    </row>
    <row r="14" spans="1:11" ht="20.25" customHeight="1" x14ac:dyDescent="0.2">
      <c r="A14" s="5" t="s">
        <v>26</v>
      </c>
      <c r="B14" s="6">
        <f>SUM(B9:B13)</f>
        <v>4776</v>
      </c>
      <c r="C14" s="6">
        <f>SUM(C9:C13)</f>
        <v>2905</v>
      </c>
      <c r="D14" s="6">
        <f>SUM(D9:D13)</f>
        <v>7681</v>
      </c>
      <c r="E14" s="6">
        <v>0</v>
      </c>
      <c r="F14" s="6">
        <v>0</v>
      </c>
      <c r="G14" s="6">
        <v>0</v>
      </c>
      <c r="H14" s="6">
        <f t="shared" si="0"/>
        <v>4776</v>
      </c>
      <c r="I14" s="6">
        <f t="shared" si="1"/>
        <v>2905</v>
      </c>
      <c r="J14" s="6">
        <f t="shared" si="2"/>
        <v>7681</v>
      </c>
      <c r="K14" s="7" t="s">
        <v>27</v>
      </c>
    </row>
    <row r="15" spans="1:11" ht="20.25" customHeight="1" x14ac:dyDescent="0.2">
      <c r="A15" s="5" t="s">
        <v>28</v>
      </c>
      <c r="B15" s="6">
        <v>117</v>
      </c>
      <c r="C15" s="6">
        <v>61</v>
      </c>
      <c r="D15" s="6">
        <v>178</v>
      </c>
      <c r="E15" s="6">
        <v>0</v>
      </c>
      <c r="F15" s="6">
        <v>0</v>
      </c>
      <c r="G15" s="6">
        <v>0</v>
      </c>
      <c r="H15" s="6">
        <f t="shared" si="0"/>
        <v>117</v>
      </c>
      <c r="I15" s="6">
        <f t="shared" si="1"/>
        <v>61</v>
      </c>
      <c r="J15" s="6">
        <f t="shared" si="2"/>
        <v>178</v>
      </c>
      <c r="K15" s="7" t="s">
        <v>29</v>
      </c>
    </row>
    <row r="16" spans="1:11" ht="20.25" customHeight="1" x14ac:dyDescent="0.2">
      <c r="A16" s="5" t="s">
        <v>30</v>
      </c>
      <c r="B16" s="6">
        <v>192</v>
      </c>
      <c r="C16" s="6">
        <v>223</v>
      </c>
      <c r="D16" s="6">
        <v>415</v>
      </c>
      <c r="E16" s="6">
        <v>0</v>
      </c>
      <c r="F16" s="6">
        <v>0</v>
      </c>
      <c r="G16" s="6">
        <v>0</v>
      </c>
      <c r="H16" s="6">
        <f t="shared" si="0"/>
        <v>192</v>
      </c>
      <c r="I16" s="6">
        <f t="shared" si="1"/>
        <v>223</v>
      </c>
      <c r="J16" s="6">
        <f t="shared" si="2"/>
        <v>415</v>
      </c>
      <c r="K16" s="7" t="s">
        <v>31</v>
      </c>
    </row>
    <row r="17" spans="1:11" ht="20.25" customHeight="1" x14ac:dyDescent="0.2">
      <c r="A17" s="5" t="s">
        <v>32</v>
      </c>
      <c r="B17" s="6">
        <v>93</v>
      </c>
      <c r="C17" s="6">
        <v>39</v>
      </c>
      <c r="D17" s="6">
        <v>132</v>
      </c>
      <c r="E17" s="6">
        <v>0</v>
      </c>
      <c r="F17" s="6">
        <v>0</v>
      </c>
      <c r="G17" s="6">
        <v>0</v>
      </c>
      <c r="H17" s="6">
        <f t="shared" si="0"/>
        <v>93</v>
      </c>
      <c r="I17" s="6">
        <f t="shared" si="1"/>
        <v>39</v>
      </c>
      <c r="J17" s="6">
        <f t="shared" si="2"/>
        <v>132</v>
      </c>
      <c r="K17" s="7" t="s">
        <v>33</v>
      </c>
    </row>
    <row r="18" spans="1:11" ht="20.25" customHeight="1" x14ac:dyDescent="0.2">
      <c r="A18" s="5" t="s">
        <v>34</v>
      </c>
      <c r="B18" s="6">
        <v>10</v>
      </c>
      <c r="C18" s="6">
        <v>6</v>
      </c>
      <c r="D18" s="6">
        <v>16</v>
      </c>
      <c r="E18" s="6">
        <v>0</v>
      </c>
      <c r="F18" s="6">
        <v>0</v>
      </c>
      <c r="G18" s="6">
        <v>0</v>
      </c>
      <c r="H18" s="6">
        <f t="shared" si="0"/>
        <v>10</v>
      </c>
      <c r="I18" s="6">
        <f t="shared" si="1"/>
        <v>6</v>
      </c>
      <c r="J18" s="6">
        <f t="shared" si="2"/>
        <v>16</v>
      </c>
      <c r="K18" s="7" t="s">
        <v>35</v>
      </c>
    </row>
    <row r="19" spans="1:11" ht="20.25" customHeight="1" x14ac:dyDescent="0.2">
      <c r="A19" s="5" t="s">
        <v>36</v>
      </c>
      <c r="B19" s="6">
        <f t="shared" ref="B19:G19" si="3">SUM(B15:B18)</f>
        <v>412</v>
      </c>
      <c r="C19" s="6">
        <f t="shared" si="3"/>
        <v>329</v>
      </c>
      <c r="D19" s="6">
        <f t="shared" si="3"/>
        <v>741</v>
      </c>
      <c r="E19" s="6">
        <f t="shared" si="3"/>
        <v>0</v>
      </c>
      <c r="F19" s="6">
        <f t="shared" si="3"/>
        <v>0</v>
      </c>
      <c r="G19" s="6">
        <f t="shared" si="3"/>
        <v>0</v>
      </c>
      <c r="H19" s="6">
        <f t="shared" si="0"/>
        <v>412</v>
      </c>
      <c r="I19" s="6">
        <f t="shared" si="1"/>
        <v>329</v>
      </c>
      <c r="J19" s="6">
        <f t="shared" si="2"/>
        <v>741</v>
      </c>
      <c r="K19" s="7" t="s">
        <v>37</v>
      </c>
    </row>
    <row r="20" spans="1:11" ht="20.25" customHeight="1" x14ac:dyDescent="0.2">
      <c r="A20" s="5" t="s">
        <v>38</v>
      </c>
      <c r="B20" s="6">
        <f t="shared" ref="B20:G20" si="4">SUM(B19,B14)</f>
        <v>5188</v>
      </c>
      <c r="C20" s="6">
        <f t="shared" si="4"/>
        <v>3234</v>
      </c>
      <c r="D20" s="6">
        <f t="shared" si="4"/>
        <v>8422</v>
      </c>
      <c r="E20" s="6">
        <f t="shared" si="4"/>
        <v>0</v>
      </c>
      <c r="F20" s="6">
        <f t="shared" si="4"/>
        <v>0</v>
      </c>
      <c r="G20" s="6">
        <f t="shared" si="4"/>
        <v>0</v>
      </c>
      <c r="H20" s="6">
        <f t="shared" si="0"/>
        <v>5188</v>
      </c>
      <c r="I20" s="6">
        <f t="shared" si="1"/>
        <v>3234</v>
      </c>
      <c r="J20" s="6">
        <f t="shared" si="2"/>
        <v>8422</v>
      </c>
      <c r="K20" s="7" t="s">
        <v>39</v>
      </c>
    </row>
    <row r="21" spans="1:11" ht="20.25" customHeight="1" x14ac:dyDescent="0.2">
      <c r="A21" s="5" t="s">
        <v>40</v>
      </c>
      <c r="B21" s="6"/>
      <c r="C21" s="6"/>
      <c r="D21" s="6"/>
      <c r="E21" s="6"/>
      <c r="F21" s="6"/>
      <c r="G21" s="6"/>
      <c r="H21" s="6"/>
      <c r="I21" s="6"/>
      <c r="J21" s="6"/>
      <c r="K21" s="7" t="s">
        <v>41</v>
      </c>
    </row>
    <row r="22" spans="1:11" ht="20.25" customHeight="1" x14ac:dyDescent="0.2">
      <c r="A22" s="5" t="s">
        <v>241</v>
      </c>
      <c r="B22" s="6">
        <v>169</v>
      </c>
      <c r="C22" s="6">
        <v>135</v>
      </c>
      <c r="D22" s="6">
        <v>304</v>
      </c>
      <c r="E22" s="6">
        <v>0</v>
      </c>
      <c r="F22" s="6">
        <v>0</v>
      </c>
      <c r="G22" s="6">
        <v>0</v>
      </c>
      <c r="H22" s="6">
        <f>SUM(E22,B22)</f>
        <v>169</v>
      </c>
      <c r="I22" s="6">
        <f>SUM(F22,C22)</f>
        <v>135</v>
      </c>
      <c r="J22" s="6">
        <f>SUM(H22:I22)</f>
        <v>304</v>
      </c>
      <c r="K22" s="7" t="s">
        <v>17</v>
      </c>
    </row>
    <row r="23" spans="1:11" ht="20.25" customHeight="1" x14ac:dyDescent="0.2">
      <c r="A23" s="5" t="s">
        <v>18</v>
      </c>
      <c r="B23" s="6">
        <v>306</v>
      </c>
      <c r="C23" s="6">
        <v>134</v>
      </c>
      <c r="D23" s="6">
        <v>440</v>
      </c>
      <c r="E23" s="6">
        <v>0</v>
      </c>
      <c r="F23" s="6">
        <v>0</v>
      </c>
      <c r="G23" s="6">
        <v>0</v>
      </c>
      <c r="H23" s="6">
        <f t="shared" ref="H23:H30" si="5">SUM(E23,B23)</f>
        <v>306</v>
      </c>
      <c r="I23" s="6">
        <f t="shared" ref="I23:I30" si="6">SUM(F23,C23)</f>
        <v>134</v>
      </c>
      <c r="J23" s="6">
        <f t="shared" ref="J23:J30" si="7">SUM(H23:I23)</f>
        <v>440</v>
      </c>
      <c r="K23" s="7" t="s">
        <v>42</v>
      </c>
    </row>
    <row r="24" spans="1:11" ht="20.25" customHeight="1" x14ac:dyDescent="0.2">
      <c r="A24" s="5" t="s">
        <v>20</v>
      </c>
      <c r="B24" s="6">
        <v>101</v>
      </c>
      <c r="C24" s="6">
        <v>11</v>
      </c>
      <c r="D24" s="6">
        <v>112</v>
      </c>
      <c r="E24" s="6">
        <v>0</v>
      </c>
      <c r="F24" s="6">
        <v>0</v>
      </c>
      <c r="G24" s="6">
        <v>0</v>
      </c>
      <c r="H24" s="6">
        <f t="shared" si="5"/>
        <v>101</v>
      </c>
      <c r="I24" s="6">
        <f t="shared" si="6"/>
        <v>11</v>
      </c>
      <c r="J24" s="6">
        <f t="shared" si="7"/>
        <v>112</v>
      </c>
      <c r="K24" s="7" t="s">
        <v>43</v>
      </c>
    </row>
    <row r="25" spans="1:11" ht="20.25" customHeight="1" x14ac:dyDescent="0.2">
      <c r="A25" s="5" t="s">
        <v>22</v>
      </c>
      <c r="B25" s="6">
        <v>433</v>
      </c>
      <c r="C25" s="6">
        <v>147</v>
      </c>
      <c r="D25" s="6">
        <v>580</v>
      </c>
      <c r="E25" s="6">
        <v>0</v>
      </c>
      <c r="F25" s="6">
        <v>0</v>
      </c>
      <c r="G25" s="6">
        <v>0</v>
      </c>
      <c r="H25" s="6">
        <f t="shared" si="5"/>
        <v>433</v>
      </c>
      <c r="I25" s="6">
        <f t="shared" si="6"/>
        <v>147</v>
      </c>
      <c r="J25" s="6">
        <f t="shared" si="7"/>
        <v>580</v>
      </c>
      <c r="K25" s="7" t="s">
        <v>44</v>
      </c>
    </row>
    <row r="26" spans="1:11" ht="20.25" customHeight="1" x14ac:dyDescent="0.2">
      <c r="A26" s="5" t="s">
        <v>26</v>
      </c>
      <c r="B26" s="6">
        <f>SUM(B22:B25)</f>
        <v>1009</v>
      </c>
      <c r="C26" s="6">
        <f>SUM(C22:C25)</f>
        <v>427</v>
      </c>
      <c r="D26" s="6">
        <f>SUM(D22:D25)</f>
        <v>1436</v>
      </c>
      <c r="E26" s="6">
        <v>0</v>
      </c>
      <c r="F26" s="6">
        <v>0</v>
      </c>
      <c r="G26" s="6">
        <v>0</v>
      </c>
      <c r="H26" s="6">
        <f t="shared" si="5"/>
        <v>1009</v>
      </c>
      <c r="I26" s="6">
        <f t="shared" si="6"/>
        <v>427</v>
      </c>
      <c r="J26" s="6">
        <f t="shared" si="7"/>
        <v>1436</v>
      </c>
      <c r="K26" s="7" t="s">
        <v>27</v>
      </c>
    </row>
    <row r="27" spans="1:11" ht="20.25" customHeight="1" x14ac:dyDescent="0.2">
      <c r="A27" s="5" t="s">
        <v>28</v>
      </c>
      <c r="B27" s="6">
        <v>40</v>
      </c>
      <c r="C27" s="6">
        <v>8</v>
      </c>
      <c r="D27" s="6">
        <v>48</v>
      </c>
      <c r="E27" s="6">
        <v>0</v>
      </c>
      <c r="F27" s="6">
        <v>0</v>
      </c>
      <c r="G27" s="6">
        <v>0</v>
      </c>
      <c r="H27" s="6">
        <f t="shared" si="5"/>
        <v>40</v>
      </c>
      <c r="I27" s="6">
        <f t="shared" si="6"/>
        <v>8</v>
      </c>
      <c r="J27" s="6">
        <f t="shared" si="7"/>
        <v>48</v>
      </c>
      <c r="K27" s="7" t="s">
        <v>29</v>
      </c>
    </row>
    <row r="28" spans="1:11" ht="20.25" customHeight="1" x14ac:dyDescent="0.2">
      <c r="A28" s="5" t="s">
        <v>30</v>
      </c>
      <c r="B28" s="6">
        <v>164</v>
      </c>
      <c r="C28" s="6">
        <v>26</v>
      </c>
      <c r="D28" s="6">
        <v>190</v>
      </c>
      <c r="E28" s="6">
        <v>0</v>
      </c>
      <c r="F28" s="6">
        <v>0</v>
      </c>
      <c r="G28" s="6">
        <v>0</v>
      </c>
      <c r="H28" s="6">
        <f t="shared" si="5"/>
        <v>164</v>
      </c>
      <c r="I28" s="6">
        <f t="shared" si="6"/>
        <v>26</v>
      </c>
      <c r="J28" s="6">
        <f t="shared" si="7"/>
        <v>190</v>
      </c>
      <c r="K28" s="7" t="s">
        <v>31</v>
      </c>
    </row>
    <row r="29" spans="1:11" ht="20.25" customHeight="1" x14ac:dyDescent="0.2">
      <c r="A29" s="5" t="s">
        <v>36</v>
      </c>
      <c r="B29" s="6">
        <f t="shared" ref="B29:G29" si="8">SUM(B27:B28)</f>
        <v>204</v>
      </c>
      <c r="C29" s="6">
        <f t="shared" si="8"/>
        <v>34</v>
      </c>
      <c r="D29" s="6">
        <f t="shared" si="8"/>
        <v>238</v>
      </c>
      <c r="E29" s="6">
        <f t="shared" si="8"/>
        <v>0</v>
      </c>
      <c r="F29" s="6">
        <f t="shared" si="8"/>
        <v>0</v>
      </c>
      <c r="G29" s="6">
        <f t="shared" si="8"/>
        <v>0</v>
      </c>
      <c r="H29" s="6">
        <f t="shared" si="5"/>
        <v>204</v>
      </c>
      <c r="I29" s="6">
        <f t="shared" si="6"/>
        <v>34</v>
      </c>
      <c r="J29" s="6">
        <f t="shared" si="7"/>
        <v>238</v>
      </c>
      <c r="K29" s="7" t="s">
        <v>37</v>
      </c>
    </row>
    <row r="30" spans="1:11" ht="20.25" customHeight="1" thickBot="1" x14ac:dyDescent="0.25">
      <c r="A30" s="5" t="s">
        <v>45</v>
      </c>
      <c r="B30" s="6">
        <f t="shared" ref="B30:G30" si="9">SUM(B29,B26)</f>
        <v>1213</v>
      </c>
      <c r="C30" s="6">
        <f t="shared" si="9"/>
        <v>461</v>
      </c>
      <c r="D30" s="6">
        <f t="shared" si="9"/>
        <v>1674</v>
      </c>
      <c r="E30" s="6">
        <f t="shared" si="9"/>
        <v>0</v>
      </c>
      <c r="F30" s="6">
        <f t="shared" si="9"/>
        <v>0</v>
      </c>
      <c r="G30" s="6">
        <f t="shared" si="9"/>
        <v>0</v>
      </c>
      <c r="H30" s="6">
        <f t="shared" si="5"/>
        <v>1213</v>
      </c>
      <c r="I30" s="6">
        <f t="shared" si="6"/>
        <v>461</v>
      </c>
      <c r="J30" s="6">
        <f t="shared" si="7"/>
        <v>1674</v>
      </c>
      <c r="K30" s="7" t="s">
        <v>46</v>
      </c>
    </row>
    <row r="31" spans="1:11" ht="20.25" customHeight="1" thickBot="1" x14ac:dyDescent="0.25">
      <c r="A31" s="8" t="s">
        <v>47</v>
      </c>
      <c r="B31" s="9">
        <f>SUM(B20,B30)</f>
        <v>6401</v>
      </c>
      <c r="C31" s="9">
        <f t="shared" ref="C31:J31" si="10">SUM(C20,C30)</f>
        <v>3695</v>
      </c>
      <c r="D31" s="9">
        <f t="shared" si="10"/>
        <v>10096</v>
      </c>
      <c r="E31" s="9">
        <f t="shared" si="10"/>
        <v>0</v>
      </c>
      <c r="F31" s="9">
        <f t="shared" si="10"/>
        <v>0</v>
      </c>
      <c r="G31" s="9">
        <f t="shared" si="10"/>
        <v>0</v>
      </c>
      <c r="H31" s="9">
        <f t="shared" si="10"/>
        <v>6401</v>
      </c>
      <c r="I31" s="9">
        <f t="shared" si="10"/>
        <v>3695</v>
      </c>
      <c r="J31" s="9">
        <f t="shared" si="10"/>
        <v>10096</v>
      </c>
      <c r="K31" s="10" t="s">
        <v>48</v>
      </c>
    </row>
    <row r="32" spans="1:11" ht="15" thickTop="1" x14ac:dyDescent="0.2"/>
    <row r="37" spans="1:11" ht="22.5" customHeight="1" x14ac:dyDescent="0.2"/>
    <row r="38" spans="1:11" ht="24.75" customHeight="1" x14ac:dyDescent="0.2">
      <c r="A38" s="423" t="s">
        <v>214</v>
      </c>
      <c r="B38" s="423"/>
      <c r="C38" s="423"/>
      <c r="D38" s="423"/>
      <c r="E38" s="423"/>
      <c r="F38" s="423"/>
      <c r="G38" s="423"/>
      <c r="H38" s="423"/>
      <c r="I38" s="423"/>
      <c r="J38" s="423"/>
      <c r="K38" s="423"/>
    </row>
    <row r="39" spans="1:11" ht="39.75" customHeight="1" x14ac:dyDescent="0.25">
      <c r="A39" s="416" t="s">
        <v>228</v>
      </c>
      <c r="B39" s="416"/>
      <c r="C39" s="416"/>
      <c r="D39" s="416"/>
      <c r="E39" s="416"/>
      <c r="F39" s="416"/>
      <c r="G39" s="416"/>
      <c r="H39" s="416"/>
      <c r="I39" s="416"/>
      <c r="J39" s="416"/>
      <c r="K39" s="416"/>
    </row>
    <row r="40" spans="1:11" ht="22.5" customHeight="1" thickBot="1" x14ac:dyDescent="0.25">
      <c r="A40" s="1" t="s">
        <v>1891</v>
      </c>
      <c r="K40" s="2" t="s">
        <v>1892</v>
      </c>
    </row>
    <row r="41" spans="1:11" ht="16.5" thickTop="1" x14ac:dyDescent="0.25">
      <c r="A41" s="409" t="s">
        <v>1</v>
      </c>
      <c r="B41" s="412" t="s">
        <v>2</v>
      </c>
      <c r="C41" s="412"/>
      <c r="D41" s="412"/>
      <c r="E41" s="412" t="s">
        <v>3</v>
      </c>
      <c r="F41" s="412"/>
      <c r="G41" s="412"/>
      <c r="H41" s="412" t="s">
        <v>4</v>
      </c>
      <c r="I41" s="412"/>
      <c r="J41" s="412"/>
      <c r="K41" s="409" t="s">
        <v>5</v>
      </c>
    </row>
    <row r="42" spans="1:11" ht="15.75" x14ac:dyDescent="0.25">
      <c r="A42" s="410"/>
      <c r="B42" s="413" t="s">
        <v>6</v>
      </c>
      <c r="C42" s="413"/>
      <c r="D42" s="413"/>
      <c r="E42" s="413" t="s">
        <v>7</v>
      </c>
      <c r="F42" s="413"/>
      <c r="G42" s="413"/>
      <c r="H42" s="413" t="s">
        <v>8</v>
      </c>
      <c r="I42" s="413"/>
      <c r="J42" s="413"/>
      <c r="K42" s="410"/>
    </row>
    <row r="43" spans="1:11" ht="15.75" x14ac:dyDescent="0.25">
      <c r="A43" s="410"/>
      <c r="B43" s="3" t="s">
        <v>9</v>
      </c>
      <c r="C43" s="3" t="s">
        <v>10</v>
      </c>
      <c r="D43" s="3" t="s">
        <v>11</v>
      </c>
      <c r="E43" s="3" t="s">
        <v>9</v>
      </c>
      <c r="F43" s="3" t="s">
        <v>10</v>
      </c>
      <c r="G43" s="3" t="s">
        <v>11</v>
      </c>
      <c r="H43" s="3" t="s">
        <v>9</v>
      </c>
      <c r="I43" s="3" t="s">
        <v>10</v>
      </c>
      <c r="J43" s="3" t="s">
        <v>11</v>
      </c>
      <c r="K43" s="410"/>
    </row>
    <row r="44" spans="1:11" ht="16.5" thickBot="1" x14ac:dyDescent="0.3">
      <c r="A44" s="411"/>
      <c r="B44" s="4" t="s">
        <v>12</v>
      </c>
      <c r="C44" s="4" t="s">
        <v>13</v>
      </c>
      <c r="D44" s="4" t="s">
        <v>8</v>
      </c>
      <c r="E44" s="4" t="s">
        <v>12</v>
      </c>
      <c r="F44" s="4" t="s">
        <v>13</v>
      </c>
      <c r="G44" s="4" t="s">
        <v>8</v>
      </c>
      <c r="H44" s="4" t="s">
        <v>12</v>
      </c>
      <c r="I44" s="4" t="s">
        <v>13</v>
      </c>
      <c r="J44" s="4" t="s">
        <v>8</v>
      </c>
      <c r="K44" s="411"/>
    </row>
    <row r="45" spans="1:11" ht="20.100000000000001" customHeight="1" x14ac:dyDescent="0.2">
      <c r="A45" s="5" t="s">
        <v>14</v>
      </c>
      <c r="B45" s="6"/>
      <c r="C45" s="6"/>
      <c r="D45" s="6"/>
      <c r="E45" s="6"/>
      <c r="F45" s="6"/>
      <c r="G45" s="6"/>
      <c r="H45" s="6"/>
      <c r="I45" s="6"/>
      <c r="J45" s="6"/>
      <c r="K45" s="7" t="s">
        <v>15</v>
      </c>
    </row>
    <row r="46" spans="1:11" ht="20.100000000000001" customHeight="1" x14ac:dyDescent="0.2">
      <c r="A46" s="5" t="s">
        <v>16</v>
      </c>
      <c r="B46" s="6">
        <v>3101</v>
      </c>
      <c r="C46" s="6">
        <v>2194</v>
      </c>
      <c r="D46" s="6">
        <v>5295</v>
      </c>
      <c r="E46" s="6">
        <v>0</v>
      </c>
      <c r="F46" s="6">
        <v>0</v>
      </c>
      <c r="G46" s="6">
        <v>0</v>
      </c>
      <c r="H46" s="6">
        <f>SUM(E46,B46)</f>
        <v>3101</v>
      </c>
      <c r="I46" s="6">
        <f>SUM(F46,C46)</f>
        <v>2194</v>
      </c>
      <c r="J46" s="6">
        <f>SUM(G46,D46)</f>
        <v>5295</v>
      </c>
      <c r="K46" s="7" t="s">
        <v>242</v>
      </c>
    </row>
    <row r="47" spans="1:11" ht="20.100000000000001" customHeight="1" x14ac:dyDescent="0.2">
      <c r="A47" s="5" t="s">
        <v>18</v>
      </c>
      <c r="B47" s="6">
        <v>2226</v>
      </c>
      <c r="C47" s="6">
        <v>1544</v>
      </c>
      <c r="D47" s="6">
        <v>3770</v>
      </c>
      <c r="E47" s="6">
        <v>0</v>
      </c>
      <c r="F47" s="6">
        <v>0</v>
      </c>
      <c r="G47" s="6">
        <v>0</v>
      </c>
      <c r="H47" s="6">
        <f t="shared" ref="H47:J50" si="11">SUM(B47,E47)</f>
        <v>2226</v>
      </c>
      <c r="I47" s="6">
        <f t="shared" si="11"/>
        <v>1544</v>
      </c>
      <c r="J47" s="6">
        <f t="shared" si="11"/>
        <v>3770</v>
      </c>
      <c r="K47" s="7" t="s">
        <v>42</v>
      </c>
    </row>
    <row r="48" spans="1:11" ht="20.100000000000001" customHeight="1" x14ac:dyDescent="0.2">
      <c r="A48" s="5" t="s">
        <v>20</v>
      </c>
      <c r="B48" s="6">
        <v>1346</v>
      </c>
      <c r="C48" s="6">
        <v>455</v>
      </c>
      <c r="D48" s="6">
        <v>1801</v>
      </c>
      <c r="E48" s="6">
        <v>0</v>
      </c>
      <c r="F48" s="6">
        <v>0</v>
      </c>
      <c r="G48" s="6">
        <v>0</v>
      </c>
      <c r="H48" s="6">
        <f t="shared" si="11"/>
        <v>1346</v>
      </c>
      <c r="I48" s="6">
        <f t="shared" si="11"/>
        <v>455</v>
      </c>
      <c r="J48" s="6">
        <f t="shared" si="11"/>
        <v>1801</v>
      </c>
      <c r="K48" s="7" t="s">
        <v>43</v>
      </c>
    </row>
    <row r="49" spans="1:14" ht="20.100000000000001" customHeight="1" x14ac:dyDescent="0.2">
      <c r="A49" s="5" t="s">
        <v>50</v>
      </c>
      <c r="B49" s="6">
        <v>1442</v>
      </c>
      <c r="C49" s="6">
        <v>529</v>
      </c>
      <c r="D49" s="6">
        <v>1971</v>
      </c>
      <c r="E49" s="6">
        <v>0</v>
      </c>
      <c r="F49" s="6">
        <v>0</v>
      </c>
      <c r="G49" s="6">
        <v>0</v>
      </c>
      <c r="H49" s="6">
        <f t="shared" si="11"/>
        <v>1442</v>
      </c>
      <c r="I49" s="6">
        <f t="shared" si="11"/>
        <v>529</v>
      </c>
      <c r="J49" s="6">
        <f t="shared" si="11"/>
        <v>1971</v>
      </c>
      <c r="K49" s="7" t="s">
        <v>44</v>
      </c>
      <c r="L49">
        <f>SUM(H46,H50)</f>
        <v>3635</v>
      </c>
      <c r="M49">
        <f>SUM(I46,I50)</f>
        <v>2393</v>
      </c>
      <c r="N49">
        <f>SUM(L49:M49)</f>
        <v>6028</v>
      </c>
    </row>
    <row r="50" spans="1:14" ht="20.100000000000001" customHeight="1" x14ac:dyDescent="0.2">
      <c r="A50" s="5" t="s">
        <v>24</v>
      </c>
      <c r="B50" s="6">
        <v>534</v>
      </c>
      <c r="C50" s="6">
        <v>199</v>
      </c>
      <c r="D50" s="6">
        <v>733</v>
      </c>
      <c r="E50" s="6">
        <v>0</v>
      </c>
      <c r="F50" s="6">
        <v>0</v>
      </c>
      <c r="G50" s="6">
        <v>0</v>
      </c>
      <c r="H50" s="6">
        <f t="shared" si="11"/>
        <v>534</v>
      </c>
      <c r="I50" s="6">
        <f t="shared" si="11"/>
        <v>199</v>
      </c>
      <c r="J50" s="6">
        <f t="shared" si="11"/>
        <v>733</v>
      </c>
      <c r="K50" s="7" t="s">
        <v>25</v>
      </c>
      <c r="L50">
        <f>SUM(H48,H47)</f>
        <v>3572</v>
      </c>
      <c r="M50">
        <f>SUM(I47:I48)</f>
        <v>1999</v>
      </c>
      <c r="N50">
        <f>SUM(L50:M50)</f>
        <v>5571</v>
      </c>
    </row>
    <row r="51" spans="1:14" ht="20.100000000000001" customHeight="1" x14ac:dyDescent="0.2">
      <c r="A51" s="5" t="s">
        <v>26</v>
      </c>
      <c r="B51" s="6">
        <f>SUM(B46:B50)</f>
        <v>8649</v>
      </c>
      <c r="C51" s="6">
        <f t="shared" ref="C51:J51" si="12">SUM(C46:C50)</f>
        <v>4921</v>
      </c>
      <c r="D51" s="6">
        <f t="shared" si="12"/>
        <v>13570</v>
      </c>
      <c r="E51" s="6">
        <v>0</v>
      </c>
      <c r="F51" s="6">
        <v>0</v>
      </c>
      <c r="G51" s="6">
        <v>0</v>
      </c>
      <c r="H51" s="6">
        <f t="shared" si="12"/>
        <v>8649</v>
      </c>
      <c r="I51" s="6">
        <f t="shared" si="12"/>
        <v>4921</v>
      </c>
      <c r="J51" s="6">
        <f t="shared" si="12"/>
        <v>13570</v>
      </c>
      <c r="K51" s="7" t="s">
        <v>27</v>
      </c>
      <c r="L51">
        <f>SUM(L49:L50,H49)</f>
        <v>8649</v>
      </c>
    </row>
    <row r="52" spans="1:14" ht="20.100000000000001" customHeight="1" x14ac:dyDescent="0.2">
      <c r="A52" s="5" t="s">
        <v>28</v>
      </c>
      <c r="B52" s="6">
        <v>475</v>
      </c>
      <c r="C52" s="6">
        <v>311</v>
      </c>
      <c r="D52" s="6">
        <v>786</v>
      </c>
      <c r="E52" s="6">
        <v>0</v>
      </c>
      <c r="F52" s="6">
        <v>0</v>
      </c>
      <c r="G52" s="6">
        <v>0</v>
      </c>
      <c r="H52" s="6">
        <f>SUM(B52,E52)</f>
        <v>475</v>
      </c>
      <c r="I52" s="6">
        <f>SUM(C52,F52)</f>
        <v>311</v>
      </c>
      <c r="J52" s="6">
        <f>SUM(H52:I52)</f>
        <v>786</v>
      </c>
      <c r="K52" s="7" t="s">
        <v>29</v>
      </c>
    </row>
    <row r="53" spans="1:14" ht="20.100000000000001" customHeight="1" x14ac:dyDescent="0.2">
      <c r="A53" s="5" t="s">
        <v>30</v>
      </c>
      <c r="B53" s="6">
        <v>437</v>
      </c>
      <c r="C53" s="6">
        <v>618</v>
      </c>
      <c r="D53" s="6">
        <v>1055</v>
      </c>
      <c r="E53" s="6">
        <v>0</v>
      </c>
      <c r="F53" s="6">
        <v>0</v>
      </c>
      <c r="G53" s="6">
        <v>0</v>
      </c>
      <c r="H53" s="6">
        <f>SUM(B53,E53)</f>
        <v>437</v>
      </c>
      <c r="I53" s="6">
        <f t="shared" ref="I53:J55" si="13">SUM(C53,F53)</f>
        <v>618</v>
      </c>
      <c r="J53" s="6">
        <f t="shared" si="13"/>
        <v>1055</v>
      </c>
      <c r="K53" s="7" t="s">
        <v>31</v>
      </c>
    </row>
    <row r="54" spans="1:14" ht="20.100000000000001" customHeight="1" x14ac:dyDescent="0.2">
      <c r="A54" s="5" t="s">
        <v>32</v>
      </c>
      <c r="B54" s="6">
        <v>298</v>
      </c>
      <c r="C54" s="6">
        <v>188</v>
      </c>
      <c r="D54" s="6">
        <v>486</v>
      </c>
      <c r="E54" s="6">
        <v>0</v>
      </c>
      <c r="F54" s="6">
        <v>0</v>
      </c>
      <c r="G54" s="6">
        <v>0</v>
      </c>
      <c r="H54" s="6">
        <f>SUM(B54,E54)</f>
        <v>298</v>
      </c>
      <c r="I54" s="6">
        <f t="shared" si="13"/>
        <v>188</v>
      </c>
      <c r="J54" s="6">
        <f>SUM(H54:I54)</f>
        <v>486</v>
      </c>
      <c r="K54" s="7" t="s">
        <v>33</v>
      </c>
      <c r="L54">
        <f>SUM(B52,B54,B55)</f>
        <v>852</v>
      </c>
      <c r="M54">
        <f>SUM(C52,C54,C55)</f>
        <v>537</v>
      </c>
      <c r="N54">
        <f>SUM(L54:M54)</f>
        <v>1389</v>
      </c>
    </row>
    <row r="55" spans="1:14" ht="20.100000000000001" customHeight="1" x14ac:dyDescent="0.2">
      <c r="A55" s="5" t="s">
        <v>34</v>
      </c>
      <c r="B55" s="6">
        <v>79</v>
      </c>
      <c r="C55" s="6">
        <v>38</v>
      </c>
      <c r="D55" s="6">
        <v>117</v>
      </c>
      <c r="E55" s="6">
        <v>0</v>
      </c>
      <c r="F55" s="6">
        <v>0</v>
      </c>
      <c r="G55" s="6">
        <v>0</v>
      </c>
      <c r="H55" s="6">
        <f>SUM(B55,E55)</f>
        <v>79</v>
      </c>
      <c r="I55" s="6">
        <f t="shared" si="13"/>
        <v>38</v>
      </c>
      <c r="J55" s="6">
        <f>SUM(H55:I55)</f>
        <v>117</v>
      </c>
      <c r="K55" s="7" t="s">
        <v>35</v>
      </c>
    </row>
    <row r="56" spans="1:14" ht="20.100000000000001" customHeight="1" x14ac:dyDescent="0.2">
      <c r="A56" s="5" t="s">
        <v>36</v>
      </c>
      <c r="B56" s="6">
        <f>SUM(B52:B55)</f>
        <v>1289</v>
      </c>
      <c r="C56" s="6">
        <f t="shared" ref="C56:J56" si="14">SUM(C52:C55)</f>
        <v>1155</v>
      </c>
      <c r="D56" s="6">
        <f t="shared" si="14"/>
        <v>2444</v>
      </c>
      <c r="E56" s="6">
        <v>0</v>
      </c>
      <c r="F56" s="6">
        <v>0</v>
      </c>
      <c r="G56" s="6">
        <v>0</v>
      </c>
      <c r="H56" s="6">
        <f t="shared" si="14"/>
        <v>1289</v>
      </c>
      <c r="I56" s="6">
        <f t="shared" si="14"/>
        <v>1155</v>
      </c>
      <c r="J56" s="6">
        <f t="shared" si="14"/>
        <v>2444</v>
      </c>
      <c r="K56" s="7" t="s">
        <v>37</v>
      </c>
      <c r="L56">
        <f>SUM(L54,B53)</f>
        <v>1289</v>
      </c>
    </row>
    <row r="57" spans="1:14" ht="20.100000000000001" customHeight="1" x14ac:dyDescent="0.2">
      <c r="A57" s="5" t="s">
        <v>38</v>
      </c>
      <c r="B57" s="6">
        <f>SUM(B56,B51)</f>
        <v>9938</v>
      </c>
      <c r="C57" s="6">
        <f t="shared" ref="C57:J57" si="15">SUM(C56,C51)</f>
        <v>6076</v>
      </c>
      <c r="D57" s="6">
        <f t="shared" si="15"/>
        <v>16014</v>
      </c>
      <c r="E57" s="6">
        <v>0</v>
      </c>
      <c r="F57" s="6">
        <v>0</v>
      </c>
      <c r="G57" s="6">
        <v>0</v>
      </c>
      <c r="H57" s="6">
        <f t="shared" si="15"/>
        <v>9938</v>
      </c>
      <c r="I57" s="6">
        <f t="shared" si="15"/>
        <v>6076</v>
      </c>
      <c r="J57" s="6">
        <f t="shared" si="15"/>
        <v>16014</v>
      </c>
      <c r="K57" s="7" t="s">
        <v>39</v>
      </c>
    </row>
    <row r="58" spans="1:14" ht="20.100000000000001" customHeight="1" x14ac:dyDescent="0.2">
      <c r="A58" s="5" t="s">
        <v>51</v>
      </c>
      <c r="B58" s="6"/>
      <c r="C58" s="6"/>
      <c r="D58" s="6"/>
      <c r="E58" s="6"/>
      <c r="F58" s="6"/>
      <c r="G58" s="6"/>
      <c r="H58" s="6"/>
      <c r="I58" s="6"/>
      <c r="J58" s="6"/>
      <c r="K58" s="7" t="s">
        <v>41</v>
      </c>
    </row>
    <row r="59" spans="1:14" ht="20.100000000000001" customHeight="1" x14ac:dyDescent="0.2">
      <c r="A59" s="5" t="s">
        <v>16</v>
      </c>
      <c r="B59" s="6">
        <v>382</v>
      </c>
      <c r="C59" s="6">
        <v>239</v>
      </c>
      <c r="D59" s="6">
        <v>621</v>
      </c>
      <c r="E59" s="6">
        <v>0</v>
      </c>
      <c r="F59" s="6">
        <v>0</v>
      </c>
      <c r="G59" s="6">
        <v>0</v>
      </c>
      <c r="H59" s="6">
        <f t="shared" ref="H59:H67" si="16">SUM(E59,B59)</f>
        <v>382</v>
      </c>
      <c r="I59" s="6">
        <f t="shared" ref="I59:I67" si="17">SUM(F59,C59)</f>
        <v>239</v>
      </c>
      <c r="J59" s="6">
        <f t="shared" ref="J59:J67" si="18">SUM(H59:I59)</f>
        <v>621</v>
      </c>
      <c r="K59" s="7" t="s">
        <v>242</v>
      </c>
    </row>
    <row r="60" spans="1:14" ht="20.100000000000001" customHeight="1" x14ac:dyDescent="0.2">
      <c r="A60" s="5" t="s">
        <v>18</v>
      </c>
      <c r="B60" s="6">
        <v>658</v>
      </c>
      <c r="C60" s="6">
        <v>280</v>
      </c>
      <c r="D60" s="6">
        <v>938</v>
      </c>
      <c r="E60" s="6">
        <v>0</v>
      </c>
      <c r="F60" s="6">
        <v>0</v>
      </c>
      <c r="G60" s="6">
        <v>0</v>
      </c>
      <c r="H60" s="6">
        <f t="shared" si="16"/>
        <v>658</v>
      </c>
      <c r="I60" s="6">
        <f t="shared" si="17"/>
        <v>280</v>
      </c>
      <c r="J60" s="6">
        <f t="shared" si="18"/>
        <v>938</v>
      </c>
      <c r="K60" s="7" t="s">
        <v>42</v>
      </c>
      <c r="L60">
        <f>SUM(B60:B61)</f>
        <v>987</v>
      </c>
      <c r="M60">
        <f>SUM(C60:C61)</f>
        <v>314</v>
      </c>
      <c r="N60">
        <f>SUM(L60:M60)</f>
        <v>1301</v>
      </c>
    </row>
    <row r="61" spans="1:14" ht="20.100000000000001" customHeight="1" x14ac:dyDescent="0.2">
      <c r="A61" s="5" t="s">
        <v>20</v>
      </c>
      <c r="B61" s="6">
        <v>329</v>
      </c>
      <c r="C61" s="6">
        <v>34</v>
      </c>
      <c r="D61" s="6">
        <v>363</v>
      </c>
      <c r="E61" s="6">
        <v>0</v>
      </c>
      <c r="F61" s="6">
        <v>0</v>
      </c>
      <c r="G61" s="6">
        <v>0</v>
      </c>
      <c r="H61" s="6">
        <f t="shared" si="16"/>
        <v>329</v>
      </c>
      <c r="I61" s="6">
        <f t="shared" si="17"/>
        <v>34</v>
      </c>
      <c r="J61" s="6">
        <f t="shared" si="18"/>
        <v>363</v>
      </c>
      <c r="K61" s="7" t="s">
        <v>43</v>
      </c>
    </row>
    <row r="62" spans="1:14" ht="20.100000000000001" customHeight="1" x14ac:dyDescent="0.2">
      <c r="A62" s="5" t="s">
        <v>22</v>
      </c>
      <c r="B62" s="6">
        <v>639</v>
      </c>
      <c r="C62" s="6">
        <v>196</v>
      </c>
      <c r="D62" s="6">
        <v>835</v>
      </c>
      <c r="E62" s="6">
        <v>0</v>
      </c>
      <c r="F62" s="6">
        <v>0</v>
      </c>
      <c r="G62" s="6">
        <v>0</v>
      </c>
      <c r="H62" s="6">
        <f t="shared" si="16"/>
        <v>639</v>
      </c>
      <c r="I62" s="6">
        <f t="shared" si="17"/>
        <v>196</v>
      </c>
      <c r="J62" s="6">
        <f t="shared" si="18"/>
        <v>835</v>
      </c>
      <c r="K62" s="7" t="s">
        <v>44</v>
      </c>
      <c r="L62">
        <f>SUM(L60,B59,B62)</f>
        <v>2008</v>
      </c>
    </row>
    <row r="63" spans="1:14" ht="20.100000000000001" customHeight="1" x14ac:dyDescent="0.2">
      <c r="A63" s="5" t="s">
        <v>26</v>
      </c>
      <c r="B63" s="6">
        <f>SUM(B59:B62)</f>
        <v>2008</v>
      </c>
      <c r="C63" s="6">
        <f>SUM(C59:C62)</f>
        <v>749</v>
      </c>
      <c r="D63" s="6">
        <f>SUM(D59:D62)</f>
        <v>2757</v>
      </c>
      <c r="E63" s="6">
        <v>0</v>
      </c>
      <c r="F63" s="6">
        <v>0</v>
      </c>
      <c r="G63" s="6">
        <v>0</v>
      </c>
      <c r="H63" s="6">
        <f t="shared" si="16"/>
        <v>2008</v>
      </c>
      <c r="I63" s="6">
        <f t="shared" si="17"/>
        <v>749</v>
      </c>
      <c r="J63" s="6">
        <f t="shared" si="18"/>
        <v>2757</v>
      </c>
      <c r="K63" s="7" t="s">
        <v>27</v>
      </c>
    </row>
    <row r="64" spans="1:14" ht="20.100000000000001" customHeight="1" x14ac:dyDescent="0.2">
      <c r="A64" s="5" t="s">
        <v>28</v>
      </c>
      <c r="B64" s="6">
        <v>40</v>
      </c>
      <c r="C64" s="6">
        <v>8</v>
      </c>
      <c r="D64" s="6">
        <v>48</v>
      </c>
      <c r="E64" s="6">
        <v>0</v>
      </c>
      <c r="F64" s="6">
        <v>0</v>
      </c>
      <c r="G64" s="6">
        <v>0</v>
      </c>
      <c r="H64" s="6">
        <f t="shared" si="16"/>
        <v>40</v>
      </c>
      <c r="I64" s="6">
        <f t="shared" si="17"/>
        <v>8</v>
      </c>
      <c r="J64" s="6">
        <f t="shared" si="18"/>
        <v>48</v>
      </c>
      <c r="K64" s="7" t="s">
        <v>27</v>
      </c>
    </row>
    <row r="65" spans="1:11" ht="20.100000000000001" customHeight="1" x14ac:dyDescent="0.2">
      <c r="A65" s="5" t="s">
        <v>30</v>
      </c>
      <c r="B65" s="6">
        <v>456</v>
      </c>
      <c r="C65" s="6">
        <v>58</v>
      </c>
      <c r="D65" s="6">
        <v>514</v>
      </c>
      <c r="E65" s="6">
        <v>0</v>
      </c>
      <c r="F65" s="6">
        <v>0</v>
      </c>
      <c r="G65" s="6">
        <v>0</v>
      </c>
      <c r="H65" s="6">
        <f t="shared" si="16"/>
        <v>456</v>
      </c>
      <c r="I65" s="6">
        <f t="shared" si="17"/>
        <v>58</v>
      </c>
      <c r="J65" s="6">
        <f t="shared" si="18"/>
        <v>514</v>
      </c>
      <c r="K65" s="7" t="s">
        <v>31</v>
      </c>
    </row>
    <row r="66" spans="1:11" ht="20.100000000000001" customHeight="1" x14ac:dyDescent="0.2">
      <c r="A66" s="5" t="s">
        <v>36</v>
      </c>
      <c r="B66" s="6">
        <f>SUM(B64:B65)</f>
        <v>496</v>
      </c>
      <c r="C66" s="6">
        <f>SUM(C64:C65)</f>
        <v>66</v>
      </c>
      <c r="D66" s="6">
        <f>SUM(D64:D65)</f>
        <v>562</v>
      </c>
      <c r="E66" s="6">
        <v>0</v>
      </c>
      <c r="F66" s="6">
        <v>0</v>
      </c>
      <c r="G66" s="6">
        <v>0</v>
      </c>
      <c r="H66" s="6">
        <f t="shared" si="16"/>
        <v>496</v>
      </c>
      <c r="I66" s="6">
        <f t="shared" si="17"/>
        <v>66</v>
      </c>
      <c r="J66" s="6">
        <f t="shared" si="18"/>
        <v>562</v>
      </c>
      <c r="K66" s="7" t="s">
        <v>37</v>
      </c>
    </row>
    <row r="67" spans="1:11" ht="20.100000000000001" customHeight="1" thickBot="1" x14ac:dyDescent="0.25">
      <c r="A67" s="11" t="s">
        <v>45</v>
      </c>
      <c r="B67" s="12">
        <f>SUM(B66,B63)</f>
        <v>2504</v>
      </c>
      <c r="C67" s="12">
        <f>SUM(C66,C63)</f>
        <v>815</v>
      </c>
      <c r="D67" s="12">
        <f>SUM(D66,D63)</f>
        <v>3319</v>
      </c>
      <c r="E67" s="12">
        <v>0</v>
      </c>
      <c r="F67" s="12">
        <v>0</v>
      </c>
      <c r="G67" s="12">
        <v>0</v>
      </c>
      <c r="H67" s="12">
        <f t="shared" si="16"/>
        <v>2504</v>
      </c>
      <c r="I67" s="12">
        <f t="shared" si="17"/>
        <v>815</v>
      </c>
      <c r="J67" s="12">
        <f t="shared" si="18"/>
        <v>3319</v>
      </c>
      <c r="K67" s="13" t="s">
        <v>46</v>
      </c>
    </row>
    <row r="68" spans="1:11" ht="20.100000000000001" customHeight="1" thickBot="1" x14ac:dyDescent="0.25">
      <c r="A68" s="8" t="s">
        <v>47</v>
      </c>
      <c r="B68" s="9">
        <f>SUM(B57,B67)</f>
        <v>12442</v>
      </c>
      <c r="C68" s="9">
        <f t="shared" ref="C68:J68" si="19">SUM(C57,C67)</f>
        <v>6891</v>
      </c>
      <c r="D68" s="9">
        <f t="shared" si="19"/>
        <v>19333</v>
      </c>
      <c r="E68" s="9">
        <v>0</v>
      </c>
      <c r="F68" s="9">
        <v>0</v>
      </c>
      <c r="G68" s="9">
        <v>0</v>
      </c>
      <c r="H68" s="9">
        <f t="shared" si="19"/>
        <v>12442</v>
      </c>
      <c r="I68" s="9">
        <f t="shared" si="19"/>
        <v>6891</v>
      </c>
      <c r="J68" s="9">
        <f t="shared" si="19"/>
        <v>19333</v>
      </c>
      <c r="K68" s="10" t="s">
        <v>48</v>
      </c>
    </row>
    <row r="69" spans="1:11" ht="15" thickTop="1" x14ac:dyDescent="0.2"/>
    <row r="75" spans="1:11" ht="18" x14ac:dyDescent="0.2">
      <c r="A75" s="423"/>
      <c r="B75" s="423"/>
      <c r="C75" s="423"/>
      <c r="D75" s="423"/>
      <c r="E75" s="423"/>
      <c r="F75" s="423"/>
      <c r="G75" s="423"/>
      <c r="H75" s="423"/>
      <c r="I75" s="423"/>
      <c r="J75" s="423"/>
      <c r="K75" s="423"/>
    </row>
    <row r="76" spans="1:11" ht="18" x14ac:dyDescent="0.25">
      <c r="A76" s="416" t="s">
        <v>215</v>
      </c>
      <c r="B76" s="416"/>
      <c r="C76" s="416"/>
      <c r="D76" s="416"/>
      <c r="E76" s="416"/>
      <c r="F76" s="416"/>
      <c r="G76" s="416"/>
      <c r="H76" s="416"/>
      <c r="I76" s="416"/>
      <c r="J76" s="416"/>
      <c r="K76" s="416"/>
    </row>
    <row r="77" spans="1:11" ht="36" customHeight="1" x14ac:dyDescent="0.2">
      <c r="A77" s="423" t="s">
        <v>229</v>
      </c>
      <c r="B77" s="423"/>
      <c r="C77" s="423"/>
      <c r="D77" s="423"/>
      <c r="E77" s="423"/>
      <c r="F77" s="423"/>
      <c r="G77" s="423"/>
      <c r="H77" s="423"/>
      <c r="I77" s="423"/>
      <c r="J77" s="423"/>
      <c r="K77" s="423"/>
    </row>
    <row r="78" spans="1:11" ht="16.5" thickBot="1" x14ac:dyDescent="0.25">
      <c r="A78" s="1" t="s">
        <v>537</v>
      </c>
      <c r="K78" s="2" t="s">
        <v>1893</v>
      </c>
    </row>
    <row r="79" spans="1:11" ht="16.5" thickTop="1" x14ac:dyDescent="0.25">
      <c r="A79" s="409" t="s">
        <v>1</v>
      </c>
      <c r="B79" s="412" t="s">
        <v>2</v>
      </c>
      <c r="C79" s="412"/>
      <c r="D79" s="412"/>
      <c r="E79" s="412" t="s">
        <v>3</v>
      </c>
      <c r="F79" s="412"/>
      <c r="G79" s="412"/>
      <c r="H79" s="412" t="s">
        <v>4</v>
      </c>
      <c r="I79" s="412"/>
      <c r="J79" s="412"/>
      <c r="K79" s="409" t="s">
        <v>5</v>
      </c>
    </row>
    <row r="80" spans="1:11" ht="15.75" x14ac:dyDescent="0.25">
      <c r="A80" s="410"/>
      <c r="B80" s="413" t="s">
        <v>6</v>
      </c>
      <c r="C80" s="413"/>
      <c r="D80" s="413"/>
      <c r="E80" s="413" t="s">
        <v>7</v>
      </c>
      <c r="F80" s="413"/>
      <c r="G80" s="413"/>
      <c r="H80" s="413" t="s">
        <v>8</v>
      </c>
      <c r="I80" s="413"/>
      <c r="J80" s="413"/>
      <c r="K80" s="410"/>
    </row>
    <row r="81" spans="1:11" ht="15.75" x14ac:dyDescent="0.25">
      <c r="A81" s="410"/>
      <c r="B81" s="3" t="s">
        <v>52</v>
      </c>
      <c r="C81" s="3" t="s">
        <v>10</v>
      </c>
      <c r="D81" s="3" t="s">
        <v>11</v>
      </c>
      <c r="E81" s="3" t="s">
        <v>52</v>
      </c>
      <c r="F81" s="3" t="s">
        <v>10</v>
      </c>
      <c r="G81" s="3" t="s">
        <v>11</v>
      </c>
      <c r="H81" s="3" t="s">
        <v>52</v>
      </c>
      <c r="I81" s="3" t="s">
        <v>10</v>
      </c>
      <c r="J81" s="3" t="s">
        <v>11</v>
      </c>
      <c r="K81" s="410"/>
    </row>
    <row r="82" spans="1:11" ht="16.5" customHeight="1" thickBot="1" x14ac:dyDescent="0.3">
      <c r="A82" s="411"/>
      <c r="B82" s="4" t="s">
        <v>12</v>
      </c>
      <c r="C82" s="4" t="s">
        <v>13</v>
      </c>
      <c r="D82" s="4" t="s">
        <v>8</v>
      </c>
      <c r="E82" s="4" t="s">
        <v>12</v>
      </c>
      <c r="F82" s="4" t="s">
        <v>13</v>
      </c>
      <c r="G82" s="4" t="s">
        <v>8</v>
      </c>
      <c r="H82" s="4" t="s">
        <v>12</v>
      </c>
      <c r="I82" s="4" t="s">
        <v>13</v>
      </c>
      <c r="J82" s="4" t="s">
        <v>8</v>
      </c>
      <c r="K82" s="411"/>
    </row>
    <row r="83" spans="1:11" ht="20.25" customHeight="1" x14ac:dyDescent="0.2">
      <c r="A83" s="5" t="s">
        <v>14</v>
      </c>
      <c r="B83" s="6"/>
      <c r="C83" s="6"/>
      <c r="D83" s="6"/>
      <c r="E83" s="6"/>
      <c r="F83" s="6"/>
      <c r="G83" s="6"/>
      <c r="H83" s="6"/>
      <c r="I83" s="6"/>
      <c r="J83" s="6"/>
      <c r="K83" s="7" t="s">
        <v>15</v>
      </c>
    </row>
    <row r="84" spans="1:11" ht="20.25" customHeight="1" x14ac:dyDescent="0.2">
      <c r="A84" s="5" t="s">
        <v>16</v>
      </c>
      <c r="B84" s="6">
        <v>201</v>
      </c>
      <c r="C84" s="6">
        <v>117</v>
      </c>
      <c r="D84" s="6">
        <v>318</v>
      </c>
      <c r="E84" s="6">
        <v>0</v>
      </c>
      <c r="F84" s="6">
        <v>1</v>
      </c>
      <c r="G84" s="6">
        <v>1</v>
      </c>
      <c r="H84" s="6">
        <f>SUM(E84,B84)</f>
        <v>201</v>
      </c>
      <c r="I84" s="6">
        <f>SUM(F84,C84)</f>
        <v>118</v>
      </c>
      <c r="J84" s="6">
        <f>SUM(H84:I84)</f>
        <v>319</v>
      </c>
      <c r="K84" s="7" t="s">
        <v>53</v>
      </c>
    </row>
    <row r="85" spans="1:11" ht="20.25" customHeight="1" x14ac:dyDescent="0.2">
      <c r="A85" s="5" t="s">
        <v>18</v>
      </c>
      <c r="B85" s="6">
        <v>68</v>
      </c>
      <c r="C85" s="6">
        <v>58</v>
      </c>
      <c r="D85" s="6">
        <v>126</v>
      </c>
      <c r="E85" s="6">
        <v>0</v>
      </c>
      <c r="F85" s="6">
        <v>0</v>
      </c>
      <c r="G85" s="6">
        <v>0</v>
      </c>
      <c r="H85" s="6">
        <f t="shared" ref="H85:H97" si="20">SUM(E85,B85)</f>
        <v>68</v>
      </c>
      <c r="I85" s="6">
        <f t="shared" ref="I85:I97" si="21">SUM(F85,C85)</f>
        <v>58</v>
      </c>
      <c r="J85" s="6">
        <f t="shared" ref="J85:J97" si="22">SUM(H85:I85)</f>
        <v>126</v>
      </c>
      <c r="K85" s="7" t="s">
        <v>42</v>
      </c>
    </row>
    <row r="86" spans="1:11" ht="20.25" customHeight="1" x14ac:dyDescent="0.2">
      <c r="A86" s="5" t="s">
        <v>20</v>
      </c>
      <c r="B86" s="6">
        <v>65</v>
      </c>
      <c r="C86" s="6">
        <v>16</v>
      </c>
      <c r="D86" s="6">
        <v>81</v>
      </c>
      <c r="E86" s="6">
        <v>0</v>
      </c>
      <c r="F86" s="6">
        <v>0</v>
      </c>
      <c r="G86" s="6">
        <v>0</v>
      </c>
      <c r="H86" s="6">
        <f t="shared" si="20"/>
        <v>65</v>
      </c>
      <c r="I86" s="6">
        <f t="shared" si="21"/>
        <v>16</v>
      </c>
      <c r="J86" s="6">
        <f t="shared" si="22"/>
        <v>81</v>
      </c>
      <c r="K86" s="7" t="s">
        <v>43</v>
      </c>
    </row>
    <row r="87" spans="1:11" ht="20.25" customHeight="1" x14ac:dyDescent="0.2">
      <c r="A87" s="5" t="s">
        <v>50</v>
      </c>
      <c r="B87" s="6">
        <v>44</v>
      </c>
      <c r="C87" s="6">
        <v>15</v>
      </c>
      <c r="D87" s="6">
        <v>59</v>
      </c>
      <c r="E87" s="6">
        <v>0</v>
      </c>
      <c r="F87" s="6">
        <v>0</v>
      </c>
      <c r="G87" s="6">
        <v>0</v>
      </c>
      <c r="H87" s="6">
        <f t="shared" si="20"/>
        <v>44</v>
      </c>
      <c r="I87" s="6">
        <f t="shared" si="21"/>
        <v>15</v>
      </c>
      <c r="J87" s="6">
        <f t="shared" si="22"/>
        <v>59</v>
      </c>
      <c r="K87" s="7" t="s">
        <v>44</v>
      </c>
    </row>
    <row r="88" spans="1:11" ht="20.25" customHeight="1" x14ac:dyDescent="0.2">
      <c r="A88" s="5" t="s">
        <v>24</v>
      </c>
      <c r="B88" s="6">
        <v>36</v>
      </c>
      <c r="C88" s="6">
        <v>25</v>
      </c>
      <c r="D88" s="6">
        <v>61</v>
      </c>
      <c r="E88" s="6">
        <v>0</v>
      </c>
      <c r="F88" s="6">
        <v>0</v>
      </c>
      <c r="G88" s="6">
        <v>0</v>
      </c>
      <c r="H88" s="6">
        <f t="shared" si="20"/>
        <v>36</v>
      </c>
      <c r="I88" s="6">
        <f t="shared" si="21"/>
        <v>25</v>
      </c>
      <c r="J88" s="6">
        <f t="shared" si="22"/>
        <v>61</v>
      </c>
      <c r="K88" s="7" t="s">
        <v>25</v>
      </c>
    </row>
    <row r="89" spans="1:11" ht="20.25" customHeight="1" x14ac:dyDescent="0.2">
      <c r="A89" s="5" t="s">
        <v>26</v>
      </c>
      <c r="B89" s="6">
        <f t="shared" ref="B89:G89" si="23">SUM(B84:B88)</f>
        <v>414</v>
      </c>
      <c r="C89" s="6">
        <f t="shared" si="23"/>
        <v>231</v>
      </c>
      <c r="D89" s="6">
        <f t="shared" si="23"/>
        <v>645</v>
      </c>
      <c r="E89" s="6">
        <f t="shared" si="23"/>
        <v>0</v>
      </c>
      <c r="F89" s="6">
        <f t="shared" si="23"/>
        <v>1</v>
      </c>
      <c r="G89" s="6">
        <f t="shared" si="23"/>
        <v>1</v>
      </c>
      <c r="H89" s="6">
        <f t="shared" si="20"/>
        <v>414</v>
      </c>
      <c r="I89" s="6">
        <f t="shared" si="21"/>
        <v>232</v>
      </c>
      <c r="J89" s="6">
        <f t="shared" si="22"/>
        <v>646</v>
      </c>
      <c r="K89" s="7" t="s">
        <v>27</v>
      </c>
    </row>
    <row r="90" spans="1:11" ht="27.75" customHeight="1" x14ac:dyDescent="0.2">
      <c r="A90" s="5" t="s">
        <v>28</v>
      </c>
      <c r="B90" s="6">
        <v>79</v>
      </c>
      <c r="C90" s="6">
        <v>31</v>
      </c>
      <c r="D90" s="6">
        <v>110</v>
      </c>
      <c r="E90" s="6">
        <v>0</v>
      </c>
      <c r="F90" s="6">
        <v>0</v>
      </c>
      <c r="G90" s="6">
        <v>0</v>
      </c>
      <c r="H90" s="6">
        <f t="shared" si="20"/>
        <v>79</v>
      </c>
      <c r="I90" s="6">
        <f t="shared" si="21"/>
        <v>31</v>
      </c>
      <c r="J90" s="6">
        <f t="shared" si="22"/>
        <v>110</v>
      </c>
      <c r="K90" s="7" t="s">
        <v>29</v>
      </c>
    </row>
    <row r="91" spans="1:11" ht="20.25" customHeight="1" x14ac:dyDescent="0.2">
      <c r="A91" s="5" t="s">
        <v>30</v>
      </c>
      <c r="B91" s="6">
        <v>73</v>
      </c>
      <c r="C91" s="6">
        <v>39</v>
      </c>
      <c r="D91" s="6">
        <v>112</v>
      </c>
      <c r="E91" s="6">
        <v>0</v>
      </c>
      <c r="F91" s="6">
        <v>0</v>
      </c>
      <c r="G91" s="6">
        <v>0</v>
      </c>
      <c r="H91" s="6">
        <f t="shared" si="20"/>
        <v>73</v>
      </c>
      <c r="I91" s="6">
        <f t="shared" si="21"/>
        <v>39</v>
      </c>
      <c r="J91" s="6">
        <f t="shared" si="22"/>
        <v>112</v>
      </c>
      <c r="K91" s="7" t="s">
        <v>31</v>
      </c>
    </row>
    <row r="92" spans="1:11" ht="27" customHeight="1" x14ac:dyDescent="0.2">
      <c r="A92" s="5" t="s">
        <v>32</v>
      </c>
      <c r="B92" s="6">
        <v>16</v>
      </c>
      <c r="C92" s="6">
        <v>12</v>
      </c>
      <c r="D92" s="6">
        <v>28</v>
      </c>
      <c r="E92" s="6">
        <v>0</v>
      </c>
      <c r="F92" s="6">
        <v>0</v>
      </c>
      <c r="G92" s="6">
        <v>0</v>
      </c>
      <c r="H92" s="6">
        <f t="shared" si="20"/>
        <v>16</v>
      </c>
      <c r="I92" s="6">
        <f t="shared" si="21"/>
        <v>12</v>
      </c>
      <c r="J92" s="6">
        <f t="shared" si="22"/>
        <v>28</v>
      </c>
      <c r="K92" s="7" t="s">
        <v>33</v>
      </c>
    </row>
    <row r="93" spans="1:11" ht="23.25" customHeight="1" x14ac:dyDescent="0.2">
      <c r="A93" s="5" t="s">
        <v>34</v>
      </c>
      <c r="B93" s="6">
        <v>14</v>
      </c>
      <c r="C93" s="6">
        <v>3</v>
      </c>
      <c r="D93" s="6">
        <v>17</v>
      </c>
      <c r="E93" s="6">
        <v>0</v>
      </c>
      <c r="F93" s="6">
        <v>0</v>
      </c>
      <c r="G93" s="6">
        <v>0</v>
      </c>
      <c r="H93" s="6">
        <f t="shared" si="20"/>
        <v>14</v>
      </c>
      <c r="I93" s="6">
        <f t="shared" si="21"/>
        <v>3</v>
      </c>
      <c r="J93" s="6">
        <f t="shared" si="22"/>
        <v>17</v>
      </c>
      <c r="K93" s="7" t="s">
        <v>35</v>
      </c>
    </row>
    <row r="94" spans="1:11" ht="20.25" customHeight="1" x14ac:dyDescent="0.2">
      <c r="A94" s="5" t="s">
        <v>36</v>
      </c>
      <c r="B94" s="6">
        <f>SUM(B90:B93)</f>
        <v>182</v>
      </c>
      <c r="C94" s="6">
        <f>SUM(C90:C93)</f>
        <v>85</v>
      </c>
      <c r="D94" s="6">
        <f>SUM(D90:D93)</f>
        <v>267</v>
      </c>
      <c r="E94" s="6">
        <v>0</v>
      </c>
      <c r="F94" s="6">
        <v>0</v>
      </c>
      <c r="G94" s="6">
        <v>0</v>
      </c>
      <c r="H94" s="6">
        <f t="shared" si="20"/>
        <v>182</v>
      </c>
      <c r="I94" s="6">
        <f t="shared" si="21"/>
        <v>85</v>
      </c>
      <c r="J94" s="6">
        <f t="shared" si="22"/>
        <v>267</v>
      </c>
      <c r="K94" s="7" t="s">
        <v>37</v>
      </c>
    </row>
    <row r="95" spans="1:11" ht="20.25" customHeight="1" x14ac:dyDescent="0.2">
      <c r="A95" s="5" t="s">
        <v>54</v>
      </c>
      <c r="B95" s="6">
        <v>47</v>
      </c>
      <c r="C95" s="6">
        <v>16</v>
      </c>
      <c r="D95" s="6">
        <v>63</v>
      </c>
      <c r="E95" s="6">
        <v>0</v>
      </c>
      <c r="F95" s="6">
        <v>0</v>
      </c>
      <c r="G95" s="6">
        <v>0</v>
      </c>
      <c r="H95" s="6">
        <f t="shared" si="20"/>
        <v>47</v>
      </c>
      <c r="I95" s="6">
        <f t="shared" si="21"/>
        <v>16</v>
      </c>
      <c r="J95" s="6">
        <f t="shared" si="22"/>
        <v>63</v>
      </c>
      <c r="K95" s="7" t="s">
        <v>55</v>
      </c>
    </row>
    <row r="96" spans="1:11" ht="20.25" customHeight="1" x14ac:dyDescent="0.2">
      <c r="A96" s="11" t="s">
        <v>244</v>
      </c>
      <c r="B96" s="12">
        <v>3</v>
      </c>
      <c r="C96" s="12">
        <v>0</v>
      </c>
      <c r="D96" s="12">
        <v>3</v>
      </c>
      <c r="E96" s="6">
        <v>0</v>
      </c>
      <c r="F96" s="6">
        <v>0</v>
      </c>
      <c r="G96" s="6">
        <v>0</v>
      </c>
      <c r="H96" s="6">
        <f t="shared" si="20"/>
        <v>3</v>
      </c>
      <c r="I96" s="6">
        <f t="shared" si="21"/>
        <v>0</v>
      </c>
      <c r="J96" s="6">
        <f t="shared" si="22"/>
        <v>3</v>
      </c>
      <c r="K96" s="7" t="s">
        <v>266</v>
      </c>
    </row>
    <row r="97" spans="1:11" ht="20.25" customHeight="1" x14ac:dyDescent="0.2">
      <c r="A97" s="11" t="s">
        <v>245</v>
      </c>
      <c r="B97" s="12">
        <v>2</v>
      </c>
      <c r="C97" s="12">
        <v>1</v>
      </c>
      <c r="D97" s="12">
        <v>3</v>
      </c>
      <c r="E97" s="6">
        <v>0</v>
      </c>
      <c r="F97" s="6">
        <v>0</v>
      </c>
      <c r="G97" s="6">
        <v>0</v>
      </c>
      <c r="H97" s="6">
        <f t="shared" si="20"/>
        <v>2</v>
      </c>
      <c r="I97" s="6">
        <f t="shared" si="21"/>
        <v>1</v>
      </c>
      <c r="J97" s="6">
        <f t="shared" si="22"/>
        <v>3</v>
      </c>
      <c r="K97" s="7" t="s">
        <v>265</v>
      </c>
    </row>
    <row r="98" spans="1:11" ht="20.25" customHeight="1" thickBot="1" x14ac:dyDescent="0.25">
      <c r="A98" s="11" t="s">
        <v>38</v>
      </c>
      <c r="B98" s="12">
        <f>SUM(B89,B94,B95,B96,B97)</f>
        <v>648</v>
      </c>
      <c r="C98" s="12">
        <f t="shared" ref="C98:J98" si="24">SUM(C89,C94,C95,C96,C97)</f>
        <v>333</v>
      </c>
      <c r="D98" s="12">
        <f t="shared" si="24"/>
        <v>981</v>
      </c>
      <c r="E98" s="12">
        <f t="shared" si="24"/>
        <v>0</v>
      </c>
      <c r="F98" s="12">
        <f t="shared" si="24"/>
        <v>1</v>
      </c>
      <c r="G98" s="12">
        <f t="shared" si="24"/>
        <v>1</v>
      </c>
      <c r="H98" s="12">
        <f t="shared" si="24"/>
        <v>648</v>
      </c>
      <c r="I98" s="12">
        <f t="shared" si="24"/>
        <v>334</v>
      </c>
      <c r="J98" s="12">
        <f t="shared" si="24"/>
        <v>982</v>
      </c>
      <c r="K98" s="13" t="s">
        <v>39</v>
      </c>
    </row>
    <row r="99" spans="1:11" ht="20.25" customHeight="1" thickBot="1" x14ac:dyDescent="0.25">
      <c r="A99" s="8" t="s">
        <v>47</v>
      </c>
      <c r="B99" s="9">
        <f>SUM(B97,B96,B95,B94,B89)</f>
        <v>648</v>
      </c>
      <c r="C99" s="9">
        <f t="shared" ref="C99:J99" si="25">SUM(C97,C96,C95,C94,C89)</f>
        <v>333</v>
      </c>
      <c r="D99" s="9">
        <f t="shared" si="25"/>
        <v>981</v>
      </c>
      <c r="E99" s="9">
        <f t="shared" si="25"/>
        <v>0</v>
      </c>
      <c r="F99" s="9">
        <f t="shared" si="25"/>
        <v>1</v>
      </c>
      <c r="G99" s="9">
        <f t="shared" si="25"/>
        <v>1</v>
      </c>
      <c r="H99" s="9">
        <f t="shared" si="25"/>
        <v>648</v>
      </c>
      <c r="I99" s="9">
        <f t="shared" si="25"/>
        <v>334</v>
      </c>
      <c r="J99" s="9">
        <f t="shared" si="25"/>
        <v>982</v>
      </c>
      <c r="K99" s="10" t="s">
        <v>48</v>
      </c>
    </row>
    <row r="100" spans="1:11" ht="15" thickTop="1" x14ac:dyDescent="0.2"/>
  </sheetData>
  <mergeCells count="31">
    <mergeCell ref="H80:J80"/>
    <mergeCell ref="A75:K75"/>
    <mergeCell ref="A76:K76"/>
    <mergeCell ref="A77:K77"/>
    <mergeCell ref="A79:A82"/>
    <mergeCell ref="B79:D79"/>
    <mergeCell ref="E79:G79"/>
    <mergeCell ref="H79:J79"/>
    <mergeCell ref="K79:K82"/>
    <mergeCell ref="B80:D80"/>
    <mergeCell ref="E80:G80"/>
    <mergeCell ref="A38:K38"/>
    <mergeCell ref="A39:K39"/>
    <mergeCell ref="A41:A44"/>
    <mergeCell ref="B41:D41"/>
    <mergeCell ref="E41:G41"/>
    <mergeCell ref="H41:J41"/>
    <mergeCell ref="K41:K44"/>
    <mergeCell ref="B42:D42"/>
    <mergeCell ref="E42:G42"/>
    <mergeCell ref="H42:J42"/>
    <mergeCell ref="A1:K1"/>
    <mergeCell ref="A2:K2"/>
    <mergeCell ref="A4:A7"/>
    <mergeCell ref="B4:D4"/>
    <mergeCell ref="E4:G4"/>
    <mergeCell ref="H4:J4"/>
    <mergeCell ref="K4:K7"/>
    <mergeCell ref="B5:D5"/>
    <mergeCell ref="E5:G5"/>
    <mergeCell ref="H5:J5"/>
  </mergeCells>
  <printOptions horizontalCentered="1"/>
  <pageMargins left="0.39370078740157483" right="0.39370078740157483" top="0.78740157480314965" bottom="0.39370078740157483" header="0.78740157480314965" footer="0.39370078740157483"/>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118</vt:i4>
      </vt:variant>
    </vt:vector>
  </HeadingPairs>
  <TitlesOfParts>
    <vt:vector size="231" baseType="lpstr">
      <vt:lpstr>تجميعي مقبولين -م-ت (2)</vt:lpstr>
      <vt:lpstr>تجميعي مقبولين -م-ت</vt:lpstr>
      <vt:lpstr>تجميعي راسبين </vt:lpstr>
      <vt:lpstr>مشتركين وناجحين </vt:lpstr>
      <vt:lpstr>,وزارة</vt:lpstr>
      <vt:lpstr>بغداد</vt:lpstr>
      <vt:lpstr>بغداد راسبين</vt:lpstr>
      <vt:lpstr>بغداد مشتركين</vt:lpstr>
      <vt:lpstr>مستنصرية</vt:lpstr>
      <vt:lpstr>مستنصرية راسبين</vt:lpstr>
      <vt:lpstr>مشتركين</vt:lpstr>
      <vt:lpstr>تكنلوجية</vt:lpstr>
      <vt:lpstr>تكنلوجية راسبين</vt:lpstr>
      <vt:lpstr>تكنلوجية مشتركين</vt:lpstr>
      <vt:lpstr>النهرين</vt:lpstr>
      <vt:lpstr>النهرين2</vt:lpstr>
      <vt:lpstr>37-38</vt:lpstr>
      <vt:lpstr>العراقية </vt:lpstr>
      <vt:lpstr>42 الجامعة العراقية</vt:lpstr>
      <vt:lpstr>44 مشتركون الجامعة</vt:lpstr>
      <vt:lpstr>الموصل</vt:lpstr>
      <vt:lpstr>راسبين موصل</vt:lpstr>
      <vt:lpstr>ناجحين موصل</vt:lpstr>
      <vt:lpstr>نينوى</vt:lpstr>
      <vt:lpstr>راسبين نينوى</vt:lpstr>
      <vt:lpstr>مشتركين (2)</vt:lpstr>
      <vt:lpstr>حمدانية</vt:lpstr>
      <vt:lpstr>راسبين حمدانية</vt:lpstr>
      <vt:lpstr>ناجحين حمدانية</vt:lpstr>
      <vt:lpstr>  تلعفر  </vt:lpstr>
      <vt:lpstr>راسبين تلعفر</vt:lpstr>
      <vt:lpstr>تلعفر</vt:lpstr>
      <vt:lpstr>بصرة</vt:lpstr>
      <vt:lpstr>راسبين بصرة</vt:lpstr>
      <vt:lpstr>مشتركين بصرة</vt:lpstr>
      <vt:lpstr> البصرة للنفط والغاز </vt:lpstr>
      <vt:lpstr>نفط راسبين</vt:lpstr>
      <vt:lpstr>نفط المشتركين</vt:lpstr>
      <vt:lpstr>كوفة</vt:lpstr>
      <vt:lpstr>كوفة راسبين</vt:lpstr>
      <vt:lpstr>كوفة مشتركين</vt:lpstr>
      <vt:lpstr>جابر بن حيان</vt:lpstr>
      <vt:lpstr>راسبين جابر</vt:lpstr>
      <vt:lpstr>مشتركين (3)</vt:lpstr>
      <vt:lpstr>تكريت</vt:lpstr>
      <vt:lpstr>تكريت راسبين</vt:lpstr>
      <vt:lpstr>تكريت مشتركين</vt:lpstr>
      <vt:lpstr>سامراء</vt:lpstr>
      <vt:lpstr>سامراء راسبين</vt:lpstr>
      <vt:lpstr>سامراء مشتركين</vt:lpstr>
      <vt:lpstr>قادسية</vt:lpstr>
      <vt:lpstr>قادسية راسبين</vt:lpstr>
      <vt:lpstr>قادسية مشتركين</vt:lpstr>
      <vt:lpstr>انبار</vt:lpstr>
      <vt:lpstr>انبار راسبين</vt:lpstr>
      <vt:lpstr>انبار مشتركين</vt:lpstr>
      <vt:lpstr>فلوجة</vt:lpstr>
      <vt:lpstr>راسبين3</vt:lpstr>
      <vt:lpstr>فلوجة مشتركين</vt:lpstr>
      <vt:lpstr>بابل</vt:lpstr>
      <vt:lpstr>بابل راسبين</vt:lpstr>
      <vt:lpstr>بابل مشتركين</vt:lpstr>
      <vt:lpstr>قاسم الخضراء ك</vt:lpstr>
      <vt:lpstr>قاسم الخضراء </vt:lpstr>
      <vt:lpstr>قاسم الخضراءالناجحين</vt:lpstr>
      <vt:lpstr>ديالى</vt:lpstr>
      <vt:lpstr>ديالى راسبين</vt:lpstr>
      <vt:lpstr>ديالى مشتركين</vt:lpstr>
      <vt:lpstr>كربلاء</vt:lpstr>
      <vt:lpstr>كربلاء راسبين</vt:lpstr>
      <vt:lpstr>كربلاء مشتركين</vt:lpstr>
      <vt:lpstr>ذي قار</vt:lpstr>
      <vt:lpstr>ذي قار راسبين</vt:lpstr>
      <vt:lpstr>ذي قار مشتركين</vt:lpstr>
      <vt:lpstr>سومر</vt:lpstr>
      <vt:lpstr>سومر راسبين</vt:lpstr>
      <vt:lpstr>سومر مشتركين</vt:lpstr>
      <vt:lpstr>كركوك</vt:lpstr>
      <vt:lpstr>كركوك راسبين</vt:lpstr>
      <vt:lpstr>كركوك مشتركين</vt:lpstr>
      <vt:lpstr>واسط</vt:lpstr>
      <vt:lpstr>واسط راسبين</vt:lpstr>
      <vt:lpstr>واسط مشتركين</vt:lpstr>
      <vt:lpstr>ميسان</vt:lpstr>
      <vt:lpstr>ميسان راسبين</vt:lpstr>
      <vt:lpstr>ميسان مشتركين</vt:lpstr>
      <vt:lpstr>المثنى</vt:lpstr>
      <vt:lpstr>مثنى راسبين</vt:lpstr>
      <vt:lpstr>مثنى مشتركين</vt:lpstr>
      <vt:lpstr>تكنولوجيا المعلومات</vt:lpstr>
      <vt:lpstr>راسبين 2</vt:lpstr>
      <vt:lpstr>تكنولوجيا المعلومات (مشترك)</vt:lpstr>
      <vt:lpstr>ابن سينا</vt:lpstr>
      <vt:lpstr>ابن سينا - راسبين </vt:lpstr>
      <vt:lpstr>ابن سينا - مشتركين</vt:lpstr>
      <vt:lpstr>الكرخ للعلوم</vt:lpstr>
      <vt:lpstr>راسبين الكرخ للعلوم </vt:lpstr>
      <vt:lpstr>مشتركون الكرخ للعلوم</vt:lpstr>
      <vt:lpstr>الشمالية (2)</vt:lpstr>
      <vt:lpstr>راسبين4 (2)</vt:lpstr>
      <vt:lpstr>الشمالية (مشتركين)</vt:lpstr>
      <vt:lpstr>ت وسطى</vt:lpstr>
      <vt:lpstr>ت وسطى راسبين</vt:lpstr>
      <vt:lpstr>ت وسطى مشتركين</vt:lpstr>
      <vt:lpstr>ت فرات اوسط</vt:lpstr>
      <vt:lpstr>فرات راسبين</vt:lpstr>
      <vt:lpstr>ت فرات مشتركين</vt:lpstr>
      <vt:lpstr>ت جنوبية</vt:lpstr>
      <vt:lpstr>ت جنوبية راسبين (2)</vt:lpstr>
      <vt:lpstr>جنوبية مشتركين </vt:lpstr>
      <vt:lpstr>اهلية (2)</vt:lpstr>
      <vt:lpstr>اهلية راسبين</vt:lpstr>
      <vt:lpstr>اهلية مشتركين</vt:lpstr>
      <vt:lpstr>'  تلعفر  '!Print_Area</vt:lpstr>
      <vt:lpstr>' البصرة للنفط والغاز '!Print_Area</vt:lpstr>
      <vt:lpstr>',وزارة'!Print_Area</vt:lpstr>
      <vt:lpstr>'37-38'!Print_Area</vt:lpstr>
      <vt:lpstr>'42 الجامعة العراقية'!Print_Area</vt:lpstr>
      <vt:lpstr>'44 مشتركون الجامعة'!Print_Area</vt:lpstr>
      <vt:lpstr>'ابن سينا'!Print_Area</vt:lpstr>
      <vt:lpstr>'ابن سينا - راسبين '!Print_Area</vt:lpstr>
      <vt:lpstr>'ابن سينا - مشتركين'!Print_Area</vt:lpstr>
      <vt:lpstr>'الشمالية (2)'!Print_Area</vt:lpstr>
      <vt:lpstr>'الشمالية (مشتركين)'!Print_Area</vt:lpstr>
      <vt:lpstr>'العراقية '!Print_Area</vt:lpstr>
      <vt:lpstr>'الكرخ للعلوم'!Print_Area</vt:lpstr>
      <vt:lpstr>المثنى!Print_Area</vt:lpstr>
      <vt:lpstr>الموصل!Print_Area</vt:lpstr>
      <vt:lpstr>النهرين!Print_Area</vt:lpstr>
      <vt:lpstr>النهرين2!Print_Area</vt:lpstr>
      <vt:lpstr>انبار!Print_Area</vt:lpstr>
      <vt:lpstr>'انبار راسبين'!Print_Area</vt:lpstr>
      <vt:lpstr>'انبار مشتركين'!Print_Area</vt:lpstr>
      <vt:lpstr>'اهلية (2)'!Print_Area</vt:lpstr>
      <vt:lpstr>'اهلية راسبين'!Print_Area</vt:lpstr>
      <vt:lpstr>'اهلية مشتركين'!Print_Area</vt:lpstr>
      <vt:lpstr>بابل!Print_Area</vt:lpstr>
      <vt:lpstr>'بابل راسبين'!Print_Area</vt:lpstr>
      <vt:lpstr>'بابل مشتركين'!Print_Area</vt:lpstr>
      <vt:lpstr>بغداد!Print_Area</vt:lpstr>
      <vt:lpstr>'بغداد راسبين'!Print_Area</vt:lpstr>
      <vt:lpstr>'بغداد مشتركين'!Print_Area</vt:lpstr>
      <vt:lpstr>'ت جنوبية'!Print_Area</vt:lpstr>
      <vt:lpstr>'ت جنوبية راسبين (2)'!Print_Area</vt:lpstr>
      <vt:lpstr>'ت فرات اوسط'!Print_Area</vt:lpstr>
      <vt:lpstr>'ت فرات مشتركين'!Print_Area</vt:lpstr>
      <vt:lpstr>'ت وسطى'!Print_Area</vt:lpstr>
      <vt:lpstr>'ت وسطى راسبين'!Print_Area</vt:lpstr>
      <vt:lpstr>'ت وسطى مشتركين'!Print_Area</vt:lpstr>
      <vt:lpstr>'تجميعي راسبين '!Print_Area</vt:lpstr>
      <vt:lpstr>'تجميعي مقبولين -م-ت'!Print_Area</vt:lpstr>
      <vt:lpstr>'تجميعي مقبولين -م-ت (2)'!Print_Area</vt:lpstr>
      <vt:lpstr>تكريت!Print_Area</vt:lpstr>
      <vt:lpstr>'تكريت راسبين'!Print_Area</vt:lpstr>
      <vt:lpstr>'تكريت مشتركين'!Print_Area</vt:lpstr>
      <vt:lpstr>تكنلوجية!Print_Area</vt:lpstr>
      <vt:lpstr>'تكنلوجية راسبين'!Print_Area</vt:lpstr>
      <vt:lpstr>'تكنلوجية مشتركين'!Print_Area</vt:lpstr>
      <vt:lpstr>'تكنولوجيا المعلومات'!Print_Area</vt:lpstr>
      <vt:lpstr>'تكنولوجيا المعلومات (مشترك)'!Print_Area</vt:lpstr>
      <vt:lpstr>تلعفر!Print_Area</vt:lpstr>
      <vt:lpstr>'جابر بن حيان'!Print_Area</vt:lpstr>
      <vt:lpstr>'جنوبية مشتركين '!Print_Area</vt:lpstr>
      <vt:lpstr>حمدانية!Print_Area</vt:lpstr>
      <vt:lpstr>ديالى!Print_Area</vt:lpstr>
      <vt:lpstr>'ديالى راسبين'!Print_Area</vt:lpstr>
      <vt:lpstr>'ديالى مشتركين'!Print_Area</vt:lpstr>
      <vt:lpstr>'ذي قار'!Print_Area</vt:lpstr>
      <vt:lpstr>'ذي قار راسبين'!Print_Area</vt:lpstr>
      <vt:lpstr>'ذي قار مشتركين'!Print_Area</vt:lpstr>
      <vt:lpstr>'راسبين 2'!Print_Area</vt:lpstr>
      <vt:lpstr>'راسبين الكرخ للعلوم '!Print_Area</vt:lpstr>
      <vt:lpstr>'راسبين بصرة'!Print_Area</vt:lpstr>
      <vt:lpstr>'راسبين تلعفر'!Print_Area</vt:lpstr>
      <vt:lpstr>'راسبين جابر'!Print_Area</vt:lpstr>
      <vt:lpstr>'راسبين حمدانية'!Print_Area</vt:lpstr>
      <vt:lpstr>'راسبين موصل'!Print_Area</vt:lpstr>
      <vt:lpstr>'راسبين نينوى'!Print_Area</vt:lpstr>
      <vt:lpstr>راسبين3!Print_Area</vt:lpstr>
      <vt:lpstr>'راسبين4 (2)'!Print_Area</vt:lpstr>
      <vt:lpstr>سامراء!Print_Area</vt:lpstr>
      <vt:lpstr>'سامراء راسبين'!Print_Area</vt:lpstr>
      <vt:lpstr>'سامراء مشتركين'!Print_Area</vt:lpstr>
      <vt:lpstr>سومر!Print_Area</vt:lpstr>
      <vt:lpstr>'سومر راسبين'!Print_Area</vt:lpstr>
      <vt:lpstr>'سومر مشتركين'!Print_Area</vt:lpstr>
      <vt:lpstr>'فرات راسبين'!Print_Area</vt:lpstr>
      <vt:lpstr>فلوجة!Print_Area</vt:lpstr>
      <vt:lpstr>'فلوجة مشتركين'!Print_Area</vt:lpstr>
      <vt:lpstr>قادسية!Print_Area</vt:lpstr>
      <vt:lpstr>'قادسية راسبين'!Print_Area</vt:lpstr>
      <vt:lpstr>'قادسية مشتركين'!Print_Area</vt:lpstr>
      <vt:lpstr>'قاسم الخضراء '!Print_Area</vt:lpstr>
      <vt:lpstr>'قاسم الخضراء ك'!Print_Area</vt:lpstr>
      <vt:lpstr>'قاسم الخضراءالناجحين'!Print_Area</vt:lpstr>
      <vt:lpstr>كربلاء!Print_Area</vt:lpstr>
      <vt:lpstr>'كربلاء راسبين'!Print_Area</vt:lpstr>
      <vt:lpstr>'كربلاء مشتركين'!Print_Area</vt:lpstr>
      <vt:lpstr>كركوك!Print_Area</vt:lpstr>
      <vt:lpstr>'كركوك راسبين'!Print_Area</vt:lpstr>
      <vt:lpstr>'كركوك مشتركين'!Print_Area</vt:lpstr>
      <vt:lpstr>كوفة!Print_Area</vt:lpstr>
      <vt:lpstr>'كوفة راسبين'!Print_Area</vt:lpstr>
      <vt:lpstr>'كوفة مشتركين'!Print_Area</vt:lpstr>
      <vt:lpstr>'مثنى راسبين'!Print_Area</vt:lpstr>
      <vt:lpstr>'مثنى مشتركين'!Print_Area</vt:lpstr>
      <vt:lpstr>مستنصرية!Print_Area</vt:lpstr>
      <vt:lpstr>'مستنصرية راسبين'!Print_Area</vt:lpstr>
      <vt:lpstr>'مشتركون الكرخ للعلوم'!Print_Area</vt:lpstr>
      <vt:lpstr>مشتركين!Print_Area</vt:lpstr>
      <vt:lpstr>'مشتركين (2)'!Print_Area</vt:lpstr>
      <vt:lpstr>'مشتركين (3)'!Print_Area</vt:lpstr>
      <vt:lpstr>'مشتركين بصرة'!Print_Area</vt:lpstr>
      <vt:lpstr>'مشتركين وناجحين '!Print_Area</vt:lpstr>
      <vt:lpstr>ميسان!Print_Area</vt:lpstr>
      <vt:lpstr>'ميسان راسبين'!Print_Area</vt:lpstr>
      <vt:lpstr>'ميسان مشتركين'!Print_Area</vt:lpstr>
      <vt:lpstr>'ناجحين حمدانية'!Print_Area</vt:lpstr>
      <vt:lpstr>'ناجحين موصل'!Print_Area</vt:lpstr>
      <vt:lpstr>'نفط المشتركين'!Print_Area</vt:lpstr>
      <vt:lpstr>'نفط راسبين'!Print_Area</vt:lpstr>
      <vt:lpstr>نينوى!Print_Area</vt:lpstr>
      <vt:lpstr>واسط!Print_Area</vt:lpstr>
      <vt:lpstr>'واسط راسبين'!Print_Area</vt:lpstr>
      <vt:lpstr>'واسط مشتركين'!Print_Area</vt:lpstr>
      <vt:lpstr>بغداد!تدريسيين</vt:lpstr>
      <vt:lpstr>'بغداد راسبين'!عراقيين</vt:lpstr>
      <vt:lpstr>'بغداد راسبين'!عرب</vt:lpstr>
      <vt:lpstr>بغداد!مقبولين</vt:lpstr>
      <vt:lpstr>بغداد!موجودون</vt:lpstr>
      <vt:lpstr>بغداد!موجودين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Nagim Mohammed</dc:creator>
  <cp:lastModifiedBy>Nagim Mohammed</cp:lastModifiedBy>
  <cp:lastPrinted>2019-02-18T04:19:12Z</cp:lastPrinted>
  <dcterms:created xsi:type="dcterms:W3CDTF">2018-12-03T04:13:44Z</dcterms:created>
  <dcterms:modified xsi:type="dcterms:W3CDTF">2019-02-19T08:41:40Z</dcterms:modified>
</cp:coreProperties>
</file>